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en_skoroszyt"/>
  <mc:AlternateContent xmlns:mc="http://schemas.openxmlformats.org/markup-compatibility/2006">
    <mc:Choice Requires="x15">
      <x15ac:absPath xmlns:x15ac="http://schemas.microsoft.com/office/spreadsheetml/2010/11/ac" url="Z:\GRUPA ROBOCZA\Grupa Robocza ds. KSOW\GR KSOW_2022\1. Uchwały nr 63 i 64_tryb obiegowy\6. uchwała nr 63_zmiana PO 2020-2021_po akceptacji GR KSOW\"/>
    </mc:Choice>
  </mc:AlternateContent>
  <xr:revisionPtr revIDLastSave="0" documentId="13_ncr:1_{A73A86E2-C3C2-4D23-A8C9-C6B2999D0042}" xr6:coauthVersionLast="47" xr6:coauthVersionMax="47" xr10:uidLastSave="{00000000-0000-0000-0000-000000000000}"/>
  <bookViews>
    <workbookView xWindow="-120" yWindow="-120" windowWidth="29040" windowHeight="15840" tabRatio="604" firstSheet="12" xr2:uid="{00000000-000D-0000-FFFF-FFFF00000000}"/>
  </bookViews>
  <sheets>
    <sheet name="Podsumowanie" sheetId="19" r:id="rId1"/>
    <sheet name="Dolnośląska JR" sheetId="107" r:id="rId2"/>
    <sheet name="Kujawsko-pomorska JR" sheetId="87" r:id="rId3"/>
    <sheet name="Lubelska JR" sheetId="108" r:id="rId4"/>
    <sheet name="Lubuska JR" sheetId="109" r:id="rId5"/>
    <sheet name="Łódzka JR" sheetId="110" r:id="rId6"/>
    <sheet name="Małopolska JR" sheetId="111" r:id="rId7"/>
    <sheet name="Mazowiecka JR" sheetId="112" r:id="rId8"/>
    <sheet name="Opolska JR" sheetId="113" r:id="rId9"/>
    <sheet name="Podkarpacka JR" sheetId="114" r:id="rId10"/>
    <sheet name="Podlaska JR" sheetId="115" r:id="rId11"/>
    <sheet name="Pomorska JR" sheetId="116" r:id="rId12"/>
    <sheet name="Śląska JR" sheetId="82" r:id="rId13"/>
    <sheet name="Świętokrzyska JR" sheetId="117" r:id="rId14"/>
    <sheet name="Warmińsko-mazurska JR" sheetId="84" r:id="rId15"/>
    <sheet name="Wielkopolska JR" sheetId="118" r:id="rId16"/>
    <sheet name="Zachodniopomorska JR" sheetId="119" r:id="rId17"/>
    <sheet name="MRiRW" sheetId="121" r:id="rId18"/>
    <sheet name="CDR (KSOW)" sheetId="120" r:id="rId19"/>
    <sheet name="CDR (SIR)" sheetId="122" r:id="rId20"/>
    <sheet name="Dolnośląski ODR" sheetId="123" r:id="rId21"/>
    <sheet name="Kujawsko-pomorski ODR" sheetId="124" r:id="rId22"/>
    <sheet name="Lubelski ODR" sheetId="125" r:id="rId23"/>
    <sheet name="Lubuski ODR" sheetId="126" r:id="rId24"/>
    <sheet name="Łódzki ODR" sheetId="127" r:id="rId25"/>
    <sheet name="Małopolski ODR" sheetId="128" r:id="rId26"/>
    <sheet name="Mazowiecki ODR" sheetId="129" r:id="rId27"/>
    <sheet name="Opolski ODR" sheetId="130" r:id="rId28"/>
    <sheet name="Podkarpacki ODR" sheetId="131" r:id="rId29"/>
    <sheet name="Podlaski ODR" sheetId="132" r:id="rId30"/>
    <sheet name="Pomorski ODR" sheetId="133" r:id="rId31"/>
    <sheet name="Śląski ODR" sheetId="134" r:id="rId32"/>
    <sheet name="Świętokrzyski ODR" sheetId="135" r:id="rId33"/>
    <sheet name="Warmińsko-mazurski ODR" sheetId="136" r:id="rId34"/>
    <sheet name="Wielkopolski ODR" sheetId="137" r:id="rId35"/>
    <sheet name="Zachodniopomorski ODR" sheetId="138" r:id="rId36"/>
  </sheets>
  <definedNames>
    <definedName name="_xlnm._FilterDatabase" localSheetId="17" hidden="1">MRiRW!$A$6:$R$26</definedName>
    <definedName name="_xlnm.Print_Area" localSheetId="1">'Dolnośląska JR'!$A$1:$R$42</definedName>
    <definedName name="_xlnm.Print_Area" localSheetId="20">'Dolnośląski ODR'!$A$1:$R$111</definedName>
    <definedName name="_xlnm.Print_Area" localSheetId="22">'Lubelski ODR'!$A$1:$S$84</definedName>
    <definedName name="_xlnm.Print_Area" localSheetId="8">'Opolska JR'!$A$1:$R$33</definedName>
    <definedName name="_xlnm.Print_Area" localSheetId="10">'Podlaska JR'!$A$1:$R$40</definedName>
    <definedName name="_xlnm.Print_Area" localSheetId="13">'Świętokrzyska JR'!$A$1:$R$20</definedName>
    <definedName name="_xlnm.Print_Area" localSheetId="15">'Wielkopolska JR'!$A$1:$R$26</definedName>
    <definedName name="_xlnm.Print_Titles" localSheetId="8">'Opolska JR'!$4:$5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1" i="19" l="1"/>
  <c r="O48" i="138"/>
  <c r="N48" i="138"/>
  <c r="P68" i="137"/>
  <c r="O68" i="137"/>
  <c r="Q55" i="136"/>
  <c r="P55" i="136"/>
  <c r="P74" i="135"/>
  <c r="O74" i="135"/>
  <c r="P37" i="134"/>
  <c r="O37" i="134"/>
  <c r="P80" i="133"/>
  <c r="O80" i="133"/>
  <c r="P54" i="132"/>
  <c r="O54" i="132"/>
  <c r="P28" i="131"/>
  <c r="P26" i="131"/>
  <c r="P24" i="131"/>
  <c r="P22" i="131"/>
  <c r="Q33" i="131" s="1"/>
  <c r="O20" i="131"/>
  <c r="O19" i="131"/>
  <c r="O18" i="131"/>
  <c r="O13" i="131"/>
  <c r="O10" i="131"/>
  <c r="O9" i="131"/>
  <c r="O8" i="131"/>
  <c r="O7" i="131"/>
  <c r="P33" i="131" s="1"/>
  <c r="P53" i="130"/>
  <c r="O53" i="130"/>
  <c r="P66" i="129"/>
  <c r="P64" i="129"/>
  <c r="P62" i="129"/>
  <c r="O73" i="129" s="1"/>
  <c r="P60" i="129"/>
  <c r="P56" i="129"/>
  <c r="P55" i="129"/>
  <c r="P54" i="129"/>
  <c r="O52" i="129"/>
  <c r="O51" i="129"/>
  <c r="O49" i="129"/>
  <c r="O45" i="129"/>
  <c r="P44" i="129"/>
  <c r="O43" i="129"/>
  <c r="O40" i="129"/>
  <c r="O39" i="129"/>
  <c r="O37" i="129"/>
  <c r="O35" i="129"/>
  <c r="O33" i="129"/>
  <c r="O31" i="129"/>
  <c r="P24" i="129"/>
  <c r="O24" i="129"/>
  <c r="O23" i="129"/>
  <c r="O22" i="129"/>
  <c r="O20" i="129"/>
  <c r="O18" i="129"/>
  <c r="O16" i="129"/>
  <c r="O14" i="129"/>
  <c r="O12" i="129"/>
  <c r="O10" i="129"/>
  <c r="O9" i="129"/>
  <c r="O7" i="129"/>
  <c r="N73" i="129" s="1"/>
  <c r="P38" i="128"/>
  <c r="O38" i="128"/>
  <c r="P37" i="127"/>
  <c r="O37" i="127"/>
  <c r="O66" i="126"/>
  <c r="N66" i="126"/>
  <c r="P80" i="125"/>
  <c r="O35" i="125"/>
  <c r="O80" i="125" s="1"/>
  <c r="M35" i="125"/>
  <c r="P66" i="124"/>
  <c r="P50" i="124"/>
  <c r="Q66" i="124" s="1"/>
  <c r="P43" i="124"/>
  <c r="P104" i="123"/>
  <c r="O104" i="123"/>
  <c r="P125" i="122"/>
  <c r="O125" i="122"/>
  <c r="E41" i="19" l="1"/>
  <c r="O12" i="121"/>
  <c r="P9" i="121"/>
  <c r="P32" i="121" s="1"/>
  <c r="O9" i="121"/>
  <c r="O32" i="121" l="1"/>
  <c r="P94" i="120"/>
  <c r="O94" i="120"/>
  <c r="Q31" i="119"/>
  <c r="P31" i="119"/>
  <c r="P24" i="118"/>
  <c r="O24" i="118"/>
  <c r="P25" i="84"/>
  <c r="O25" i="84"/>
  <c r="O16" i="117"/>
  <c r="N16" i="117"/>
  <c r="P50" i="116"/>
  <c r="O50" i="116"/>
  <c r="Q30" i="115"/>
  <c r="P30" i="115"/>
  <c r="Q27" i="114"/>
  <c r="P27" i="114"/>
  <c r="Q31" i="113"/>
  <c r="P31" i="113"/>
  <c r="P53" i="112"/>
  <c r="O53" i="112"/>
  <c r="P15" i="111"/>
  <c r="O15" i="111"/>
  <c r="P24" i="110"/>
  <c r="O24" i="110"/>
  <c r="P27" i="109"/>
  <c r="O27" i="109"/>
  <c r="O36" i="108"/>
  <c r="N36" i="108"/>
  <c r="Q28" i="87"/>
  <c r="P28" i="87"/>
  <c r="Q41" i="107"/>
  <c r="P13" i="82"/>
  <c r="P41" i="107"/>
  <c r="J137" i="120"/>
  <c r="P11" i="117" l="1"/>
  <c r="P10" i="117"/>
  <c r="P9" i="117"/>
  <c r="P8" i="117"/>
  <c r="O7" i="117"/>
  <c r="O14" i="115"/>
  <c r="P23" i="113" l="1"/>
  <c r="N19" i="113"/>
  <c r="P19" i="113" s="1"/>
  <c r="N27" i="107" l="1"/>
  <c r="P27" i="107"/>
  <c r="N34" i="10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Iwona</author>
  </authors>
  <commentList>
    <comment ref="F10" authorId="0" shapeId="0" xr:uid="{7285F821-BA73-4DCF-93CD-2EE90730C502}">
      <text>
        <r>
          <rPr>
            <b/>
            <sz val="9"/>
            <color indexed="81"/>
            <rFont val="Tahoma"/>
            <family val="2"/>
          </rPr>
          <t>Iwona:</t>
        </r>
        <r>
          <rPr>
            <sz val="9"/>
            <color indexed="81"/>
            <rFont val="Tahoma"/>
            <family val="2"/>
          </rPr>
          <t xml:space="preserve">
Każdy ODR musi sam kreślić kto wejdzie w skład LPW. Zapis tej komórki musi być spójny z kolumną J "grupa docelowa"</t>
        </r>
      </text>
    </comment>
    <comment ref="J10" authorId="0" shapeId="0" xr:uid="{FAF4D429-8D16-45E5-A39A-D856623E4C10}">
      <text>
        <r>
          <rPr>
            <b/>
            <sz val="9"/>
            <color indexed="81"/>
            <rFont val="Tahoma"/>
            <family val="2"/>
          </rPr>
          <t>Iwona:</t>
        </r>
        <r>
          <rPr>
            <sz val="9"/>
            <color indexed="81"/>
            <rFont val="Tahoma"/>
            <family val="2"/>
          </rPr>
          <t xml:space="preserve">
Grupę docelową każdy ODR wpisuje sam, w zależności od tego kto będzie wchodził w skład pilotażowego LPW. Ja wzięłam ten spis z "Projektu tworzenia lokalnych partnerstw do spraw wody (LPW)" opracowanego przez CDR i prezentowanego koordynatorom "wodnym" 9 czerwca br.</t>
        </r>
      </text>
    </comment>
  </commentList>
</comments>
</file>

<file path=xl/sharedStrings.xml><?xml version="1.0" encoding="utf-8"?>
<sst xmlns="http://schemas.openxmlformats.org/spreadsheetml/2006/main" count="8057" uniqueCount="3010">
  <si>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</si>
  <si>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</si>
  <si>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</si>
  <si>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</si>
  <si>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</si>
  <si>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</si>
  <si>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</si>
  <si>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</si>
  <si>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</si>
  <si>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</si>
  <si>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</si>
  <si>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</si>
  <si>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</si>
  <si>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</si>
  <si>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</si>
  <si>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</si>
  <si>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</si>
  <si>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</si>
  <si>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</si>
  <si>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</si>
  <si>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</si>
  <si>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</si>
  <si>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</si>
  <si>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</si>
  <si>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</si>
  <si>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</si>
  <si>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</si>
  <si>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</si>
  <si>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</si>
  <si>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</si>
  <si>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</si>
  <si>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</si>
  <si>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</si>
  <si>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</si>
  <si>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I-IV</t>
  </si>
  <si>
    <t>Operacje własne</t>
  </si>
  <si>
    <t>Liczba</t>
  </si>
  <si>
    <t>Kwota</t>
  </si>
  <si>
    <t>III-IV</t>
  </si>
  <si>
    <t>II-III</t>
  </si>
  <si>
    <t>I</t>
  </si>
  <si>
    <t>1</t>
  </si>
  <si>
    <t>seminarium</t>
  </si>
  <si>
    <t>III</t>
  </si>
  <si>
    <t>wyjazd studyjny</t>
  </si>
  <si>
    <t>II-IV</t>
  </si>
  <si>
    <t>40</t>
  </si>
  <si>
    <t>II</t>
  </si>
  <si>
    <t>szkolenie</t>
  </si>
  <si>
    <t>wystawa</t>
  </si>
  <si>
    <t>liczba konferencji</t>
  </si>
  <si>
    <t>liczba uczestników konferencji</t>
  </si>
  <si>
    <t>IV</t>
  </si>
  <si>
    <t>Konferencja, konkursy</t>
  </si>
  <si>
    <t>publikacja</t>
  </si>
  <si>
    <t xml:space="preserve">liczba uczestników </t>
  </si>
  <si>
    <t>konkurs</t>
  </si>
  <si>
    <t>liczba konkursów</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</si>
  <si>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</si>
  <si>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</si>
  <si>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</si>
  <si>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</si>
  <si>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</si>
  <si>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</si>
  <si>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</si>
  <si>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</si>
  <si>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</si>
  <si>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</si>
  <si>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</si>
  <si>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</si>
  <si>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</si>
  <si>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</si>
  <si>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</si>
  <si>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</si>
  <si>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</si>
  <si>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</si>
  <si>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II, VI</t>
  </si>
  <si>
    <t>Międzynarodowe Targi Rolno-Spożywcze Internationale Grune Woche</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</si>
  <si>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</si>
  <si>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stoisko wystawiennicze na targach</t>
  </si>
  <si>
    <t>targi, wystawy, imprezy lokalne, regionalne, krajowe i międzynarodowe</t>
  </si>
  <si>
    <t xml:space="preserve">osoby zainteresowane żywnością regionalną, ekologiczną, rękodziełem </t>
  </si>
  <si>
    <t xml:space="preserve"> -</t>
  </si>
  <si>
    <t>Urząd Marszałkowski Województwa Dolnośląskiego</t>
  </si>
  <si>
    <t>Wybrzeże Słowackiego 12-14, 50-411 Wrocław</t>
  </si>
  <si>
    <t>liczba wystawców</t>
  </si>
  <si>
    <t>5</t>
  </si>
  <si>
    <t>przedstawiciele Kół Gospodyń Wiejskich</t>
  </si>
  <si>
    <t>I-II</t>
  </si>
  <si>
    <t>uczestnicy konkursów</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</si>
  <si>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</si>
  <si>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</si>
  <si>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 promocja jakości życia na wsi lub promocja wsi jako miejsca do życia i rozwoju zawodowego;</t>
  </si>
  <si>
    <t>przedstawiciele grup odnowy wsi, liderzy wiejscy, przedstawiciele samorządów gminnych</t>
  </si>
  <si>
    <t>liczba nagród finansowych</t>
  </si>
  <si>
    <t>liczba upominków rzeczowych</t>
  </si>
  <si>
    <t>Konkurs "Wieś na weekend'2020"</t>
  </si>
  <si>
    <t>aktywizacja organizacji i instytucji do działania partnerskiego podczas organizacji lokalnych imprez, upowszechniających przykłady nowatorskich rozwiązań i promujących dobre praktyki zrealizowane w ramach priorytetów PROW 2014-2020.</t>
  </si>
  <si>
    <t>szt.</t>
  </si>
  <si>
    <t xml:space="preserve">instytucje i organizacje działające na terenach wiejskich </t>
  </si>
  <si>
    <t>Województwo Kujawsko-Pomorskie</t>
  </si>
  <si>
    <t>pl. Teatralny 2, 87-100 Toruń</t>
  </si>
  <si>
    <t>aktywizacja mieszkańców wsi na rzecz podejmowania inicjatyw w zakresie rozwoju obszarów wiejskich, wdrażanie lokalnych strategii rozwoju</t>
  </si>
  <si>
    <t>wizyta studyjna</t>
  </si>
  <si>
    <t>osoba</t>
  </si>
  <si>
    <t>członkowie lokalnych grup działania oraz przedstawiciele
instytucji i organizacji zaangażowanych w rozwój obszarów wiejskich</t>
  </si>
  <si>
    <t xml:space="preserve">Wizyta studyjna krajowa dla przedstawicieli lokalnych grup działania z kujawsko-pomorskiego </t>
  </si>
  <si>
    <t>podniesienie kompetencji pracowników biur odpowiedzialnych za przeprowadzenie procedur związanych z wdrażaniem lokalnych strategii rozwoju</t>
  </si>
  <si>
    <t>pracownicy biur lokalnych grup działania oraz przedstawiciele
organów lgd</t>
  </si>
  <si>
    <t xml:space="preserve">I-IV </t>
  </si>
  <si>
    <t>Technologie naturalne: Biologizacja rolnictwa</t>
  </si>
  <si>
    <t>popularyzacja działań i inicjatyw na rzecz zrównoważonego rozwoju oraz upowszechnianie innowacyjnych rozwiązań chroniących bioróżnorodność i środowisko naturalne</t>
  </si>
  <si>
    <t>popularyzacja działań i inicjatyw na rzecz zrównoważonego rozwoju oraz zwiększanie napływu turystów do regionu</t>
  </si>
  <si>
    <t>stoisko wystawiennicze</t>
  </si>
  <si>
    <t>producenci żywności tradycyjnej i regionalnej</t>
  </si>
  <si>
    <t xml:space="preserve">III-IV </t>
  </si>
  <si>
    <t>Promocja działań SR KSOW i projektów partnerów w mediach</t>
  </si>
  <si>
    <t>Celem projektu jest informowanie i promocja działań realizowanych w ramach PROW 2014-2020, wymiana wiedzy nt. Programu oraz upowszechnianie przykładów operacji zrealizowanych w ramach Programu;</t>
  </si>
  <si>
    <t>felietony</t>
  </si>
  <si>
    <t>mieszkańcy Regionu Kujaw i Pomorza</t>
  </si>
  <si>
    <t>Impreza plenerowa, konkursy</t>
  </si>
  <si>
    <t>Samorząd Województwa Lubelskiego</t>
  </si>
  <si>
    <t>Artura Grottgera 4, 20-029 Lublin</t>
  </si>
  <si>
    <t>egzemplarze</t>
  </si>
  <si>
    <t>potencjalni beneficjenci</t>
  </si>
  <si>
    <t>Gala Kobieta Gospodarna Wyjątkowa</t>
  </si>
  <si>
    <t>Organizacja konkursu ma na celu aktywizację mieszkańców obszarów wiejskich w celu tworzenia partnerstw na rzecz realizacji projektów nakierowanych na rozwój tych obszarów.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</si>
  <si>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liczba uczestników wydarzenia</t>
  </si>
  <si>
    <t>Stowarzyszenia, koła gospodyń, rolnicy</t>
  </si>
  <si>
    <t>Impreza plenerowa ma na celu aktywizację mieszkańców obszarów wiejskich w celu tworzenia partnerstw na rzecz realizacji projektów nakierowanych na rozwój tych obszarów, realizacji wspólnych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</si>
  <si>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Producenci ziół, rolnicy, stowarzyszenia</t>
  </si>
  <si>
    <t>Konkurs plastyczny dla dzieci</t>
  </si>
  <si>
    <t>dzieci i młodzież z wiejskich szkół podstawowych województwa lubelskiego</t>
  </si>
  <si>
    <t>Celem operacji jest wydanie publikacji podsumowującej badania Porejestrowego Doświadczalnictwa Odmianowego, realizowane przez Centralny Ośrodek Badania Odmian Roślin Uprawnych Stacja Doświadczalna Oceny odmian w Ciciborze Dużym</t>
  </si>
  <si>
    <t>nakład/szt.</t>
  </si>
  <si>
    <t>Wykonanie publikacji nt. najciekawszych projektów zrealizowanych w ramach PROW 2014 -2020</t>
  </si>
  <si>
    <t xml:space="preserve">Uwidocznienie roli Wspólnoty we współfinansowaniu rozwoju obszarów wiejskich w Polsce oraz zbudowanie i utrzymanie wysokiej rozpoznawalności EFRROW i PROW 2014-2020 na tle innych programów oraz funduszy europejskich. Publikacja da możliwość podsumowania i zebrania w jednym miejscu wykonanych z dofinansowania PROW ciekawych projektów. </t>
  </si>
  <si>
    <t>ilość publikacji</t>
  </si>
  <si>
    <t>ogół społeczeństwa</t>
  </si>
  <si>
    <t>I-II kwartał</t>
  </si>
  <si>
    <t>Samorząd Województwa Lubuskiego</t>
  </si>
  <si>
    <t>ul. Podgórna 7, 65-057 Zielona Góra</t>
  </si>
  <si>
    <t>Promocja i podsumowanie działalności JR KSOW w  Województwie Lubuskim.</t>
  </si>
  <si>
    <t>ogół społeczeństwa, beneficjenci, potencjalni beneficjenci</t>
  </si>
  <si>
    <t>Dni Otwartych Farm</t>
  </si>
  <si>
    <t>Pokazanie uczestnikom najciekawszych gospodarstw agroturystycznych, ekologicznych, rolnych z terenu województwa</t>
  </si>
  <si>
    <t>cykl spotkań w gospodarstwach</t>
  </si>
  <si>
    <t xml:space="preserve"> ilość uczestników</t>
  </si>
  <si>
    <t xml:space="preserve"> ogół społeczeństwa z naciskiem na młodzież i dzieci z terenów wiejskich</t>
  </si>
  <si>
    <t>Ogół społeczeństwa, beneficjenci, potencjalni beneficjenci, instytucje zaangażowane pośrednio we wdrażanie Programu</t>
  </si>
  <si>
    <t>Promocja produktów regionalnych podczas imprez</t>
  </si>
  <si>
    <t>Promowanie regionalnych producentów żywności, wytwórców produktów lokalnych, lokalnych twórców i artystów, produktów regionalnych, tradycyjnych</t>
  </si>
  <si>
    <t xml:space="preserve"> degustacje</t>
  </si>
  <si>
    <t xml:space="preserve"> ilość przeprowadzonych degustacji</t>
  </si>
  <si>
    <t>Organizacja i udział w imprezach tematycznych, warsztatach, jarmarkach.</t>
  </si>
  <si>
    <t>Promowanie polskich produktów żywnościowych, kultury wiejskiej, dziedzictwa kulturowego oraz nowych technologii. Wymiana doświadczeń, nawiązanie kontaktów i promocja polskich rozwiązań</t>
  </si>
  <si>
    <t xml:space="preserve"> punkt informacyjny na imprezie plenerowej oraz materiały promocyjne - gadżety</t>
  </si>
  <si>
    <t>ilość punktów/ilość materiałów promocyjnych</t>
  </si>
  <si>
    <t>Przewodnik po lubuskich, najpiękniejszych wsiach</t>
  </si>
  <si>
    <t xml:space="preserve">liczba uczestników konkursów </t>
  </si>
  <si>
    <t>2</t>
  </si>
  <si>
    <t>III, IV</t>
  </si>
  <si>
    <t>Wydarzenie</t>
  </si>
  <si>
    <t>Mieszkańcy obszarów wiejskich</t>
  </si>
  <si>
    <t>Lubelskie Rowerowe z KSOW-em</t>
  </si>
  <si>
    <t xml:space="preserve">Zwiększenie udziału zainteresowanych stron we wdrażaniu inicjatyw na rzecz rozwoju obszarów wiejskich.  </t>
  </si>
  <si>
    <t>50</t>
  </si>
  <si>
    <t>ilość uczestników</t>
  </si>
  <si>
    <t xml:space="preserve">Warsztaty szkoleniowe pn. „Lean Inspiracja” </t>
  </si>
  <si>
    <t>przedsiębiorcy działający na obszarach wiejskich, tworzący nowe miejsca pracy oraz mieszkańcy regionu, którzy będą mogli zapoznać się z działalnością laureata z Kujaw i Pomorza</t>
  </si>
  <si>
    <t>cykl szkoleń i wykładów</t>
  </si>
  <si>
    <t>210</t>
  </si>
  <si>
    <t>"Nasze kulinarne dziedzictwo - Smaki regionów"</t>
  </si>
  <si>
    <t xml:space="preserve">promocja sektora rolnego regionu oraz prezentacja producentów żywności wysokiej jakości, popularyzacja konkursu "Nasze kulinarne dziedzictwo", jego laureatów </t>
  </si>
  <si>
    <t>Wojewódzkie Święto Ziół</t>
  </si>
  <si>
    <t>konkurs, materiał promocyjno - informacyjny</t>
  </si>
  <si>
    <t xml:space="preserve">liczba laureatów konkursu, ilość materiał promocyjno - informacyjny </t>
  </si>
  <si>
    <t>46/1000</t>
  </si>
  <si>
    <r>
      <t>II</t>
    </r>
    <r>
      <rPr>
        <b/>
        <sz val="11"/>
        <rFont val="Calibri"/>
        <family val="2"/>
        <charset val="238"/>
        <scheme val="minor"/>
      </rPr>
      <t>-IV</t>
    </r>
  </si>
  <si>
    <t>Promocja produktów regionalnych w mediach</t>
  </si>
  <si>
    <t>Promowanie lubuskich produktów regionalnych, tradycyjnych, promocja kultury winiarskiej, promocja Lubuskich producentów.</t>
  </si>
  <si>
    <t>ilość artykułów/ilość filmów promocyjnych</t>
  </si>
  <si>
    <t>2/4/16</t>
  </si>
  <si>
    <t>Urząd Marszałkowski Województwa Lubuskiego</t>
  </si>
  <si>
    <t>Jarmark Bożonarodzeniowy</t>
  </si>
  <si>
    <t>Promocja współpracy w sektorze rolnym</t>
  </si>
  <si>
    <t>Stoisko wystawiennicze, punkt informacyjny na imprezie plenerowej,</t>
  </si>
  <si>
    <t>Wyjazd studyjny dot. Sieci Dziedzictwa Kulinarnego</t>
  </si>
  <si>
    <t>ilość wyjazdów</t>
  </si>
  <si>
    <t>przedstawiciele samorządów, przedstawiciele LGD z terenu Województwa, przedstawiciele rolników oraz wytwórców lubuskich</t>
  </si>
  <si>
    <t>Publikacja</t>
  </si>
  <si>
    <t>liczba publikacji</t>
  </si>
  <si>
    <t>liczba szkoleń</t>
  </si>
  <si>
    <t>Konkurs</t>
  </si>
  <si>
    <t>konferencja</t>
  </si>
  <si>
    <t>impreza plenerowa</t>
  </si>
  <si>
    <t>liczba imprez plenerowych</t>
  </si>
  <si>
    <t>liczba spotów</t>
  </si>
  <si>
    <t>1, 2</t>
  </si>
  <si>
    <t>10</t>
  </si>
  <si>
    <t>szkolenia</t>
  </si>
  <si>
    <t>liczba wyjazdów studyjnych</t>
  </si>
  <si>
    <t>liczba egzemplarzy</t>
  </si>
  <si>
    <t>liczba stoisk wystawienniczych</t>
  </si>
  <si>
    <t xml:space="preserve">Celem operacji jest wspieranie rozwoju obszarów wiejskich poprzez gromadzenie i przekazywanie dobrych praktyk w publikacjach lub materiałach drukowanych </t>
  </si>
  <si>
    <t>Dobre praktyki PROW 2014-2020 w województwie łódzkim.</t>
  </si>
  <si>
    <t>film/spot</t>
  </si>
  <si>
    <t>liczba filmów/ spotów</t>
  </si>
  <si>
    <t>mieszkańcy województwa łódzkiego</t>
  </si>
  <si>
    <t>Urząd Marszałkowski Województwa Łódzkiego</t>
  </si>
  <si>
    <t>Al. Piłsudskiego 8, 90-051 Łódź</t>
  </si>
  <si>
    <t>przedstawiciele Lokalnych Grup Działania z terenu województwa łódzkiego</t>
  </si>
  <si>
    <t>Promocja produktów tradycyjnych, lokalnych, ekologicznych województwa łódzkiego</t>
  </si>
  <si>
    <t>Celem operacji jest promocja produktów tradycyjnych/lokalnych/ekologicznych województwa łódzkiego i rozpowszechnianie informacji o nich wśród mieszkańców regionu łódzkiego.  Efektem realizacji operacji będzie popularyzacja lokalnych produktów oraz wzrost zapotrzebowania na nie.</t>
  </si>
  <si>
    <t xml:space="preserve">mieszkańcy województwa łódzkiego, producenci produktów tradycyjnych woj. łódzkiego </t>
  </si>
  <si>
    <t>Szkolenia dla LGD</t>
  </si>
  <si>
    <t>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</si>
  <si>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liczba uczestników szkoleń </t>
  </si>
  <si>
    <t>przedstawiciele LGD</t>
  </si>
  <si>
    <t>Urząd Marszałkowski Województwa Małopolskiego</t>
  </si>
  <si>
    <t>31-156 Kraków, ul. Basztowa 23</t>
  </si>
  <si>
    <t>I, II</t>
  </si>
  <si>
    <t>liczba filmów</t>
  </si>
  <si>
    <t>warsztaty</t>
  </si>
  <si>
    <r>
      <t>I-</t>
    </r>
    <r>
      <rPr>
        <b/>
        <sz val="11"/>
        <rFont val="Calibri"/>
        <family val="2"/>
        <charset val="238"/>
        <scheme val="minor"/>
      </rPr>
      <t>IV</t>
    </r>
    <r>
      <rPr>
        <sz val="11"/>
        <rFont val="Calibri"/>
        <family val="2"/>
        <charset val="238"/>
        <scheme val="minor"/>
      </rPr>
      <t xml:space="preserve"> kwartał</t>
    </r>
  </si>
  <si>
    <t>mieszkańcy obszarów wiejskich Dolnego Śląska, w szczególności rolnicy, beneficjenci i potencjalni beneficjenci środków UE</t>
  </si>
  <si>
    <t xml:space="preserve">  -</t>
  </si>
  <si>
    <t>Identyfikacja i rozpowszechnianie przykładów operacji zrealizowanych w ramach priorytetów Programu Rozwoju Obszarów Wiejskich, aktywizacja mieszkańców obszarów wiejskich w celu tworzenia partnerstw na rzecz realizacji projektów nakierowanych na rozwój tych obszarów. Przesłane zgłoszenia będą prezentować pozytywne efekty realizacji Programu na Dolnym Śląsku i korzyści płynące dla lokalnej społeczności.</t>
  </si>
  <si>
    <t>liczba uczestników konkursów</t>
  </si>
  <si>
    <t>II, III, VI</t>
  </si>
  <si>
    <t>Powiększenie wiedzy i kompetencji w zakresie możliwości zastosowania OZE na obszarach wiejskich oraz nowych modeli organizacji produkcji i sprzedaży rolniczej, w tym krótkich łańcuchów dostaw, rolniczego handlu detalicznego, działalności marginalnej, lokalnej i ograniczonej.</t>
  </si>
  <si>
    <t>szkolenie/seminarium/inna forma szkoleniowa</t>
  </si>
  <si>
    <t>liczba szkoleń/seminariów/innych form szkoleniowych</t>
  </si>
  <si>
    <t>członkowie LGD zainteresowani podniesieniem wiedzy i kompetencji w zakresie rozwoju przedsiębiorczości</t>
  </si>
  <si>
    <t>liczba uczestników szkoleń/ seminariów/ innych form szkoleniowych</t>
  </si>
  <si>
    <t>III, VI</t>
  </si>
  <si>
    <t>Konkurs wojewódzki  "Nasze Kulinarne Dziedzictwo - Smaki Regionów"</t>
  </si>
  <si>
    <t>Promocja produktów regionalnych i tradycyjnych z Dolnego Śląska oraz zaktywizowanie mieszkańców obszarów wiejskich do podejmowania działań na rzecz rozwoju rynków produktów regionalnych i tradycyjnych, promocja jakości życia na wsi lub promocja wsi jako miejsca do życia i rozwoju zawodowego.</t>
  </si>
  <si>
    <t>producenci produktów regionalnych, tradycyjnych, przetwórcy, rolnicy, właściciele gospodarstw agroturystycznych</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</si>
  <si>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 Promocja jakości życia na wsi lub promocja wsi jako miejsca do życia i rozwoju zawodowego.</t>
  </si>
  <si>
    <t>Targi Naturalnej Żywności Natura Food w Łodzi</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</si>
  <si>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</si>
  <si>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liczba targów, wystaw, imprez lokalnych, regionalnych, krajowych i międzynarodowych</t>
  </si>
  <si>
    <t>4-8</t>
  </si>
  <si>
    <t>Targi Smaki Regionów w Poznaniu</t>
  </si>
  <si>
    <t xml:space="preserve"> 4-8</t>
  </si>
  <si>
    <t>Prezentacja Tradycyjnych Stołów Wigilijnych</t>
  </si>
  <si>
    <t>Zaktywizowanie mieszkańców obszarów wiejskich do współpracy i budowania partnerskich relacji, kultywowanie tradycji bożonarodzeniowych, promowanie i zachowanie dziedzictwa kulturowego i kulinarnego, wymiana wiedzy i doświadczeń między członkami Kół Gospodyń Wiejskich, którzy są uczestnikami prezentacji, promocja jakości życia na wsi lub promocja wsi jako miejsca do życia i rozwoju zawodowego.</t>
  </si>
  <si>
    <t>26</t>
  </si>
  <si>
    <t>Konkurs "Wieś na weekend'2021"</t>
  </si>
  <si>
    <t xml:space="preserve">Warsztaty szkoleniowe </t>
  </si>
  <si>
    <t>Wizyta studyjna pn. „Regionalna Sieć Dziedzictwa Kulinarnego –  przykłady wykorzystania potencjału regionu w rozwoju lokalnego rolnictwa,  przetwórstwa żywności, gastronomii i usług turystyki wiejskiej”</t>
  </si>
  <si>
    <t xml:space="preserve">W celu poznania dokonań innych regonów w zakresie wykreowania jednolitej marki regionalnej, w 2021 r. planuje się zorganizowanie wizyty studyjnej do regionu członkowskiego ESDK.  Celem wizyty będzie zapoznanie się z doświadczeniami innych regionów w skonsolidowanej promocji członków sieci ESDK, której efektem ma być wzrost konkurencyjności i atrakcyjności gospodarczej regionu. </t>
  </si>
  <si>
    <t>członkowie Sieci Dziedzictwa Kulinarnego Kujawy i Pomorze</t>
  </si>
  <si>
    <t xml:space="preserve">Wizyta studyjna nt. podniesienia konkurencyjności gospodarstw agroturystycznych i oferty turystyki wiejskiej </t>
  </si>
  <si>
    <t xml:space="preserve"> wizyta studyjna</t>
  </si>
  <si>
    <t>uczestnicy konkursu Agro-Wczasy'2021, przedstawiciele organizacji i instytucji wspierających rozwój agroturystyki w regionie</t>
  </si>
  <si>
    <t>wspieranie organizacji krótkiego łańcucha dostaw żywności lokalnej, w tym przetwarzania i wprowadzania do obrotu produktów rolnych wysokiej jakości, promocja producentów żywności zrzeszonych w Regionalnej Sieci Kulinarnego Dziedzictwa Kujawy i Pomorze</t>
  </si>
  <si>
    <t>felieton</t>
  </si>
  <si>
    <t>producenci żywności tradycyjnej i regionalnej zrzeszeni w Regionalnej Sieci Kulinarnego Dziedzictwa Kujawy i Pomorze, konsumenci</t>
  </si>
  <si>
    <t>Prezentacja potencjału produktów regionalnych Kujaw i Pomorza na targach rolno-spożywczych Smaki Regionów'2021</t>
  </si>
  <si>
    <t>promocja sektora rolnego regionu oraz prezentacja producentów żywności wysokiej jakości, nawiązanie kontaktów handlowych przez wystawców</t>
  </si>
  <si>
    <t>15</t>
  </si>
  <si>
    <t>Informowanie społeczeństwa o rozwoju obszarów wiejskich "Kalendarz Imprez 2020 - dobre praktyki na obszarach wiejskich</t>
  </si>
  <si>
    <t>opracowanie nie, druk</t>
  </si>
  <si>
    <t>Konkurs plastyczny mający na celu  promocję jakości życia na wsi lub promocję wsi jako miejsca do życia i rozwoju zawodowego wśród dzieci i młodzieży szkolnej.</t>
  </si>
  <si>
    <t>Informowanie społeczeństwa o rozwoju obszarów wiejskich.</t>
  </si>
  <si>
    <t xml:space="preserve">Organizacja wydarzenia ma na celu aktywizacje mieszkańców obszarów wiejskich w celu tworzenia partnerstw na rzecz realizacji projektów nakierowanych na rozwój tych obszarów. Integracja pokoleniowa. Promocja jakości życia na wsi oraz promocja wsi jako miejsca do życia i rozwoju zawodowego będzie stymulacja dla różnych grup odbiorców. Nastąpi zwiększenie udziału zainteresowanych stron we wdrażaniu inicjatyw na rzecz rozwoju obszarów wiejskich. </t>
  </si>
  <si>
    <t xml:space="preserve">Mieszkańcy obszarów wiejskich </t>
  </si>
  <si>
    <t>I półfinał konkursu Kobieta Gospodarna Wyjątkowa- nagrody</t>
  </si>
  <si>
    <t>konkurs, nagrody</t>
  </si>
  <si>
    <t>I,II</t>
  </si>
  <si>
    <t>liczba nagród</t>
  </si>
  <si>
    <t>"Kobieta Gospodarna Wyjątkowa" - publikacja</t>
  </si>
  <si>
    <t>Eliminacje do konkursu Kobieta Gospodarna Wyjątkowa</t>
  </si>
  <si>
    <t xml:space="preserve">Organizacja konkursu ma na celu aktywizację mieszkańców wsi na rzecz podejmowania inicjatyw w zakresie rozwoju obszarów wiejskich. Przedmiotem operacji jest przeprowadzenie eliminacji do konkursu, mającego na celu aktywizacje mieszkańców  obszarów wiejskich a także polepszaniu zarzadzania lokalnymi zasobami. Operacja związana jest z tematem wspierania przedsiębiorczości na obszarach wiejskich w obszarze małego przetwórstwa lokalnego i promocja regionu. Konkurs skierowany jest go KGW. </t>
  </si>
  <si>
    <t>I, II, III</t>
  </si>
  <si>
    <t>liczba KGW</t>
  </si>
  <si>
    <t>min. 50                        max. 300</t>
  </si>
  <si>
    <t xml:space="preserve"> Kobieta Gospodarna Wyjątkowa</t>
  </si>
  <si>
    <t>Wydarzenie/ Konkurs</t>
  </si>
  <si>
    <t>Stowarzyszenia, koła gospodyń wiejskich, rolnicy</t>
  </si>
  <si>
    <t>min. 100                        max 300</t>
  </si>
  <si>
    <t>Impreza plenerowa/konkurs</t>
  </si>
  <si>
    <t>min 10 max 50</t>
  </si>
  <si>
    <t>mieszkańcy obszarów wiejskich</t>
  </si>
  <si>
    <t>Żniwowanie</t>
  </si>
  <si>
    <t xml:space="preserve">Impreza plenerowa ma na celu aktywizację mieszkańców obszarów wiejskich w celu tworzenia partnerstw na rzecz realizacji projektów nakierowanych na rozwój tych obszarów, realizacji wspólnych inwestycji, poprzez stworzenie wspólnego widowiska fabularyzowanego, w ramach którego członkowie KGW odtworzą dawne obyczaje, jakie towarzyszyły zbiorom zboża. </t>
  </si>
  <si>
    <t>Impreza plenerowa</t>
  </si>
  <si>
    <t xml:space="preserve">liczba wydarzeń </t>
  </si>
  <si>
    <t>min 70 max 150</t>
  </si>
  <si>
    <t>II,III</t>
  </si>
  <si>
    <t xml:space="preserve">Wielkanocne konkursy </t>
  </si>
  <si>
    <t>Celem operacji jest zwiększenie udziału zainteresowanych stron we wdrażaniu inicjatyw na rzecz rozwoju obszarów wiejskich. Operacja przyczyni się do promocji folkloru, zwyczajów, tradycji wiejskiej, a także do aktywizacji mieszkańców.</t>
  </si>
  <si>
    <t xml:space="preserve">Samorząd Województwa Lubelskiego </t>
  </si>
  <si>
    <t>Wydanie broszury/ulotki podsumowującej działalność JR KSOW woj. Lubuskiego</t>
  </si>
  <si>
    <t>akcje promocyjne/artykuły prasowe/filmy promocyjne</t>
  </si>
  <si>
    <t>nd.</t>
  </si>
  <si>
    <t xml:space="preserve">Wymiana dobrych praktyk we wdrażaniu założeń Europejskiej Sieci Dziedzictwa Kulinarnego </t>
  </si>
  <si>
    <t>Wyjazd studyjny dla przedstawicieli LGD, dotyczący sprzedaży małego przetwórstwa</t>
  </si>
  <si>
    <t>Produkty tradycyjne, regionalne i ekologiczne z terenu województwa łódzkiego</t>
  </si>
  <si>
    <t>Celem operacji jest wypromowanie i rozpowszechnianie wiedzy dotyczącej produktów wysokiej jakości z terenu województwa łódzkiego wśród jego mieszkańców. Efektem realizacji operacji będzie wzrost popularności, rozpoznawalności i zbytu produktów tradycyjnych, lokalnych i ekologicznych z terenu województwa łódzkiego.</t>
  </si>
  <si>
    <t xml:space="preserve">mieszkańcy województwa łódzkiego, producenci produktów tradycyjnych, ekologicznych, lokalnych woj. łódzkiego </t>
  </si>
  <si>
    <t>Warsztaty kulinarne</t>
  </si>
  <si>
    <t xml:space="preserve"> liczba warsztatów</t>
  </si>
  <si>
    <t>Weekend na wsi</t>
  </si>
  <si>
    <t>mieszkańcy województwa łódzkiego prowadzący działalność agroturystyczną</t>
  </si>
  <si>
    <t>mieszkańcy województwa łódzkiego prowadzący działalność agroturystyczną i planujący prowadzić taką działalność</t>
  </si>
  <si>
    <t xml:space="preserve">Kampania promocyjna „WIEŚci z Mazowsza” </t>
  </si>
  <si>
    <t>identyfikacja i rozpowszechnianie przykładów operacji zrealizowanych w ramach priorytetów Programu Rozwoju Obszarów Wiejskich, ze szczególnym uwzględnieniem: promocji jakości życia na wsi; promocji wsi jako miejsca do życia i rozwoju zawodowego; planowania rozwoju lokalnego z uwzględnieniem potencjału ekonomicznego, społecznego  i środowiska danego obszaru; wykorzystania odnawialnych źródeł energii na obszarach wiejskich; przykłady dobrych praktyk dotyczących pozarolniczej działalności gospodarczej na obszarach wiejskich</t>
  </si>
  <si>
    <t xml:space="preserve">audycje na kanale YouTube, profil w mediach społecznościowych, płatne elementy promocji w mediach społecznościowych, audycje radiowe, promocja na regionalnych portalach internetowych  </t>
  </si>
  <si>
    <t>Audycje, programy, spoty w radio, telewizji i internecie</t>
  </si>
  <si>
    <t>minimum 10 maksimum 30</t>
  </si>
  <si>
    <t>mieszkańcy województwa mazowieckiego, w szczególności zainteresowani tematyką rolną oraz zagadnieniami z nimi związanymi, m.in. rolnicy, mieszkańcy obszarów wiejskich, władze samorządowe, organizacje rolnicze, beneficjenci i potencjalni beneficjenci środków UE</t>
  </si>
  <si>
    <t xml:space="preserve">Urząd Marszałkowski  Województwa Mazowieckiego w Warszawie </t>
  </si>
  <si>
    <t>ul. Jagiellońska 26, 03-719 Warszawa</t>
  </si>
  <si>
    <t>Słuchalność/oglądalność audycji, programów, spotów</t>
  </si>
  <si>
    <t>minimum            50 000 maksimum 500 000</t>
  </si>
  <si>
    <t>Fora internetowe, media 
społecznościowe itp.</t>
  </si>
  <si>
    <t>min.15 maksimum 43</t>
  </si>
  <si>
    <t>Unikalni użytkownicy forów internetowych, mediów społecznościowych itp.</t>
  </si>
  <si>
    <t>minimum        5 000 maksimum 20 000</t>
  </si>
  <si>
    <t xml:space="preserve">VI </t>
  </si>
  <si>
    <t>Konkurs na najaktywniejsze sołectwo</t>
  </si>
  <si>
    <t xml:space="preserve">pobudzenie aktywności lokalnej i nagrodzenie dobrych praktyk w zakresie rozwoju "małych ojczyzn" i wykorzystania funduszu sołeckiego </t>
  </si>
  <si>
    <t>konkurs z nagrodami</t>
  </si>
  <si>
    <t>Konkursy</t>
  </si>
  <si>
    <t>sołtysi, rolnicy z Mazowsza</t>
  </si>
  <si>
    <t>Uczestnicy konkursów</t>
  </si>
  <si>
    <t>minimum 10 maksimum 50</t>
  </si>
  <si>
    <t xml:space="preserve">Konkurs na najaktywniejszą liderkę wiejską w województwie mazowieckim </t>
  </si>
  <si>
    <t xml:space="preserve">popularyzacja dobrych praktyk w zakresie działalności kobiet na obszarach wiejskich </t>
  </si>
  <si>
    <t xml:space="preserve">liczba konkursów </t>
  </si>
  <si>
    <t>mieszkańcy obszarów wiejskich, liderki obszarów wiejskich Mazowsza</t>
  </si>
  <si>
    <t>minimum 10; maksimum 40</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</si>
  <si>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</si>
  <si>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</si>
  <si>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 xml:space="preserve">konkurs z nagrodami </t>
  </si>
  <si>
    <t>mieszkańcy Mazowsza, orkiestry dęte z Mazowsza, kapelmistrzowie</t>
  </si>
  <si>
    <t>minimum 200; maksimum 500</t>
  </si>
  <si>
    <t>Konkurs dla Kół Gospodyń Wiejskich</t>
  </si>
  <si>
    <t xml:space="preserve"> promowanie i popularyzacja regionalnego dziedzictwa kulinarnego i kulturowego; budowanie więzi wśród lokalnej społeczności poprzez wspólne działania na rzecz rozwoju regionu; przykłady dobrych praktyk dotyczących pozarolniczej działalności gospodarczej na obszarach wiejskich </t>
  </si>
  <si>
    <t>mieszkańcy Mazowsza, członkowie KGW</t>
  </si>
  <si>
    <t>minimum 200; maksimum 1500</t>
  </si>
  <si>
    <t>Książka kucharska KGW</t>
  </si>
  <si>
    <t xml:space="preserve">rozpowszechnienie regionalnego dziedzictwa kulinarnego Mazowsza </t>
  </si>
  <si>
    <t xml:space="preserve">publikacja </t>
  </si>
  <si>
    <t xml:space="preserve">Tytuły publikacji wydanych w formie papierowej </t>
  </si>
  <si>
    <t>1 publikacja/ nakład: minimum 1000 maksimum 4000</t>
  </si>
  <si>
    <t xml:space="preserve">ogół społeczeństwa ze szczególnym uwzględnieniem mieszkańców obszarów wiejskich województwa mazowieckiego </t>
  </si>
  <si>
    <t xml:space="preserve">Tytuły publikacji wydawanych w formie elektronicznej </t>
  </si>
  <si>
    <t xml:space="preserve">Publikacja nt. serowarstwa </t>
  </si>
  <si>
    <t>wspieranie rozwoju przedsiębiorczości na obszarach wiejskich przez podnoszenie poziomu i umiejętności w zakresie małego przetwórstwa lokalnego na przykładzie przyzagrodowej sztuki serowarskiej; promocja produktu lokalnego i sprzedaży bezpośredniej</t>
  </si>
  <si>
    <t>Tytuły publikacji wydanych w formie papierowej</t>
  </si>
  <si>
    <t>1 publikacja/ nakład:             minimum 1000 maksimum 3000</t>
  </si>
  <si>
    <t xml:space="preserve">lokalna społeczność obszarów wiejskich Mazowsza, w tym rolnicy, rolnicy ekologiczni, rolnicy prowadzący działalność agroturystyczną, uczniowie szkół rolniczych, przedstawiciele samorządów i LGD </t>
  </si>
  <si>
    <t>Promocja sprzedaży bezpośredniej od producenta do klienta</t>
  </si>
  <si>
    <t xml:space="preserve">wsparcie dla producentów rolnych w zakresie zbytu produktów oraz  zmian/rozszerzenia form sprzedaży bezpośredniej; upowszechnianie wiedzy w zakresie tworzenia krótkich łańcuchów dostaw w sektorze rolno-spożywczym </t>
  </si>
  <si>
    <t>audycje na kanale YouTube, profil w mediach społecznościowych, płatne elementy promocji w mediach społecznościowych, audycje radiowe</t>
  </si>
  <si>
    <t>minimum 2 maksimum 5</t>
  </si>
  <si>
    <t>producenci rolni i mieszkańcy  Mazowsza</t>
  </si>
  <si>
    <t>minimum 5 maksimum 10</t>
  </si>
  <si>
    <t xml:space="preserve">minimum            25 000 maksimum 500 000 </t>
  </si>
  <si>
    <t xml:space="preserve">Tytuły publikacji wydanych w formie elektronicznej </t>
  </si>
  <si>
    <t>Materiały promocyjne - komplety (w tym produkty tradycyjne i regionalne)</t>
  </si>
  <si>
    <t>V</t>
  </si>
  <si>
    <t xml:space="preserve">Dobre praktyki na obszarach wiejskich </t>
  </si>
  <si>
    <t>gromadzenie dobrych praktyk w ramach m.in.: odnawialnych źródeł energii w tym biogazowni; dobre praktyki inteligentnych wiosek (smart villages)</t>
  </si>
  <si>
    <t xml:space="preserve">zagraniczny wyjazd studyjny </t>
  </si>
  <si>
    <t>Zagraniczne wyjazdy  studyjne</t>
  </si>
  <si>
    <t>minimum 1 maksimum 2</t>
  </si>
  <si>
    <t>partnerzy KSOW (w tym Lokalne Grupy Działania) i/lub przedstawiciele Wojewódzkiej Grupy Roboczej ds. KSOW z Mazowsza, przedstawiciele Samorządu Województwa Mazowieckiego</t>
  </si>
  <si>
    <t>Uczestnicy zagranicznych wyjazdów  studyjnych</t>
  </si>
  <si>
    <t>minimum 10 maksimum 40</t>
  </si>
  <si>
    <t>minimum 15 maksimum 30</t>
  </si>
  <si>
    <t xml:space="preserve">minimum            100 000 maksimum        1 000 000 </t>
  </si>
  <si>
    <t xml:space="preserve">Dobre praktyki w ramach Leadera </t>
  </si>
  <si>
    <t>identyfikacja i rozpowszechnianie przykładów operacji zrealizowanych w ramach podejścia Leader, ze szczególnym uwzględnieniem: promocji jakości życia na wsi; promocji wsi jako miejsca do życia i rozwoju zawodowego; planowania rozwoju lokalnego z uwzględnieniem potencjału ekonomicznego, społecznego  i środowiska danego obszaru</t>
  </si>
  <si>
    <t>film na kanale YouTube, profil w mediach społecznościowych, płatne elementy promocji w mediach społecznościowych</t>
  </si>
  <si>
    <t>mieszkańcy województwa mazowieckiego; beneficjenci i potencjalni beneficjenci środków UE</t>
  </si>
  <si>
    <t>spotkanie</t>
  </si>
  <si>
    <t>Wyjazd studyjny dla sołtysów - producentów rolnych i potencjalnych producentów rolnych</t>
  </si>
  <si>
    <t xml:space="preserve">wsparcie rozwoju przedsiębiorczości na obszarach wiejskich przez podnoszenie wiedzy i umiejętności  (odnawialne źródła energii, alternatywne źródła dochodu na wsi, inteligentne wioski); upowszechnienie wiedzy dotyczącej zarządzania projektami z zakresu rozwoju obszarów wiejskich  </t>
  </si>
  <si>
    <t>wyjazd studyjny - element towarzyszący konkursowi na najaktywniejsze sołectwo, promocja spółdzielczości na obszarach wiejskich</t>
  </si>
  <si>
    <t>Krajowe wyjazdy  studyjne</t>
  </si>
  <si>
    <t>sołtysi, rolnicy z Mazowsza, przedstawiciele jst</t>
  </si>
  <si>
    <t>Uczestnicy krajowych wyjazdów  studyjnych</t>
  </si>
  <si>
    <t>minimum 15 maksimum 50</t>
  </si>
  <si>
    <t xml:space="preserve">audycje na kanale YouTube, profil w mediach społecznościowych, płatne elementy promocji w mediach społecznościowych, audycje radiowe                         </t>
  </si>
  <si>
    <t>Lp.</t>
  </si>
  <si>
    <t>6</t>
  </si>
  <si>
    <t>Szkolenia i działania na rzecz tworzenia sieci kontaktów dla Lokalnych Grup Działania (LGD), w tym zapewnienie pomocy technicznej w zakresie współpracy międzyterytorialnej</t>
  </si>
  <si>
    <t>Szkolenie, spotkanie, warsztat, seminarium - wg potrzeb zgłaszanych przez LGD</t>
  </si>
  <si>
    <t xml:space="preserve">liczba szkoleń / spotkań </t>
  </si>
  <si>
    <t>Przedstawiciele LGD i jednostki regionalnej KSOW województwa opolskiego</t>
  </si>
  <si>
    <t>-</t>
  </si>
  <si>
    <t>Urząd Marszałkowski Województwa Opolskiego</t>
  </si>
  <si>
    <t>ul. Piastowska 14, 45-082 Opole</t>
  </si>
  <si>
    <t>liczba uczestników szkoleń</t>
  </si>
  <si>
    <t>49</t>
  </si>
  <si>
    <t>Smacznie po nowemu, zdrowo po staremu - czyli mój SPK - BOX</t>
  </si>
  <si>
    <r>
      <rPr>
        <b/>
        <sz val="10"/>
        <rFont val="Calibri"/>
        <family val="2"/>
        <charset val="238"/>
        <scheme val="minor"/>
      </rPr>
      <t>CEL:</t>
    </r>
    <r>
      <rPr>
        <sz val="10"/>
        <rFont val="Calibri"/>
        <family val="2"/>
        <charset val="238"/>
        <scheme val="minor"/>
      </rPr>
      <t xml:space="preserve"> zachowanie i wypromowanie kulinarnych walorów województwa opolskiego na obszarach wiejskich. Wyeksponowana zostanie kultura z jej różnorodnością i dziedzictwem lokalnych społeczności. Operacja zmierza do propagowania i promowania postaw ekologicznych, zdrowego stylu życia oraz wpłynie na aktywizację i integrację mieszkańców wsi. </t>
    </r>
    <r>
      <rPr>
        <b/>
        <sz val="10"/>
        <rFont val="Calibri"/>
        <family val="2"/>
        <charset val="238"/>
        <scheme val="minor"/>
      </rPr>
      <t>PRZEDMIOT:</t>
    </r>
    <r>
      <rPr>
        <sz val="10"/>
        <rFont val="Calibri"/>
        <family val="2"/>
        <charset val="238"/>
        <scheme val="minor"/>
      </rPr>
      <t xml:space="preserve"> organizacja warsztatów kulinarnych dla dzieci i młodzieży z województwa opolskiego, które przybliżą odbiorcom wiedzę na temat produktów lokalnych i tradycyjnych z regionu, tradycji kulinarnych oraz zdrowego trybu życia i działań proekologicznych wpływających na poprawę jakości życia mieszkańców i wizerunku wsi.  </t>
    </r>
    <r>
      <rPr>
        <b/>
        <sz val="10"/>
        <rFont val="Calibri"/>
        <family val="2"/>
        <charset val="238"/>
        <scheme val="minor"/>
      </rPr>
      <t>TEMAT:</t>
    </r>
    <r>
      <rPr>
        <sz val="10"/>
        <rFont val="Calibri"/>
        <family val="2"/>
        <charset val="238"/>
        <scheme val="minor"/>
      </rPr>
      <t xml:space="preserve"> 1. Promocja jakości życia na wsi lub promocja wsi jako miejsca do życia i rozwoju zawodowego. 2. Upowszechnianie wiedzy w zakresie planowania rozwoju lokalnego z uwzględnieniem potencjału ekonomicznego, społecznego i środowiskowego danego obszaru. </t>
    </r>
  </si>
  <si>
    <t xml:space="preserve">szkolenie / seminarium / warsztat / spotkanie </t>
  </si>
  <si>
    <t>liczba warsztatów</t>
  </si>
  <si>
    <t>Dzieci i młodzież z województwa opolskiego oraz ich opiekunowie</t>
  </si>
  <si>
    <t>I - IV</t>
  </si>
  <si>
    <t>liczba uczestników warsztatów</t>
  </si>
  <si>
    <t xml:space="preserve">Opolska wieś atrakcyjnym miejscem do życia i rozwoju </t>
  </si>
  <si>
    <r>
      <rPr>
        <b/>
        <sz val="10"/>
        <rFont val="Calibri"/>
        <family val="2"/>
        <charset val="238"/>
        <scheme val="minor"/>
      </rPr>
      <t>CEL:</t>
    </r>
    <r>
      <rPr>
        <sz val="10"/>
        <rFont val="Calibri"/>
        <family val="2"/>
        <charset val="238"/>
        <scheme val="minor"/>
      </rPr>
      <t xml:space="preserve"> 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(idea odnowy wsi) celem wzmacniania tożsamości miejscowości, promocję żywności wysokiej jakości (produktów lokalnych, tradycyjnych i regionalnych) i tradycji kulturowych, w tym kulinarnych regionu. </t>
    </r>
    <r>
      <rPr>
        <b/>
        <sz val="10"/>
        <rFont val="Calibri"/>
        <family val="2"/>
        <charset val="238"/>
        <scheme val="minor"/>
      </rPr>
      <t>PRZEDMIOT:</t>
    </r>
    <r>
      <rPr>
        <sz val="10"/>
        <rFont val="Calibri"/>
        <family val="2"/>
        <charset val="238"/>
        <scheme val="minor"/>
      </rPr>
      <t xml:space="preserve"> W ramach operacji planuje się wydanie publikacji promujących dziedzictwo kulinarne i produkty tradycyjne regionu oraz odnowę wsi. . Celem wyłonienia i promocji najlepszych wzorców działania z zakresu odnowy wsi zrealizowany zostanie Konkurs Piękna Wieś Opolska, gdzie przewiduje się nagrody finansowe dla laureatów i wyróżnionych, zgodnie z regulaminem konkursu.. </t>
    </r>
    <r>
      <rPr>
        <b/>
        <sz val="10"/>
        <rFont val="Calibri"/>
        <family val="2"/>
        <charset val="238"/>
        <scheme val="minor"/>
      </rPr>
      <t>TEMAT</t>
    </r>
    <r>
      <rPr>
        <sz val="10"/>
        <rFont val="Calibri"/>
        <family val="2"/>
        <charset val="238"/>
        <scheme val="minor"/>
      </rPr>
      <t>: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r>
  </si>
  <si>
    <t>Mieszkańcy województwa opolskiego, w tym m.in. przedstawiciele: samorządu wojewódzkiego i gminnego, sołectw - w tym uczestniczących w Programie Odnowy Wsi, instytucji okołorolniczych, Sieci Dziedzictwo Kulinarne Opolskie, twórcy ludowi, producenci rolni, produktów lokalnych i tradycyjnych, przedsiębiorcy prowadzący dostawy bezpośrednie, sprzedaż bezpośrednią, działalność marginalną, lokalną i ograniczoną, rolnicy prowadzący rolniczy handel detaliczny, gospodarstwa agroturystyczne, koła gospodyń wiejskich, grupy folklorystyczne</t>
  </si>
  <si>
    <t>publikacja / materiał drukowany</t>
  </si>
  <si>
    <t>liczba tytułów publikacji / materiałów drukowanych</t>
  </si>
  <si>
    <t>Opolskie ze smakiem</t>
  </si>
  <si>
    <r>
      <rPr>
        <b/>
        <sz val="10"/>
        <rFont val="Calibri"/>
        <family val="2"/>
        <charset val="238"/>
        <scheme val="minor"/>
      </rPr>
      <t>CEL:</t>
    </r>
    <r>
      <rPr>
        <sz val="10"/>
        <rFont val="Calibri"/>
        <family val="2"/>
        <charset val="238"/>
        <scheme val="minor"/>
      </rPr>
      <t xml:space="preserve"> wspieranie działań służących nawiązywaniu współpracy regionalnych producentów żywności z restauratorami, ułatwianie tworzenia oraz funkcjonowania sieci kontaktów partnerskich, upowszechnianie wiedzy w zakresie tworzenia krótkich łańcuchów dostaw oraz dziedzictwa kulinarnego regionu. </t>
    </r>
    <r>
      <rPr>
        <b/>
        <sz val="10"/>
        <rFont val="Calibri"/>
        <family val="2"/>
        <charset val="238"/>
        <scheme val="minor"/>
      </rPr>
      <t>PRZEDMIOT:</t>
    </r>
    <r>
      <rPr>
        <sz val="10"/>
        <rFont val="Calibri"/>
        <family val="2"/>
        <charset val="238"/>
        <scheme val="minor"/>
      </rPr>
      <t xml:space="preserve"> Operacja zrealizowana będzie poprzez organizację konferencji inaugurującej inicjatywę pn.  Opolskie ze smakiem, której nadrzędnym celem jest upowszechnianie wiedzy nt. produktów tradycyjnych regionu m.in. w opolskich restauracjach i nakłonienie producentów produktów i restauratorów do podjęcia kooperacji w zakresie ich sprzedaży. </t>
    </r>
    <r>
      <rPr>
        <b/>
        <sz val="10"/>
        <rFont val="Calibri"/>
        <family val="2"/>
        <charset val="238"/>
        <scheme val="minor"/>
      </rPr>
      <t>TEMAT:</t>
    </r>
    <r>
      <rPr>
        <sz val="10"/>
        <rFont val="Calibri"/>
        <family val="2"/>
        <charset val="238"/>
        <scheme val="minor"/>
      </rPr>
      <t xml:space="preserve"> Upowszechnianie wiedzy w zakresie tworzenia krótkich łańcuchów dostaw.</t>
    </r>
  </si>
  <si>
    <t>konferencja / kongres</t>
  </si>
  <si>
    <t>przedstawiciele samorządu, regionalni producenci żywności, lokalni restauratorzy , przedstawiciele kół gospodyń wiejskich,  inne podmioty upowszechniające dziedzictwo kulinarne</t>
  </si>
  <si>
    <t>"Opolskie - aktywnie i smacznie"</t>
  </si>
  <si>
    <r>
      <t>CEL:</t>
    </r>
    <r>
      <rPr>
        <sz val="10"/>
        <rFont val="Calibri"/>
        <family val="2"/>
        <charset val="238"/>
        <scheme val="minor"/>
      </rPr>
      <t xml:space="preserve"> promocja obszarów wiejskich województwa opolskiego poprzez m.in. prezentację potencjału opolskiej marki konnej oraz dziedzictwa kulinarnego Opolszczyzny, oferty usługowej opolskich gospodarstw agroturystycznych, przedsiębiorców w zakresie turystyki, sportu i rekreacji, a także innych form pozwalających na rozwój gospodarczy terenów wiejskich. Operacja przyczyni się do promowania lokalnych produktów żywieniowych, zdrowego stylu życia i aktywnego wypoczynku oraz pogłębienia wiedzy potencjalnych turystów o możliwościach uprawiania turystyki konnej na Śląsku Opolskim.</t>
    </r>
    <r>
      <rPr>
        <b/>
        <sz val="10"/>
        <rFont val="Calibri"/>
        <family val="2"/>
        <charset val="238"/>
        <scheme val="minor"/>
      </rPr>
      <t xml:space="preserve"> PRZEDMIOT:</t>
    </r>
    <r>
      <rPr>
        <sz val="10"/>
        <rFont val="Calibri"/>
        <family val="2"/>
        <charset val="238"/>
        <scheme val="minor"/>
      </rPr>
      <t xml:space="preserve"> realizacja filmowych spotów informacyjnych związanych z promocją  dziedzictwa kulinarnego, turystyki konnej, popularyzacją agroturystyki, turystyki wiejskiej, czynnego wypoczynku na obszarach wiejskich, co wpłynie na zmianę postrzegania opolskiej wsi, jej dorobku i wpływu na wiele gałęzi gospodarki.</t>
    </r>
    <r>
      <rPr>
        <b/>
        <sz val="10"/>
        <rFont val="Calibri"/>
        <family val="2"/>
        <charset val="238"/>
        <scheme val="minor"/>
      </rPr>
      <t xml:space="preserve"> TEMAT:</t>
    </r>
    <r>
      <rPr>
        <sz val="10"/>
        <rFont val="Calibri"/>
        <family val="2"/>
        <charset val="238"/>
        <scheme val="minor"/>
      </rPr>
      <t xml:space="preserve"> promocja jakości życia na wsi lub promocja wsi jako miejsca do życia i rozwoju zawodowego. </t>
    </r>
  </si>
  <si>
    <t xml:space="preserve">Informacje i publikacje w internecie </t>
  </si>
  <si>
    <t xml:space="preserve">liczba informacji </t>
  </si>
  <si>
    <t>mieszkańcy województwa, turyści krajowi i zagraniczni poszukujący ofert spędzenia wolnego czasu poza miejscem zamieszkania</t>
  </si>
  <si>
    <t xml:space="preserve">CEL: upowszechnianie efektów realizacji w woj opolskim operacji ze środków PROW 2014-2020, które stanowić mogą dobrą praktykę i inspirację dla innych podmiotów działających na rzecz rozwoju obszarów wiejskich. PRZEDMIOT: wydanie publikacji promującej efekty realizacji PROW 2014-2020 w woj. opolskim. TEMAT: 1. Wspieranie rozwoju przedsiębiorczości na obszarach wiejskich przez podnoszenie poziomu wiedzy i umiejętności w obszarze małego przetwórstwa lokalnego lub w obszarze rozwoju zielonej gospodarki, w tym tworzenie nowych miejsc pracy. 2. Wspieranie rozwoju przedsiębiorczości na obszarach wiejskich przez podnoszenie poziomu wiedzy i umiejętności w obszarach innych niż wskazane w temacie nr 1. 3. Promocja jakości życia na wsi lub promocja wsi jako miejsca do życia i rozwoju zawodowego. </t>
  </si>
  <si>
    <t xml:space="preserve">mieszkańcy województwa opolskiego, obecni i potencjalni beneficjenci PROW 2014-2020, których działalność wpływa pozytywnie na rozwój obszarów wiejskich regionu </t>
  </si>
  <si>
    <t xml:space="preserve">Szkolenia i działania na rzecz tworzenia sieci kontaktów dla Lokalnych Grup Działania </t>
  </si>
  <si>
    <t>Opolska wieś atrakcyjnym miejscem do życia i rozwoju</t>
  </si>
  <si>
    <r>
      <rPr>
        <b/>
        <sz val="10"/>
        <rFont val="Calibri"/>
        <family val="2"/>
        <charset val="238"/>
        <scheme val="minor"/>
      </rPr>
      <t>CEL:</t>
    </r>
    <r>
      <rPr>
        <sz val="10"/>
        <rFont val="Calibri"/>
        <family val="2"/>
        <charset val="238"/>
        <scheme val="minor"/>
      </rPr>
      <t xml:space="preserve"> 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(idea odnowy wsi) celem wzmacniania tożsamości miejscowości, promocję żywności wysokiej jakości (produktów lokalnych, tradycyjnych i regionalnych) i tradycji kulturowych, w tym kulinarnych regionu. </t>
    </r>
    <r>
      <rPr>
        <b/>
        <sz val="10"/>
        <rFont val="Calibri"/>
        <family val="2"/>
        <charset val="238"/>
        <scheme val="minor"/>
      </rPr>
      <t>PRZEDMIOT:</t>
    </r>
    <r>
      <rPr>
        <sz val="10"/>
        <rFont val="Calibri"/>
        <family val="2"/>
        <charset val="238"/>
        <scheme val="minor"/>
      </rPr>
      <t xml:space="preserve"> W ramach operacji planuje się organizację: imprezy plenerowej, stoiska wystawienniczego na imprezie plenerowej, stoiska wystawienniczego na targach o zasięgu co najmniej regionalnym oraz wydanie publikacji promującej ideę oddolnej odnowy wsi. </t>
    </r>
    <r>
      <rPr>
        <b/>
        <sz val="10"/>
        <rFont val="Calibri"/>
        <family val="2"/>
        <charset val="238"/>
        <scheme val="minor"/>
      </rPr>
      <t>TEMAT:</t>
    </r>
    <r>
      <rPr>
        <sz val="10"/>
        <rFont val="Calibri"/>
        <family val="2"/>
        <charset val="238"/>
        <scheme val="minor"/>
      </rPr>
      <t xml:space="preserve">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r>
  </si>
  <si>
    <t xml:space="preserve">impreza plenerowa </t>
  </si>
  <si>
    <t>stoisko wystawiennicze na imprezie plenerowej</t>
  </si>
  <si>
    <t xml:space="preserve">liczba stoisk na imprezie plenerowej </t>
  </si>
  <si>
    <t xml:space="preserve">stoisko wystawiennicze na targach </t>
  </si>
  <si>
    <t>liczba stoisk wystawienniczych na targach</t>
  </si>
  <si>
    <t>Prezentacja osiągnięć i promocja opolskiego dziedzictwa kulturowego i kulinarnego w kraju i za granicą</t>
  </si>
  <si>
    <r>
      <rPr>
        <b/>
        <sz val="10"/>
        <rFont val="Calibri"/>
        <family val="2"/>
        <charset val="238"/>
        <scheme val="minor"/>
      </rPr>
      <t xml:space="preserve">CEL: </t>
    </r>
    <r>
      <rPr>
        <sz val="10"/>
        <rFont val="Calibri"/>
        <family val="2"/>
        <charset val="238"/>
        <scheme val="minor"/>
      </rPr>
      <t xml:space="preserve">zachowanie i wypromowanie kulinarnych walorów województwa opolskiego, wyeksponowanie kultury z jej różnorodnością i dziedzictwem lokalnych społeczności. </t>
    </r>
    <r>
      <rPr>
        <b/>
        <sz val="10"/>
        <rFont val="Calibri"/>
        <family val="2"/>
        <charset val="238"/>
        <scheme val="minor"/>
      </rPr>
      <t>PRZEDMIOT:</t>
    </r>
    <r>
      <rPr>
        <sz val="10"/>
        <rFont val="Calibri"/>
        <family val="2"/>
        <charset val="238"/>
        <scheme val="minor"/>
      </rPr>
      <t xml:space="preserve"> organizacja stoisk wystawienniczych podczas imprez plenerowych / targów  - regionalnych i / lub zagranicznych. </t>
    </r>
    <r>
      <rPr>
        <b/>
        <sz val="10"/>
        <rFont val="Calibri"/>
        <family val="2"/>
        <charset val="238"/>
        <scheme val="minor"/>
      </rPr>
      <t>TEMAT:</t>
    </r>
    <r>
      <rPr>
        <sz val="10"/>
        <rFont val="Calibri"/>
        <family val="2"/>
        <charset val="238"/>
        <scheme val="minor"/>
      </rPr>
      <t xml:space="preserve"> 1. Promocja jakości życia na wsi lub promocja wsi jako miejsca do życia i rozwoju zawodowego.</t>
    </r>
  </si>
  <si>
    <t xml:space="preserve">stoisko wystawiennicze na imprezie plenerowej / targach  </t>
  </si>
  <si>
    <t xml:space="preserve">liczba stoisk wystawienniczych </t>
  </si>
  <si>
    <t xml:space="preserve">mieszkańcy województwa opolskiego, turyści, w tym zagraniczni odwiedzający imprezy plenerowe </t>
  </si>
  <si>
    <t>Publikacja gromadząca przykłady operacji realizowanych w ramach Programu Rozwoju Obszarów Wiejskich 2014-2020 w województwie podkarpackim</t>
  </si>
  <si>
    <t xml:space="preserve">Celem operacji jest zgromadzenie w ramach publikacji oraz upowszechnianie operacji zrealizowanych w ramach Programu Rozwoju Obszarów Wiejskich w województwie podkarpackim, realizujących poszczególne priorytety programu. Publikacja przyczyni się do zidentyfikowania i upowszechnienia przykładów operacji, które realizują priorytety PROW. </t>
  </si>
  <si>
    <t>szt. 1</t>
  </si>
  <si>
    <t>Ogół społeczeństwa</t>
  </si>
  <si>
    <t>Urząd Marszałkowski Województwa Podkarpackiego</t>
  </si>
  <si>
    <t>Al. Łukasza Cieplińskiego 4,              35-010 Rzeszów</t>
  </si>
  <si>
    <t>Program telewizyjny promujące przykłady operacji realizujących poszczególne priorytety PROW 2014-2020</t>
  </si>
  <si>
    <t>Celem operacji jest dotarcie do jak największej liczby odbiorców w celu zaprezentowania przykładów operacji  zrealizowanych w ramach PROW 2014- 2020 i realizujących  priorytety tego programu zgromadzonych w formie programu telewizyjnego. Program przedstawiał będzie przykłady operacji  z terenu województwa podkarpackiego. Dzięki temu działaniu odbiorcy Programu będą mieć możliwość zapoznania się z rozwiązaniami, które zostały w ostatnim okresie zrealizowane i możliwe są do stosowania i korzystnie wpływają na rozwój obszarów wiejskich.</t>
  </si>
  <si>
    <t>program telewizyjny</t>
  </si>
  <si>
    <t>liczba programów</t>
  </si>
  <si>
    <t>Szkolenie dla Lokalnych Grup Działania</t>
  </si>
  <si>
    <t>Celem operacji jest wsparcie lokalnych grup działania w zakresie wykonywanych przez nie zadań, związanych z realizacja Lokalnych Strategii Rozwoju szczególności doradztwa na rzecz potencjalnych wnioskodawców i prowadzenia oceny operacji.</t>
  </si>
  <si>
    <t>Lokalne Grupy Działania</t>
  </si>
  <si>
    <t>EKOGALA - międzynarodowe targi produktów i żywności wysokiej jakości</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</si>
  <si>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</si>
  <si>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Stoiska wystawiennicze w formie online.</t>
  </si>
  <si>
    <t>liczba wystaw</t>
  </si>
  <si>
    <t>Ogół społeczeństwa, wytwórcy oraz podmioty zainteresowane produktem ekologicznym i tradycyjnym.</t>
  </si>
  <si>
    <t>Zaprojektowanie i wykonanie strony internetowej wraz z zintegrowanym systemem rejestracji: ekogala.eu</t>
  </si>
  <si>
    <t xml:space="preserve">Celem operacji jest  przygotowanie strony internetowej wraz z możliwością rejestrowania na potrzeby realizacji operacji pn. EKOGAL międzynarodowe targi produktów i żywności wysokiej jakości. Celem targów jest  promocja produktów i żywności wysokiej jakości oraz agroturystki, turystki wiejskiej oraz zagród edukacyjnych. </t>
  </si>
  <si>
    <t xml:space="preserve">Forma realizacji operacji: strona internetowa </t>
  </si>
  <si>
    <t>liczba stron</t>
  </si>
  <si>
    <t>Dożynki Prezydenckie</t>
  </si>
  <si>
    <t>Celem operacji 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</si>
  <si>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Forma realizowanej operacji: udział w wystawie</t>
  </si>
  <si>
    <t>Konkurs  "Najlepsza Pasieka Podkarpacia 2020"</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</si>
  <si>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</si>
  <si>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Formy realizowanej operacji to: konkurs, ogłoszenie o konkursie, audycja radiowa.</t>
  </si>
  <si>
    <t>Ogół społeczeństwa, wytwórcy oraz podmioty zainteresowane produktami pszczelimi i miodem oraz produkcją pasieczną</t>
  </si>
  <si>
    <t xml:space="preserve">III/IV </t>
  </si>
  <si>
    <t>Konkursy dla dzieci przedszkolnych, uczniów, przedszkoli i szkół z województwa podkarpackiego z zakresu rozwoju obszarów wiejskich, w tym promocji dziedzictwa kulturowego i kulinarnego oraz ekologii.</t>
  </si>
  <si>
    <t>Tematyka konkursów dotyczy obszarów wiejskich, dziedzictwa kulturowego i kulinarnego oraz ekologii.
Celem Konkursów jest:
Propagowanie folkloru, ludowych zwyczajów, ukazanie bogactwa podkarpackiej muzyki ludowej, promocja lokalnych tradycji.
Podniesienie atrakcyjności treści programowych o tematy związane z: tradycją ludową i folklorem, postawami proekologicznym, dbaniem o środowisko, aktywnością prozdrowotną.
Propagowanie zdrowego stylu życia i aktywnego wypoczynku.
Propagowanie aktywnej formy wypoczynku na świeżym powietrzu i promocja lokalnych atrakcji przyrodniczych.
Propagowanie proekologicznego zachowania, dbania o środowisko naturalne.
Promowanie ponadprogramowej aktywności uczniów i stworzenie im szansy prezentacji swojej twórczości na szerszym forum.</t>
  </si>
  <si>
    <t>Forma realizacji operacji: konkursy</t>
  </si>
  <si>
    <t>Liczba konkursów</t>
  </si>
  <si>
    <t>szt. 6</t>
  </si>
  <si>
    <t xml:space="preserve">Dzieci przedszkolne i Uczniowie szkół podstawowych i średnich z rodzicami, przedszkola, szkoły podstawowe i średnie </t>
  </si>
  <si>
    <t xml:space="preserve">Konkurs „Piękna Wieś Podkarpacka 2020” </t>
  </si>
  <si>
    <t xml:space="preserve">Konkurs ma na celu: pokazanie szerszemu kręgowi odbiorców piękna wiejskiego krajobrazu,  promowanie idei wspólnego działania społeczności wiejskiej nastawionego na  uzyskanie wspólnej korzyści w postaci przyjaznej dla mieszkańców, zadbanej, pięknej wsi stanowiącej wizytówkę nie tylko społeczności lokalnej ale również regionu.
Celem konkursu jest również wspieranie rozwoju wsi poprzez pobudzanie aktywności gospodarczej, kulturalnej i społecznej, oraz promować i nagradzać sołectwa z terenu województwa podkarpackiego, których mieszkańcy dbają o kształtowanie ładu przestrzennego oraz pielęgnują środowisko naturalne, wyróżniają się poprzez podejmowanie działań na rzecz podnoszenia estetyki wsi, chronią lokalne dobra kultury i krajobraz oraz aktywizują społeczność sołectwa do wspólnych działań. 
</t>
  </si>
  <si>
    <t>Forma realizacji operacji: konkurs</t>
  </si>
  <si>
    <t>I-III</t>
  </si>
  <si>
    <t>Podkarpackie Święto Miodu</t>
  </si>
  <si>
    <t>Konkursy dla dzieci</t>
  </si>
  <si>
    <t>Program telewizyjny promujące tradycje obszarów wiejskich - zwyczaje dożynkowe</t>
  </si>
  <si>
    <t>Produkcja filmu ma na celu dotarcie do jak największej ilości odbiorców w celu przekazania wiedzy dotyczącej tradycji podkarpackiej wsi. Tradycje i zwyczaje dożynkowe stanowiły stały element podkarpackiej wsi. W programie telewizyjnym chcemy pokazać jak zwyczaje dożynkowe są dziś kultywowane w różnych regionach podkarpacia. Celem programu jest także popularyzacja tego pięknego rolniczego zwyczaju - dziękczynienia za zebrane zbiory.</t>
  </si>
  <si>
    <t>Cykl warsztatów praktycznych dla uczniów i kadr szkół rolniczych oraz rolników z województwa podlaskiego w zakresie doboru odmian</t>
  </si>
  <si>
    <r>
      <t xml:space="preserve">Cel operacji: </t>
    </r>
    <r>
      <rPr>
        <sz val="11"/>
        <rFont val="Calibri"/>
        <family val="2"/>
        <charset val="238"/>
        <scheme val="minor"/>
      </rPr>
      <t xml:space="preserve">Propagowanie szeroko pojętej wiedzy rolniczej, zarówno teoretycznej jak i praktycznej.  Rozwijanie zainteresowań uczniów rolnictwem, upowszechnianie wzorców racjonalnego gospodarowania gruntami rolnymi. Nawiązanie współpracy pomiędzy szkołami. </t>
    </r>
    <r>
      <rPr>
        <b/>
        <sz val="11"/>
        <rFont val="Calibri"/>
        <family val="2"/>
        <charset val="238"/>
        <scheme val="minor"/>
      </rPr>
      <t xml:space="preserve">Przedmiot operacji: </t>
    </r>
    <r>
      <rPr>
        <sz val="11"/>
        <rFont val="Calibri"/>
        <family val="2"/>
        <charset val="238"/>
        <scheme val="minor"/>
      </rPr>
      <t xml:space="preserve">Propagowanie wśród młodych rolników/przyszłych producentów racjonalnego gospodarowania gruntami rolnymi, uświadomienie im czym jest rekomendacja odmian. </t>
    </r>
    <r>
      <rPr>
        <b/>
        <sz val="11"/>
        <rFont val="Calibri"/>
        <family val="2"/>
        <charset val="238"/>
        <scheme val="minor"/>
      </rPr>
      <t xml:space="preserve">Temat operacji: </t>
    </r>
    <r>
      <rPr>
        <sz val="11"/>
        <rFont val="Calibri"/>
        <family val="2"/>
        <charset val="238"/>
        <scheme val="minor"/>
      </rPr>
      <t>Upowszechnianie wiedzy w zakresie innowacyjnych rozwiązań w rolnictwie, produkcji żywności, leśnictwie i na obszarach wiejskich.</t>
    </r>
  </si>
  <si>
    <t>Warsztaty/ Audycje telewizyjne i radiowe wraz z emisją</t>
  </si>
  <si>
    <t>Liczba warsztatów/ uczestnicy warsztatów/Audycje telewizyjne i radiowe</t>
  </si>
  <si>
    <t>2/147/min. 5</t>
  </si>
  <si>
    <t>Uczniowie i nauczyciele szkół rolniczych oraz rolnicy z województwa podlaskiego</t>
  </si>
  <si>
    <t>Urząd Marszałkowski Województwa Podlaskiego</t>
  </si>
  <si>
    <t xml:space="preserve">Białystok,
ul. Kard. S. Wyszyńskiego 1,
15-888 Białystok
</t>
  </si>
  <si>
    <t>Popularyzacja przetwórstwa jako dodatkowego źródła dochodu w gospodarstwach rolnych</t>
  </si>
  <si>
    <r>
      <t>Cel operacji:</t>
    </r>
    <r>
      <rPr>
        <sz val="11"/>
        <rFont val="Calibri"/>
        <family val="2"/>
        <charset val="238"/>
        <scheme val="minor"/>
      </rPr>
      <t xml:space="preserve"> Celem operacji jest ułatwienie wymiany wiedzy w zakresie wytwarzania produktów z dostępnych w gospodarstwie rolnym surowców oraz popularyzacja przetwórstwa, jako dodatkowego źródła dochodu. </t>
    </r>
    <r>
      <rPr>
        <b/>
        <sz val="11"/>
        <rFont val="Calibri"/>
        <family val="2"/>
        <charset val="238"/>
        <scheme val="minor"/>
      </rPr>
      <t xml:space="preserve">Przedmiot operacji: </t>
    </r>
    <r>
      <rPr>
        <sz val="11"/>
        <rFont val="Calibri"/>
        <family val="2"/>
        <charset val="238"/>
        <scheme val="minor"/>
      </rPr>
      <t xml:space="preserve"> Zapoznanie uczestników warsztatów z metodami wytwarzania produktów spożywczych i przemysłowych w warunkach domowych oraz zachęcenie osób zamieszkujących obszary wiejskie do rozpoczęcia  działalność, w zakresie działalności związanej z turystyką wiejską lub małym przetwórstwem.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</si>
  <si>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t>Warsztaty</t>
  </si>
  <si>
    <t>Liczba warsztatów/ uczestnicy warsztatów</t>
  </si>
  <si>
    <t>2 /59</t>
  </si>
  <si>
    <t>Osoby rozważające podjęcie działalności gospodarczej w zakresie turystyki wiejskiej lub małego przetwórstwa zamieszkujące obszary wiejskie województwa podlaskiego, koła gospodyń wiejskich</t>
  </si>
  <si>
    <t>Olimpiada Aktywności Wiejskiej</t>
  </si>
  <si>
    <r>
      <t>Cel operacji:</t>
    </r>
    <r>
      <rPr>
        <sz val="11"/>
        <rFont val="Calibri"/>
        <family val="2"/>
        <charset val="238"/>
        <scheme val="minor"/>
      </rPr>
      <t xml:space="preserve"> Aktywizacja oraz wzmocnienie potencjału społecznego mieszkańców obszarów wiejskich. </t>
    </r>
    <r>
      <rPr>
        <b/>
        <sz val="11"/>
        <rFont val="Calibri"/>
        <family val="2"/>
        <charset val="238"/>
        <scheme val="minor"/>
      </rPr>
      <t>Przedmiot operacji:</t>
    </r>
    <r>
      <rPr>
        <sz val="11"/>
        <rFont val="Calibri"/>
        <family val="2"/>
        <charset val="238"/>
        <scheme val="minor"/>
      </rPr>
      <t xml:space="preserve"> Ukazanie najlepszych praktyk związanych z rozwojem obszarów wiejskich. </t>
    </r>
    <r>
      <rPr>
        <b/>
        <sz val="11"/>
        <rFont val="Calibri"/>
        <family val="2"/>
        <charset val="238"/>
        <scheme val="minor"/>
      </rPr>
      <t>Temat operacji:</t>
    </r>
    <r>
      <rPr>
        <sz val="11"/>
        <rFont val="Calibri"/>
        <family val="2"/>
        <charset val="238"/>
        <scheme val="minor"/>
      </rPr>
      <t xml:space="preserve"> Wspieranie rozwoju przedsiębiorczości na obszarach wiejskich przez podnoszenie poziomu wiedzy i umiejętności w obszarach innych niż wskazane w pkt. 4.6.   </t>
    </r>
  </si>
  <si>
    <t>Liczba konkursów/ uczestnicy konkursów</t>
  </si>
  <si>
    <t>1/min. 25</t>
  </si>
  <si>
    <t>Lokalni liderzy wiejscy, sołtysi, reprezentanci organizacji pozarządowych, przedstawiciele samorządu gminnego oraz środowiska zainteresowane rozwojem obszarów wiejskich województwa podlaskiego</t>
  </si>
  <si>
    <t>„Sery Korycińskie – jak je ugryźć ?”</t>
  </si>
  <si>
    <r>
      <t xml:space="preserve">Cel operacji: </t>
    </r>
    <r>
      <rPr>
        <sz val="11"/>
        <rFont val="Calibri"/>
        <family val="2"/>
        <charset val="238"/>
        <scheme val="minor"/>
      </rPr>
      <t>Zwiększenie wiedzy na temat praktycznego wykorzystania sera korycińskiego</t>
    </r>
    <r>
      <rPr>
        <b/>
        <sz val="11"/>
        <rFont val="Calibri"/>
        <family val="2"/>
        <charset val="238"/>
        <scheme val="minor"/>
      </rPr>
      <t>. Przedmiot operacji:</t>
    </r>
    <r>
      <rPr>
        <sz val="11"/>
        <rFont val="Calibri"/>
        <family val="2"/>
        <charset val="238"/>
        <scheme val="minor"/>
      </rPr>
      <t xml:space="preserve">  Przedmiotem operacji jest druk książki pn. „Sery Korycińskie – jak je ugryźć ?”, z przepisami na potrawy z serem korycińskim. W publikacji zostało zebranych ponad sto przepisów na potrawy z serem korycińskim.</t>
    </r>
    <r>
      <rPr>
        <b/>
        <sz val="11"/>
        <rFont val="Calibri"/>
        <family val="2"/>
        <charset val="238"/>
        <scheme val="minor"/>
      </rPr>
      <t xml:space="preserve"> Temat operacji:</t>
    </r>
    <r>
      <rPr>
        <sz val="11"/>
        <rFont val="Calibri"/>
        <family val="2"/>
        <charset val="238"/>
        <scheme val="minor"/>
      </rPr>
      <t xml:space="preserve">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t>
    </r>
    <r>
      <rPr>
        <b/>
        <sz val="11"/>
        <rFont val="Calibri"/>
        <family val="2"/>
        <charset val="238"/>
        <scheme val="minor"/>
      </rPr>
      <t xml:space="preserve"> </t>
    </r>
  </si>
  <si>
    <t xml:space="preserve">Liczba tytułów publikacji/ Nakład </t>
  </si>
  <si>
    <t>1/2500</t>
  </si>
  <si>
    <t>Prezentacja osiągnięć i promocja podlaskiego rolnictwa</t>
  </si>
  <si>
    <r>
      <t xml:space="preserve">Cel operacji: </t>
    </r>
    <r>
      <rPr>
        <sz val="11"/>
        <rFont val="Calibri"/>
        <family val="2"/>
        <charset val="238"/>
        <scheme val="minor"/>
      </rPr>
      <t xml:space="preserve">Prezentacja i promocja ekologicznych, tradycyjnych i regionalnych produktów żywnościowych wysokiej jakości z województwa podlaskiego oraz promocja dziedzictwa kulturowego i ginących zawodów związanych z woj. podlaskim. </t>
    </r>
    <r>
      <rPr>
        <b/>
        <sz val="11"/>
        <rFont val="Calibri"/>
        <family val="2"/>
        <charset val="238"/>
        <scheme val="minor"/>
      </rPr>
      <t xml:space="preserve">Przedmiot operacji: </t>
    </r>
    <r>
      <rPr>
        <sz val="11"/>
        <rFont val="Calibri"/>
        <family val="2"/>
        <charset val="238"/>
        <scheme val="minor"/>
      </rPr>
      <t xml:space="preserve">Zaprezentowanie dorobku podlaskiego rolnictwa szczególnie w obszarze dziedzictwa kulturowego i kulinarnego.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r>
      <rPr>
        <b/>
        <sz val="11"/>
        <rFont val="Calibri"/>
        <family val="2"/>
        <charset val="238"/>
        <scheme val="minor"/>
      </rPr>
      <t xml:space="preserve">     </t>
    </r>
    <r>
      <rPr>
        <sz val="11"/>
        <rFont val="Calibri"/>
        <family val="2"/>
        <charset val="238"/>
        <scheme val="minor"/>
      </rPr>
      <t xml:space="preserve">    </t>
    </r>
  </si>
  <si>
    <t>Targi/ wystawy</t>
  </si>
  <si>
    <t>Liczba targów/wystaw</t>
  </si>
  <si>
    <t>Odwiedzający targi, potencjalni konsumenci  produktów rolno- spożywczych, producenci żywności wysokiej jakości - wystawcy podczas targów</t>
  </si>
  <si>
    <t>Elastyczność prawa żywnościowego w zakresie produkcji lokalnej - spotkanie poświęcone wymianie wiedzy tematycznej związanej z przepisami higienicznymi mającymi wpływ na rozwój obszarów wiejskich ze szczególnym uwzględnieniem rolniczego handlu detalicznego oraz inkubatorów kuchennych</t>
  </si>
  <si>
    <r>
      <t>Cel operacji:</t>
    </r>
    <r>
      <rPr>
        <sz val="11"/>
        <rFont val="Calibri"/>
        <family val="2"/>
        <charset val="238"/>
        <scheme val="minor"/>
      </rPr>
      <t xml:space="preserve"> Propagowanie elastycznego podejścia do respektowania przepisów higienicznych. </t>
    </r>
    <r>
      <rPr>
        <b/>
        <sz val="11"/>
        <rFont val="Calibri"/>
        <family val="2"/>
        <charset val="238"/>
        <scheme val="minor"/>
      </rPr>
      <t>Przedmiot operacji:</t>
    </r>
    <r>
      <rPr>
        <sz val="11"/>
        <rFont val="Calibri"/>
        <family val="2"/>
        <charset val="238"/>
        <scheme val="minor"/>
      </rPr>
      <t xml:space="preserve"> Zorganizowanie konferencji związanej z propagowaniem podejścia do producenta, które zapewnia odpowiedni poziom higieny, a jednocześnie jest możliwy do respektowania przez małych producentów. </t>
    </r>
    <r>
      <rPr>
        <b/>
        <sz val="11"/>
        <rFont val="Calibri"/>
        <family val="2"/>
        <charset val="238"/>
        <scheme val="minor"/>
      </rPr>
      <t>Temat operacji</t>
    </r>
    <r>
      <rPr>
        <sz val="11"/>
        <rFont val="Calibri"/>
        <family val="2"/>
        <charset val="238"/>
        <scheme val="minor"/>
      </rPr>
      <t>: Wspieranie tworzenia sieci współpracy partnerskiej dotyczącej rolnictwa i obszarów wiejskich przez podnoszenie poziomu wiedzy w tym zakresie.</t>
    </r>
  </si>
  <si>
    <t>Konferencja</t>
  </si>
  <si>
    <t>Liczba konferencji/ liczba uczestników</t>
  </si>
  <si>
    <t>1/ min. 35</t>
  </si>
  <si>
    <t>Przedstawiciele inspekcji nadzoru w zakresie bezpieczeństwa żywności.</t>
  </si>
  <si>
    <t>Gromadzenie przykładów operacji realizowanych  w ramach Programu Rozwoju Obszarów Wiejskich 2014-2020 w województwie podlaskim</t>
  </si>
  <si>
    <r>
      <t>Cel operacji:</t>
    </r>
    <r>
      <rPr>
        <sz val="11"/>
        <rFont val="Calibri"/>
        <family val="2"/>
        <charset val="238"/>
        <scheme val="minor"/>
      </rPr>
      <t xml:space="preserve"> Celem operacji jest wzrost świadomości społeczeństwa w zakresie polityki rozwoju obszarów wiejskich i możliwości uzyskania dofinansowania przedsięwzięć mających wpływ na rozwój tych obszarów poprzez zaprezentowanie przykładów wykorzystania funduszy UE w woj. podlaskim. </t>
    </r>
    <r>
      <rPr>
        <b/>
        <sz val="11"/>
        <rFont val="Calibri"/>
        <family val="2"/>
        <charset val="238"/>
        <scheme val="minor"/>
      </rPr>
      <t xml:space="preserve">Przedmiot operacji: </t>
    </r>
    <r>
      <rPr>
        <sz val="11"/>
        <rFont val="Calibri"/>
        <family val="2"/>
        <charset val="238"/>
        <scheme val="minor"/>
      </rPr>
      <t xml:space="preserve">Identyfikacja, zgromadzenie i upowszechnienie przykładów operacji zrealizowanych ze środków PROW 2014-2020, dzięki którym potencjalni beneficjenci programu będą mogli zapoznać się z zastosowanymi rozwiązaniami. </t>
    </r>
    <r>
      <rPr>
        <b/>
        <sz val="11"/>
        <rFont val="Calibri"/>
        <family val="2"/>
        <charset val="238"/>
        <scheme val="minor"/>
      </rPr>
      <t xml:space="preserve">Temat operacji: </t>
    </r>
    <r>
      <rPr>
        <sz val="11"/>
        <rFont val="Calibri"/>
        <family val="2"/>
        <charset val="238"/>
        <scheme val="minor"/>
      </rPr>
      <t>Upowszechnianie wiedzy dotyczącej zarządzania projektami z zakresu rozwoju obszarów wiejskich,</t>
    </r>
    <r>
      <rPr>
        <b/>
        <sz val="11"/>
        <rFont val="Calibri"/>
        <family val="2"/>
        <charset val="238"/>
        <scheme val="minor"/>
      </rPr>
      <t xml:space="preserve">  </t>
    </r>
    <r>
      <rPr>
        <sz val="11"/>
        <rFont val="Calibri"/>
        <family val="2"/>
        <charset val="238"/>
        <scheme val="minor"/>
      </rPr>
      <t>Upowszechnianie wiedzy w zakresie planowania rozwoju lokalnego z uwzględnieniem potencjału ekonomicznego, społecznego i środowiskowego danego obszaru.</t>
    </r>
  </si>
  <si>
    <t>Audycje telewizyjne wraz z emisją</t>
  </si>
  <si>
    <t xml:space="preserve">Audycje telewizyjne – forma elektroniczna dostępna w internecie/ i/ lub telewizji </t>
  </si>
  <si>
    <t>min .4</t>
  </si>
  <si>
    <t xml:space="preserve">Mieszkańcy terenów wiejskich, rolnicy, doradcy rolniczy, przedstawiciele samorządu lokalnego oraz podmiotów wspierających rozwój obszarów wiejskich.  </t>
  </si>
  <si>
    <t xml:space="preserve">Produkt lokalny - dobre praktyki </t>
  </si>
  <si>
    <r>
      <t>Cel operacji:</t>
    </r>
    <r>
      <rPr>
        <sz val="11"/>
        <rFont val="Calibri"/>
        <family val="2"/>
        <charset val="238"/>
        <scheme val="minor"/>
      </rPr>
      <t xml:space="preserve">  Celem operacji jest zwiększenie wiedzy producentów o możliwościach promocji i rozwoju lokalnych łańcuchów dystrybucji żywności. </t>
    </r>
    <r>
      <rPr>
        <b/>
        <sz val="11"/>
        <rFont val="Calibri"/>
        <family val="2"/>
        <charset val="238"/>
        <scheme val="minor"/>
      </rPr>
      <t xml:space="preserve">Przedmiot operacji: </t>
    </r>
    <r>
      <rPr>
        <sz val="11"/>
        <rFont val="Calibri"/>
        <family val="2"/>
        <charset val="238"/>
        <scheme val="minor"/>
      </rPr>
      <t xml:space="preserve">Identyfikacja, zgromadzenie i upowszechnienie w województwie podlaskim dobrych praktyk sprzyjających propagowaniu przetwórstwa w krótkim łańcuchu dystrybucji. </t>
    </r>
    <r>
      <rPr>
        <b/>
        <sz val="11"/>
        <rFont val="Calibri"/>
        <family val="2"/>
        <charset val="238"/>
        <scheme val="minor"/>
      </rPr>
      <t xml:space="preserve">Temat operacji: </t>
    </r>
    <r>
      <rPr>
        <sz val="11"/>
        <rFont val="Calibri"/>
        <family val="2"/>
        <charset val="238"/>
        <scheme val="minor"/>
      </rPr>
      <t>Wspieranie inicjowania inicjatyw na obszarach wiejskich związanych z polityką jakości żywności.</t>
    </r>
  </si>
  <si>
    <t>Cykl artykułów prasowych i audycji</t>
  </si>
  <si>
    <t>Artykuły/wkładki w prasie i w internecie/ Audycje telewizyjne/ i / lub radiowe</t>
  </si>
  <si>
    <t>min. 10/ min. 5</t>
  </si>
  <si>
    <t>Rolnicy, obecni i potencjalni producenci</t>
  </si>
  <si>
    <t>Wojewódzka Olimpiada Wiedzy o Pszczelarstwie</t>
  </si>
  <si>
    <r>
      <t>Cel operacji:</t>
    </r>
    <r>
      <rPr>
        <sz val="11"/>
        <rFont val="Calibri"/>
        <family val="2"/>
        <charset val="238"/>
        <scheme val="minor"/>
      </rPr>
      <t xml:space="preserve"> Upowszechnianie wiedzy w zakresie pszczelarstwa.</t>
    </r>
    <r>
      <rPr>
        <b/>
        <sz val="11"/>
        <rFont val="Calibri"/>
        <family val="2"/>
        <charset val="238"/>
        <scheme val="minor"/>
      </rPr>
      <t xml:space="preserve"> Przedmiot operacji:</t>
    </r>
    <r>
      <rPr>
        <sz val="11"/>
        <rFont val="Calibri"/>
        <family val="2"/>
        <charset val="238"/>
        <scheme val="minor"/>
      </rPr>
      <t xml:space="preserve"> Zachęcenie młodzieży do czynnego angażowania się w rozwój pszczelarstwa.</t>
    </r>
    <r>
      <rPr>
        <b/>
        <sz val="11"/>
        <rFont val="Calibri"/>
        <family val="2"/>
        <charset val="238"/>
        <scheme val="minor"/>
      </rPr>
      <t xml:space="preserve"> Temat operacji: </t>
    </r>
    <r>
      <rPr>
        <sz val="11"/>
        <rFont val="Calibri"/>
        <family val="2"/>
        <charset val="238"/>
        <scheme val="minor"/>
      </rPr>
      <t xml:space="preserve">Wspieranie rozwoju przedsiębiorczości na obszarach wiejskich przez podnoszenie poziomu wiedzy i umiejętności w obszarach innych niż wskazane w pkt. 4.6.   </t>
    </r>
  </si>
  <si>
    <t>1/min. 10</t>
  </si>
  <si>
    <t>Uczniowie szkół z województwa podlaskiego</t>
  </si>
  <si>
    <t>Wojewódzka olimpiada wiedzy z zakresu uprawy roślin bobowatych grubonasiennych 
i soi</t>
  </si>
  <si>
    <r>
      <t xml:space="preserve">Cel operacji: </t>
    </r>
    <r>
      <rPr>
        <sz val="11"/>
        <rFont val="Calibri"/>
        <family val="2"/>
        <charset val="238"/>
        <scheme val="minor"/>
      </rPr>
      <t xml:space="preserve">Propagowanie szeroko pojętej wiedzy rolniczej, zarówno teoretycznej jak i praktycznej z zakresu uprawy roślin bobowatych grubonasiennych i soi.  Rozwijanie zainteresowań uczniów rolnictwem, upowszechnianie wzorców racjonalnego gospodarowania gruntami rolnymi.  </t>
    </r>
    <r>
      <rPr>
        <b/>
        <sz val="11"/>
        <rFont val="Calibri"/>
        <family val="2"/>
        <charset val="238"/>
        <scheme val="minor"/>
      </rPr>
      <t xml:space="preserve">Przedmiot operacji: </t>
    </r>
    <r>
      <rPr>
        <sz val="11"/>
        <rFont val="Calibri"/>
        <family val="2"/>
        <charset val="238"/>
        <scheme val="minor"/>
      </rPr>
      <t xml:space="preserve">Propagowanie wśród młodych rolników/przyszłych producentów racjonalnego gospodarowania gruntami rolnymi, uświadomienie im czym jest rekomendacja odmian. </t>
    </r>
    <r>
      <rPr>
        <b/>
        <sz val="11"/>
        <rFont val="Calibri"/>
        <family val="2"/>
        <charset val="238"/>
        <scheme val="minor"/>
      </rPr>
      <t xml:space="preserve">Temat operacji: </t>
    </r>
    <r>
      <rPr>
        <sz val="11"/>
        <rFont val="Calibri"/>
        <family val="2"/>
        <charset val="238"/>
        <scheme val="minor"/>
      </rPr>
      <t>Upowszechnianie wiedzy w zakresie innowacyjnych rozwiązań w rolnictwie, produkcji żywności, leśnictwie i na obszarach wiejskich.</t>
    </r>
  </si>
  <si>
    <t>Uczniowie szkół o profilu rolniczym  z województwa podlaskiego</t>
  </si>
  <si>
    <t>Promocja walorów gęsiny</t>
  </si>
  <si>
    <r>
      <t xml:space="preserve">Cel operacji: </t>
    </r>
    <r>
      <rPr>
        <sz val="11"/>
        <rFont val="Calibri"/>
        <family val="2"/>
        <charset val="238"/>
        <scheme val="minor"/>
      </rPr>
      <t xml:space="preserve">Celem przedsięwzięcia jest upowszechnianie walorów zdrowotnych i smakowych gęsiny w ofercie żywieniowej gospodarstw agroturystycznych, mieszkańców, jak również poszerzenie ofert restauratorów oraz propagowanie gęsi jako produktu regionalnego, w tym zachęcenie mieszkańców regionu do zmiany nawyków żywieniowych. </t>
    </r>
    <r>
      <rPr>
        <b/>
        <sz val="11"/>
        <rFont val="Calibri"/>
        <family val="2"/>
        <charset val="238"/>
        <scheme val="minor"/>
      </rPr>
      <t>Przedmiot operacji:</t>
    </r>
    <r>
      <rPr>
        <sz val="11"/>
        <rFont val="Calibri"/>
        <family val="2"/>
        <charset val="238"/>
        <scheme val="minor"/>
      </rPr>
      <t xml:space="preserve"> Identyfikacja, zgromadzenie i upowszechnienie w województwie podlaskim dobrych praktyk sprzyjających propagowaniu przetwórstwa. </t>
    </r>
    <r>
      <rPr>
        <b/>
        <sz val="11"/>
        <rFont val="Calibri"/>
        <family val="2"/>
        <charset val="238"/>
        <scheme val="minor"/>
      </rPr>
      <t xml:space="preserve">Temat operacji: </t>
    </r>
    <r>
      <rPr>
        <sz val="11"/>
        <rFont val="Calibri"/>
        <family val="2"/>
        <charset val="238"/>
        <scheme val="minor"/>
      </rPr>
      <t>Wspieranie inicjowania inicjatyw na obszarach wiejskich związanych z polityką jakości żywności.</t>
    </r>
  </si>
  <si>
    <t>Liczba audycji</t>
  </si>
  <si>
    <t>Rolnicy, obecni i potencjalni producenci, mieszkańcy obszarów wiejskich</t>
  </si>
  <si>
    <t>Pszczelarze, inspekcja weterynaryjna</t>
  </si>
  <si>
    <t>"Międzysektorowa współpraca partnerska, a wspieranie krótkich łańcuchów dystrybucji produktu lokalnego"</t>
  </si>
  <si>
    <t>Liczba konferencji/uczestnicy konferencji</t>
  </si>
  <si>
    <t>2/min. 50</t>
  </si>
  <si>
    <t xml:space="preserve">Dobre praktyki dotyczące produktu lokalnego </t>
  </si>
  <si>
    <t>Cel operacji:  Celem operacji jest zwiększenie wiedzy producentów o możliwościach promocji i rozwoju lokalnych łańcuchów dystrybucji żywności. Przedmiot operacji: Identyfikacja, zgromadzenie i upowszechnienie w województwie podlaskim dobrych praktyk sprzyjających propagowaniu przetwórstwa w krótkim łańcuchu dystrybucji. Temat operacji: Wspieranie inicjowania inicjatyw na obszarach wiejskich związanych z polityką jakości żywności.</t>
  </si>
  <si>
    <t>Cykl audycji radiowych</t>
  </si>
  <si>
    <t>Audycje radiowe</t>
  </si>
  <si>
    <t>„Smart Villages”
 w polityce regionalnej Samorządu Województwa Podlaskiego</t>
  </si>
  <si>
    <t>Spotkanie</t>
  </si>
  <si>
    <t>Liczba spotkań/ uczestnicy spotkań</t>
  </si>
  <si>
    <t>1/ min. 25</t>
  </si>
  <si>
    <t>LGD, przedstawiciele JST</t>
  </si>
  <si>
    <r>
      <t xml:space="preserve">Cel operacji: </t>
    </r>
    <r>
      <rPr>
        <sz val="11"/>
        <rFont val="Calibri"/>
        <family val="2"/>
        <charset val="238"/>
      </rPr>
      <t xml:space="preserve">Celem operacji jest ukazanie perspektyw rozwojowych jakie niesie produkt lokalny, który ma duży potencjał na naszym terenie. </t>
    </r>
    <r>
      <rPr>
        <b/>
        <sz val="11"/>
        <rFont val="Calibri"/>
        <family val="2"/>
        <charset val="238"/>
      </rPr>
      <t xml:space="preserve">Przedmiot operacji: </t>
    </r>
    <r>
      <rPr>
        <sz val="11"/>
        <rFont val="Calibri"/>
        <family val="2"/>
        <charset val="238"/>
      </rPr>
      <t xml:space="preserve">Podniesienie wiedzy na temat krótkich łańcuchów dystrybucji oraz wspierania rozwoju przedsiębiorczości na obszarach wiejskich poprzez uświadomienie jej mieszkańcom szans jakie niesie za sobą wykorzystanie produktu lokalnego. </t>
    </r>
    <r>
      <rPr>
        <b/>
        <sz val="11"/>
        <rFont val="Calibri"/>
        <family val="2"/>
        <charset val="238"/>
      </rPr>
      <t xml:space="preserve">Temat operacji: </t>
    </r>
    <r>
      <rPr>
        <sz val="11"/>
        <rFont val="Calibri"/>
        <family val="2"/>
        <charset val="238"/>
      </rPr>
      <t>Wspieranie inicjowania inicjatyw na obszarach wiejskich związanych z polityką jakości żywności.</t>
    </r>
  </si>
  <si>
    <r>
      <t>Cel operacji:</t>
    </r>
    <r>
      <rPr>
        <sz val="11"/>
        <rFont val="Calibri"/>
        <family val="2"/>
        <charset val="238"/>
        <scheme val="minor"/>
      </rPr>
      <t xml:space="preserve"> Upowszechnianie wiedzy wśród LGD oraz innych podmiotów uczestniczących w rozwoju obszarów wiejskich na temat koncepcji „Smart Villages”. </t>
    </r>
    <r>
      <rPr>
        <b/>
        <sz val="11"/>
        <rFont val="Calibri"/>
        <family val="2"/>
        <charset val="238"/>
        <scheme val="minor"/>
      </rPr>
      <t xml:space="preserve">Przedmiot operacji: </t>
    </r>
    <r>
      <rPr>
        <sz val="11"/>
        <rFont val="Calibri"/>
        <family val="2"/>
        <charset val="238"/>
        <scheme val="minor"/>
      </rPr>
      <t xml:space="preserve"> Zapoznanie uczestników spotkania z rekomendacją i działaniami wobec smart villages oraz planami na przyszłą perspektywę UE, w tym zaprezentowanie przykładów inteligentnych rozwiązań z Polski i Europy.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4.6.       </t>
    </r>
  </si>
  <si>
    <t>Dobre praktyki na obszarach wiejskich województwa pomorskiego</t>
  </si>
  <si>
    <t xml:space="preserve">Celem operacji jest przedstawienie społeczeństwu, że fundusze europejskie są ogólnodostępne i przyczyniają się w wymierny oraz konkretny sposób do rozwoju obszarów wiejskich województwa pomorskiego. Projekt obejmować będzie zadania związane z promocją i rozpowszechnianiem dobrych przykładów/rozwiązań zrealizowanych i sfinansowanych ze środków PROW.  Operacja zostanie zrealizowana poprzez organizację konkursu. Konkurs fotograficzny ma na celu zainteresowanie mieszkańców województwa pomorskiego tematyką funduszy europejskich oraz zapewnienie niekonwencjonalnego sposobu promowania i informowania o wpływie Unii Europejskiej na rozwój społeczny, kulturalny i gospodarczy obszarów wiejskich województwa pomorskiego oraz pokazania korzyści z wykorzystania funduszy unijnych na rzecz polepszenia jakości życia na obszarach wiejskich i tym samym promocji pomorskiej wsi jako miejsca do życia, odpoczynku i rozwoju zawodowego. </t>
  </si>
  <si>
    <t>sztuk/1</t>
  </si>
  <si>
    <t>mieszkańcy województwa pomorskiego</t>
  </si>
  <si>
    <t>Urząd Marszałkowski Województwa Pomorskiego</t>
  </si>
  <si>
    <t>ul. Okopowa 21/27, 80-810 Gdańsk</t>
  </si>
  <si>
    <t>osoba/50</t>
  </si>
  <si>
    <t>Wymiana wiedzy oraz rezultatów działań pomiędzy podmiotami uczestniczącymi w rozwoju obszarów wiejskich</t>
  </si>
  <si>
    <t xml:space="preserve">JST, organizacje pozarządowe, podmioty działające na rzecz rozwoju obszarów wiejskich,  przedsiębiorcy z obszarów wiejskich,  </t>
  </si>
  <si>
    <t>sztuka/1</t>
  </si>
  <si>
    <t>jst, mieszkańcy obszarów wiejskich, właściciele gospodarstw wiejskich</t>
  </si>
  <si>
    <t>osoba/podmioty/50</t>
  </si>
  <si>
    <t xml:space="preserve">W ramach przedmiotowej operacji zaplanowano zadanie mające służyć wymianie wiedzy pomiędzy podmiotami uczestniczącymi w rozwoju obszarów wiejskich  i promowaniu integracji oraz współpracy między nimi. Planuje się, iż w ramach operacji zorganizowany konkursu  "Piękna Wieś Pomorska". Konkurs ma na celu ukazanie zarówno piękna wiejskiego krajobrazu, jak i wspólne działanie społeczności wiejskiej. Ponadto identyfikację i promocję najlepszych wzorców działania zorganizowanych lokalnych społeczności, jak i indywidualnych mieszkańców obszarów wiejskich prowadzących działalność rolniczą, w tym również agroturystyczną, w celu uzyskania wspólnej korzyści, jaką jest przyjazna dla mieszkańca, zadbana wieś i zagroda, stanowiąca wizytówkę regionu. Rolą konkursu jest wyłanianie i promowanie najlepszych wzorców działania, których autorami są poszczególne sołectwa i właściciele czynnych gospodarstw rolnych z województwa pomorskiego. </t>
  </si>
  <si>
    <t>2,3</t>
  </si>
  <si>
    <t>Promocja regionu</t>
  </si>
  <si>
    <t xml:space="preserve">Celem operacji jest promocja regionu, jego walorów i osiągnięć pomorskiego rolnictwa, a także lokalnych i tradycyjnych produktów żywnościowych. Operacja zostanie zrealizowana poprzez organizację wydarzeń o charakterze targowo-wystawienniczym oraz produkcję filmu promującego. Pomorskie jest regionem wielokulturowym co sprawia, że produkty kulinarne z Kaszub, Kociewia, Żuław, Powiśla czy Ziemi Słupskiej to niezliczone bogactwo. Działania te sprzyjać będą wymianie doświadczeń, nawiązywaniu kontaktów oraz wzmacnianiu identyfikacji lokalnej żywności wysokiej jakości oraz produktów wpisanych na Listę Produktów Tradycyjnych.  W ramach przedmiotowej operacji zaplanowano zadanie mające służyć prezentacji osiągnieć i promocji polskiej wsi w kraju i zagranicą poprzez promowanie regionalnych producentów żywności i wytwórców produktów lokalnych. Celem projektu jest promocja pomorskiej żywności wysokiej jakości oferowanej m.in. przez członków sieci Dziedzictwo Kulinarne Pomorskie. Promocja żywności wysokiej jakości ma zachęcić konsumentów do spożywania tradycyjnych  i lokalnych produktów żywnościowych pochodzących z najbliższego otoczenia.                                                                                  </t>
  </si>
  <si>
    <t>targi</t>
  </si>
  <si>
    <t>sztuka/40</t>
  </si>
  <si>
    <t xml:space="preserve">grupa bezpośrednia: wystawcy (producenci lokalnych wyrobów żywnościowych, w tym produktów tradycyjnych, przedstawiciele firm gastronomicznych, lokalni przedsiębiorcy związani z sektorem rolno-spożywczym, członkowie sieci dziedzictwo kulinarne; rolnicy, kgw) grupa pośrednia: ogół społeczeństwa, w tym turyści i mieszkańcy Pomorza, </t>
  </si>
  <si>
    <t>liczba odwiedzających</t>
  </si>
  <si>
    <t>osoba/100000</t>
  </si>
  <si>
    <t>liczba dni targowych</t>
  </si>
  <si>
    <t>dzień/25</t>
  </si>
  <si>
    <t>spot promocyjny</t>
  </si>
  <si>
    <t xml:space="preserve">Wspieranie współpracy i upowszechnianie wiedzy w zakresie produkcji żywności </t>
  </si>
  <si>
    <t xml:space="preserve">Celem konkursu jest zachęcenie pomorskich rolników do przetwórstwa wyprodukowanej przez siebie żywności i sprzedaż tych przetworzonych produktów. Ideą  konkursu jest również identyfikacja lokalnych tradycyjnych produktów żywnościowych, charakterystycznych dla województwa pomorskiego. </t>
  </si>
  <si>
    <t xml:space="preserve"> rolnicy, koła gospodyń wiejskich </t>
  </si>
  <si>
    <t>Zadania samorządów lokalnych i gospodarczych aktywizujące obszary wiejskie</t>
  </si>
  <si>
    <t xml:space="preserve">W ramach przedmiotowej operacji zaplanowano zadanie, które służy wymianie wiedzy pomiędzy podmiotami uczestniczącymi w rozwoju obszarów wiejskich  i promowaniu integracji oraz współpracy między nimi. Planuje się organizację konferencji, której celem będzie przybliżenie tematyki związanej z rozwojem i aktywizacją samorządów lokalnych i gospodarczych w województwie pomorskim. </t>
  </si>
  <si>
    <t>osoba/10000</t>
  </si>
  <si>
    <t>Dożynki Wojewódzkie</t>
  </si>
  <si>
    <r>
      <t>Celem operacji jest budowanie tożsamości regionalnej mieszkańców poprzez kultywowanie wiejskich tradycji i zwyczajów ludowych. Cel operacji osiągnięty zostanie poprzez organizacje wydarzenia plenerowego – Dożynek Wojewódzkich oraz konkursu na najpiękniejszy wieniec dożynkowy. Dożynki są wyrazem podziękowania dla rolników za ich ciężką pracę. Obrzęd dziękowania za plony stanowi połączenie tradycji i religii oraz</t>
    </r>
    <r>
      <rPr>
        <strike/>
        <sz val="11"/>
        <rFont val="Calibri"/>
        <family val="2"/>
        <charset val="238"/>
        <scheme val="minor"/>
      </rPr>
      <t xml:space="preserve"> </t>
    </r>
    <r>
      <rPr>
        <sz val="11"/>
        <rFont val="Calibri"/>
        <family val="2"/>
        <charset val="238"/>
        <scheme val="minor"/>
      </rPr>
      <t xml:space="preserve">integruje społeczność. Operacja przyczyni się również do zwiększenia aktywności lokalnej mieszkańców oraz podmiotów współpracujących przy realizacji tego rodzaju przedsięwzięć. </t>
    </r>
  </si>
  <si>
    <t>rolnicy, mieszkańcy województwa pomorskiego</t>
  </si>
  <si>
    <t>liczba uczestników</t>
  </si>
  <si>
    <t>osoba/1000</t>
  </si>
  <si>
    <t>liczba uczestników konkursu</t>
  </si>
  <si>
    <t>osoba/16</t>
  </si>
  <si>
    <t>Weki z Pomorskiej Spiżarni</t>
  </si>
  <si>
    <t>1, 3</t>
  </si>
  <si>
    <t>Samorząd Województwa Śląskiego</t>
  </si>
  <si>
    <t>ul. Ligonia 46/ 40-037 Katowice</t>
  </si>
  <si>
    <t>Wyjazd studyjny krajowy</t>
  </si>
  <si>
    <t>Przedmiotem operacji jest zorganizowanie wyjazdu studyjnego na terenie Polski mającego na celu wymianę dobrych praktyk w zakresie rozwoju obszarów wiejskich w ramach operacji nastawionych na realizację m. in: różnych priorytetów PROW 2014-2020</t>
  </si>
  <si>
    <t>Partnerzy KSOW, przedstawiciele instytucji działających na rzecz rozwoju obszarów wiejskich</t>
  </si>
  <si>
    <t>Udział w Targach Turystyki Weekendowej "Atrakcje Regionów"</t>
  </si>
  <si>
    <t>Stoisko wystawiennicze</t>
  </si>
  <si>
    <t>Liczba stoisk wystawienniczych</t>
  </si>
  <si>
    <t>Jednostka Regionalna KSOW oraz Partnerzy KSOW w tym m.in. LGD z terenu województwa śląskiego.</t>
  </si>
  <si>
    <t>Wydawnictwo - Dziedzictwo Kulinarne Świętokrzyskie</t>
  </si>
  <si>
    <t>Publikacja ma służyć upowszechnianiu wiedzy o dziedzictwie kulinarnym oraz pokazywać możliwości wykorzystywania walorów tradycyjnych, regionalnych i lokalnych produktów i potraw w ofercie gospodarstw agroturystycznych, w turystyce wiejskiej i lokalnej gastronomii. Może być również źródłem inspiracji do tworzenia nowatorskiej kuchni, opartej na lokalnych produktach, użytych w niekonwencjonalny sposób, zaspokajającej oczekiwania najbardziej wymagających konsumentów.</t>
  </si>
  <si>
    <t>ilość egzemplarzy</t>
  </si>
  <si>
    <t>Mieszkańcy województwa świętokrzyskiego ze szczególnym uwzględnieniem mieszkańców wsi</t>
  </si>
  <si>
    <t xml:space="preserve">II- III </t>
  </si>
  <si>
    <t>Urząd Marszałkowski Województwa Świętokrzyskiego</t>
  </si>
  <si>
    <t>Al. IX Wieków Kielc 3; 25-516 Kielce</t>
  </si>
  <si>
    <t>Dobre praktyki Programu Rozwoju Obszarów Wiejskich na lata  2014-2020 w województwie świętokrzyskim.</t>
  </si>
  <si>
    <t>Celem operacji jest wzrost świadomości społeczeństwa w obszarze polityki rozwoju obszarów wiejskich, w zakresie przedsięwzięć mających wpływ na rozwój  tych obszarów poprzez zaprezentowanie przykładów wykorzystania funduszy UE.  Film promocyjny będzie prezentował przykłady dobrych praktyk PROW 2014-2020, pokazując projekty już zakończone, promujące działalności Lokalnych Grup Działania w województwie świętokrzyskim w zakresie wdrażania Lokalnych Strategii Rozwoju.</t>
  </si>
  <si>
    <t>Mieszkańcy województwa świętokrzyskiego</t>
  </si>
  <si>
    <t>Publikacja - Dobre praktyki PROW 2014-2020 w zakresie operacji typu Gospodarka wodno-ściekowa w ramach działania Podstawowe usługi i odnowa wsi na obszarach wiejskich w zakresie wsparcia  i działań ukierunkowanych na poprawę sytuacji hydrologicznej na obszarach wiejskich w województwie świętokrzyskim</t>
  </si>
  <si>
    <t>Celem operacji jest wzrost świadomości społeczeństwa w obszarze polityki rozwoju obszarów wiejskich w zakresie przedsięwzięć mających wpływ na rozwój  tych obszarów poprzez zaprezentowanie przykładów wykorzystania funduszy UE.  Publikacja ma służyć upowszechnianiu wiedzy o zrealizowanych projektach wpływających na polepszenie warunków na obszarach wiejskich poprzez  analizę lokalizacji obiektów i urządzeń małej retencji, w tym także konieczności ich inwentaryzacji pod kątem powszechnej użyteczności  wraz z oceną istniejących obiektów do potrzeb małej retencji i innych działań ukierunkowanych na poprawę stanu hydrologicznego  na obszarach wiejskich. Upowszechnienie wśród potencjalnych beneficjentów tj. samorządów z terenu województwa świętokrzyskiego, kierunków rozwoju obszarów wiejskich jakie powinny obrać w przyszłym i w kolejnych okresach programowania, aby mogły realnie zwiększyć bezpieczeństwo hydrologiczne mieszkańców obszarów wiejskich, w tym przede wszystkim rolników.</t>
  </si>
  <si>
    <t>publikacja (opracowanie nie, druk)</t>
  </si>
  <si>
    <t xml:space="preserve">Wyjazd studyjny - Dobre praktyki PROW 2014-2020 </t>
  </si>
  <si>
    <t>Celem operacji jest wzrost świadomości Partnerów KSOW w obszarze polityki rozwoju obszarów wiejskich w zakresie przedsięwzięć mających wpływ na rozwój  obszarów poprzez zaprezentowanie przykładów wykorzystania funduszy UE. Wyjazd studyjny ma służyć upowszechnianiu wiedzy o zrealizowanych projektach wpływających na polepszenie warunków na obszarach wiejskich. Wyjazd studyjny umożliwi implementację dobrych praktyk z innych regionów. Partnerzy KSOW zdobyta wiedzę będą mogli wdrożyć w ramach zadań konkursowych, które będą się odbywać w latach następnych.</t>
  </si>
  <si>
    <t>liczba osób</t>
  </si>
  <si>
    <t>Partnerzy KSOW, podmioty uczestniczące w realizacji PROW</t>
  </si>
  <si>
    <t>Samorząd Województwa Świętokrzyskiego</t>
  </si>
  <si>
    <t>Urząd Marszałkowski Województwa Warmińsko-Mazurskiego w Olsztynie</t>
  </si>
  <si>
    <t>ul. Emilii Plater 1, 10-562 Olsztyn</t>
  </si>
  <si>
    <t>Udział w targach "Smaki Regionów" w Poznaniu</t>
  </si>
  <si>
    <t>Celem realizacji operacji jest promocja i wsparcie sektora żywności regionalnej, tradycyjnej i naturalnej z województwa warmińsko-mazurskiego</t>
  </si>
  <si>
    <t>Koła Gospodyń Wiejskich z województwa warmińsko-mazurskiego</t>
  </si>
  <si>
    <t>Album promujący PROW 2014-2020</t>
  </si>
  <si>
    <t>Celem realizacji operacji jest pokazanie zrealizowanych w ramach Programu działań  jako przykładu dobrych praktyk</t>
  </si>
  <si>
    <t>Album</t>
  </si>
  <si>
    <t>Ogół społeczeństwa, Beneficjenci PROW 2014-2020, potencjalni beneficjenci PROW 2014-2020</t>
  </si>
  <si>
    <t xml:space="preserve">Urząd Marszałkowski Województwa Warmińsko-Mazurskiego w Olsztynie </t>
  </si>
  <si>
    <t>Publikacja/broszura/materiał drukowany na temat dobrych praktyk w ramach PROW 2014-2020.</t>
  </si>
  <si>
    <t>Celem realizacji operacji jest identyfikacja oraz upowszechnienie przykładów operacji zrealizowanych w ramach Programu Rozwoju Obszarów Wiejskich poprzez wydanie materiału drukowanego opisującego zrealizowane przedsięwzięcia, na których realizację uzyskano dofinansowanie w ramach PROW . Zakłada się, że materiał drukowany poświęcony będzie opisowi działalności usługowej, rzemieślniczej, artystycznej itp.</t>
  </si>
  <si>
    <t>materiał drukowany</t>
  </si>
  <si>
    <t>1000</t>
  </si>
  <si>
    <t>Wioski tematyczne Warmii i Mazur</t>
  </si>
  <si>
    <t>Celem realizacji operacji jest identyfikacja i upowszechnienie idei wiosek tematycznych, jako przykładu oddolnej inicjatywy aktywizującej społeczność wiejską.</t>
  </si>
  <si>
    <t>Koła Gospodyń Wiejskich Warmii i Mazur - liderki na obszarach wiejskich</t>
  </si>
  <si>
    <t>Celem realizacji operacji jest przedstawienie charakterystyki wybranych kół gospodyń wiejskich w województwa warmińsko-mazurskim, jako przykładu organizacji kobiecej działającej na terenach wiejskich. Planuje się aby publikacja opatrzona była przykładami przepisów kulinarnych poszczególnych kół gospodyń wiejskich - jako inspiracja powrotu do tradycji kuchni regionu Warmii i Mazur.</t>
  </si>
  <si>
    <t>Konkurs na najładniejsze stoisko dożynkowe Kół Gospodyń Wiejskich 2021</t>
  </si>
  <si>
    <t>Organizacja konkursu na "Najładniejszy wieniec dożynkowy"</t>
  </si>
  <si>
    <t>Celem organizacji konkursu jest aktywizacja społeczności lokalnych i gminnych. Kultywowanie oraz popularyzacja najbardziej wartościowych,  kulturowych tradycji, popularyzacja tradycji ludowej związanej z twórczością artystyczną oraz prezentacja bogactwa plonów wkomponowanych w wieniec  dożynkowy.</t>
  </si>
  <si>
    <t>Społeczności lokalne, gminne. Osoby zaangażowane  w rozwój obszarów wiejskich. Ogół społeczeństwa</t>
  </si>
  <si>
    <t>Organizacja konferencji pn. "Aktywność społeczności na obszarach wiejskich - rola kobiet jako istotny element przedsiębiorczości społeczeństw lokalnych"</t>
  </si>
  <si>
    <t>Celem realizacji operacji jest wzmocnienie wizerunku kobiet zamieszkujących obszary wiejskie oraz zachęcenie ich do aktywności związanej z pielęgnowaniem dziedzictwa kulturowego Warmii i Mazur.</t>
  </si>
  <si>
    <t>Kobiety z obszarów wiejskich   województwa warmińsko-mazurskiego</t>
  </si>
  <si>
    <t>Konkurs na najlepszą zrealizowaną inicjatywę aktywizującą społeczność lokalną na obszarach wiejskich w latach 2018-2020.</t>
  </si>
  <si>
    <t>Celem realizacji operacji jest promowanie działań z zakresu modernizacji terenów wiejskich, wspieranie zadań wpływających na zwiększenie poziomu zaangażowania społeczności lokalnych w sołectwach na terenie województwa warmińsko-mazurskiego.</t>
  </si>
  <si>
    <t>Gminy i sołectwa z województwa warmińsko-mazurskiego</t>
  </si>
  <si>
    <t>Producenci i przetwórcy regionalnej żywności, członkowie sieci Dziedzictwo Kulinarne Warmia Mazury Powiśle, przedstawiciele Urzędu Marszałkowskiego województwa warmińsko-mazurskiego, ogół społeczeństwa.</t>
  </si>
  <si>
    <t>Kampania promocyjno-edukacyjna dotycząca żywności regionalnej, tradycyjnej w tym sieci Dziedzictwo Kulinarne Warmia, Mazury Powiśle oraz Listy Produktów Tradycyjnych Województwa Warmińsko-Mazurskiego</t>
  </si>
  <si>
    <t>Celem realizacji operacji jest przeprowadzenie kampanii promującej żywność regionalną, naturalną Warmii, Mazur i Powiśla w tym sieci Dziedzictwo Kulinarne Warmia, Mazury i Powiśle oraz Listy Produktów Tradycyjnych . Kampania będzie miała również walory edukacyjne.</t>
  </si>
  <si>
    <t>Kampania promocyjna</t>
  </si>
  <si>
    <t>Mieszkańcy województwa warmińsko-mazurskiego, podmioty zainteresowane przystąpieniem do Sieci, Koła Gospodyń Wiejskich, rolnicy, producenci, przetwórcy, restauratorzy lub osoby fizyczne, zainteresowane wpisaniem swojego produktu/potrawy na Listę Produktów Tradycyjnych Województwa Warmińsko-Mazurskiego.</t>
  </si>
  <si>
    <t xml:space="preserve">Celem realizacji operacji jest przedstawienie przepisów kulinarnych z wybranych potraw, charakterystycznych dla regionu Warmii i Mazur na podstawie informacji pochodzących od przedstawicielek wybranych Kół Gospodyń Wiejskich -jako strażniczek tradycji kuchni  regionu. </t>
  </si>
  <si>
    <t>Mieszkańcy województwa warmińsko-mazurskiego</t>
  </si>
  <si>
    <t>"Nasze kulinarne dziedzictwo" Boże Narodzenie</t>
  </si>
  <si>
    <t>Biuletyn informacyjny 
"Nasza euroPROWincja" 
w wersji polskiej i angielskiej</t>
  </si>
  <si>
    <t>Identyfikacja i prezentacja przykładów operacji realizowanych w ramach PROW 2014-2020, w tym KSOW, oraz dobrych praktyk w celu podniesienia jakości wdrażania programu oraz informowania ogółu społeczeństwa i potencjalnych beneficjentów o wpływie PROW 2014-2020 na rozwój obszarów wiejskich.</t>
  </si>
  <si>
    <t>Liczba publikacji
Całkowity nakład</t>
  </si>
  <si>
    <t>1
6800</t>
  </si>
  <si>
    <t>ogół społeczeństwa, potencjalni beneficjenci oraz beneficjenci</t>
  </si>
  <si>
    <t>Urząd Marszałkowski Województwa Wielkopolskiego</t>
  </si>
  <si>
    <t xml:space="preserve"> Al. Niepodległości 34
61-714 Poznań</t>
  </si>
  <si>
    <t>Strona promocyjna PROW 2014-2020 w Magazynie Samorządowym "Monitor Wielkopolski"</t>
  </si>
  <si>
    <t>Prasa</t>
  </si>
  <si>
    <t>Liczba wydań prasowych</t>
  </si>
  <si>
    <t>Al. Niepodległości 34
61-714 Poznań</t>
  </si>
  <si>
    <t>Międzynarodowe Targi Przemysłu Spożywczego, Rolnictwa i Ogrodnictwa "Grüne Woche 2020" w Berlinie</t>
  </si>
  <si>
    <t>Udział w targach za granicą w celu realizacji przez rolników wspólnych inwestycji w szczególności poprzez zwiększenie zainteresowania producentów rolnych zrzeszaniem się w organizacje, grupy producenckie, tworzenie struktur handlowych oraz powiązań organizacyjnych lub innych form współpracy</t>
  </si>
  <si>
    <t>targi, spotkania</t>
  </si>
  <si>
    <t>liczba targów</t>
  </si>
  <si>
    <t xml:space="preserve">ogół społeczeństwa, rolnicy, przedstawiciele branży rolno-spożywczej, członkowie Sieci Dziedzictwa Kulinarnego Wielkopolska,
</t>
  </si>
  <si>
    <t>Gromadzenie i upowszechnianie przykładów dobrych praktyk realizacji PROW 2014-2020 oraz PROW 2007-2013 poprzez organizację konkursu fotograficznego</t>
  </si>
  <si>
    <t>Organizacja konkursu fotograficznego ma na celu identyfikację projektów zrealizowanych przy wsparciu ze środków EFRROW. Uczestnicy projektu - mieszkańcy województwa wielkopolskiego wykonają fotografie zakątków wiejskich województwa wielkopolskiego, w których zrealizowano operacje w ramach PROW 2014-2020 lub PROW 2007-2013. Autorom najciekawszych prac zostaną wręczone nagrody w postaci bonów do sklepów ze  sprzętem fotograficznym. Koszt operacji uwzględnia również promocję konkursu w prasie lokalnej oraz Internecie.</t>
  </si>
  <si>
    <t>liczba konkursów
liczba laureatów</t>
  </si>
  <si>
    <t>1
9</t>
  </si>
  <si>
    <t>ogół społeczeństwa, mieszkańcy województwa wielkopolskiego</t>
  </si>
  <si>
    <t>Podnoszenie wiedzy mieszkańców województwa wielkopolskiego na temat PROW 2014-2020, działań aktywizujących mieszkańców obszarów wiejskich oraz promocja zrównoważonego rozwoju obszarów wiejskich poprzez realizację działań informacyjnych</t>
  </si>
  <si>
    <t>Celem informacji jest zapoznanie opinii publicznej, w tym potencjalnych beneficjentów PROW 2014-2020 oraz partnerów KSOW z możliwościami realizacji przedsięwzięć na obszarach wiejskich finansowanych ze środków zewnętrznych, w tym głównie w ramach PROW 2014-2020 oraz prezentacja efektów podejmowanych działań poprzez realizację spotów/wywiadów radiowych na antenach rozgłośni o zasięgu lokalnym i regionalnym</t>
  </si>
  <si>
    <t>spot w radiu</t>
  </si>
  <si>
    <t xml:space="preserve">Wyjazd studyjny </t>
  </si>
  <si>
    <t xml:space="preserve">liczba wyjazdów studyjnych </t>
  </si>
  <si>
    <t>Upowszechnianie wiedzy na temat dobrych praktyk przedsięwzięć realizowanych na obszarach wiejskich, m.in.  w zakresie efektów wdrażania PROW 2014-2020, odnawialnych źródeł energii, prowadzenia pozarolniczej działalności gospodarczej  oraz inteligentnych wiosek.</t>
  </si>
  <si>
    <t>Organizacja wyjazdu studyjnego dla samorządowców z województwa wielkopolskiego mającego na celu poznanie przykładów dobrych praktyk realizacji PROW 2014-2020 w innym regionie kraju, wymianę wiedzy i doświadczeń na temat rozwoju obszarów wiejskich, dobrych praktyk w zakresie odnawialnych źródeł energii, prowadzenia pozarolniczej działalności gospodarczej oraz inteligentnych wiosek.</t>
  </si>
  <si>
    <t xml:space="preserve">samorządowcy, w tym przedstawiciele Urzędu Marszałkowskiego,  przedstawiciele LGD oraz instytucje zaangażowane w rozwój obszarów wiejskich lub zaangażowane bezpośrednio w realizację i wdrażanie PROW 2014-2020 </t>
  </si>
  <si>
    <t>Organizacja gali finałowej konkursu Wielkopolski Rolnik Roku</t>
  </si>
  <si>
    <t>Celem konkursu jest promocja wsi jako miejsca do życia i rozwoju zawodowego, upowszechniając przy tym wiedzę w zakresie innowacyjnych rozwiązań w rolnictwie, produkcji żywności, leśnictwie i na obszarach wiejskich, a także upowszechnianie dobrych praktyk w rolnictwie i na obszarach wiejskich poprzez wyłonienie laureatów konkursu</t>
  </si>
  <si>
    <t>rolnicy z województwa wielkopolskiego</t>
  </si>
  <si>
    <t>Wymiana wiedzy oraz rezultatów działań pomiędzy podmiotami uczestniczącymi w rozwoju obszarów wiejskich, w tym organizacja wydarzeń targowych o zasięgu krajowym i międzynarodowym w kontekście nowych modeli organizacji produkcji i sprzedaży rolniczej</t>
  </si>
  <si>
    <t>ogół społeczeństwa, instytucje zaangażowane w rozwój obszarów wiejskich, przedstawiciele branży rolno-spożywczej - członkowie Sieci Dziedzictwa Kulinarnego Wielkopolska</t>
  </si>
  <si>
    <t xml:space="preserve">Konkurs na najlepsze Koła Gospodyń Wiejskich w Wielkopolsce </t>
  </si>
  <si>
    <t>Zachowane i wypromowane zostanie dziedzictwo kulturowe w tym folklor oraz  kulinarne w tym produkty regionalne  na obszarach wiejskich, poprzez wyeksponowanie wartości polskiej kultury, z jej regionalną różnorodnością i dziedzictwem lokalnych społeczności z jednej strony, a poprawą jakości życia mieszkańców obszarów wiejskich z drugiej.</t>
  </si>
  <si>
    <t>Aktywizacja mieszkańców województwa wielkopolskiego w kierunku działań podejmowanych na rzecz zwiększenia świadomości na temat hodowli pszczół oraz form promocji pszczelarstwa</t>
  </si>
  <si>
    <t xml:space="preserve">Współpraca z rolnikami, samorządami lokalnymi i związkami pszczelarskimi w celu poprawy warunków prowadzenia chowu i hodowli pszczół oraz promocji wielkopolskiego pszczelarstwa. Planowane wydarzenia obejmują szeroki zakres współpracy z pszczelarzami, rolnikami, izbami rolniczymi, samorządami lokalnymi i Samorządem Województwa Wielkopolskiego w celu podniesienia wiedzy i świadomości ekologicznej społeczeństwa </t>
  </si>
  <si>
    <t xml:space="preserve">pszczelarze województwa wielkopolskiego, właściciele ogródków kwietnych , ogół mieszkańców obszarów wiejskich województwa wielkopolskiego </t>
  </si>
  <si>
    <t>Aleja Zachodniopomorskie Smaki - Produkty Tradycyjne Pomorza Zachodniego w ramach "Pikniku nad Odrą"</t>
  </si>
  <si>
    <t>Promocja produktów tradycyjnych i regionalnych producentów z województwa zachodniopomorskiego</t>
  </si>
  <si>
    <t>Operacja o charakterze promocyjno-wystawienniczym</t>
  </si>
  <si>
    <t>Liczba imprez plenerowych</t>
  </si>
  <si>
    <t>Zwiedzający stoiska wystawiennicze lokalnych wytwórców produktów tradycyjnych, regionalnych i ekologicznych Pomorza Zachodniego na imprezie plenerowej, potencjalni kontrahenci wystawców</t>
  </si>
  <si>
    <t>Urząd Marszałkowski Województwa Zachodniopomorskiego</t>
  </si>
  <si>
    <t>ul. Korsarzy 34,       70 - 540 Szczecin</t>
  </si>
  <si>
    <t xml:space="preserve">Liczba wystawców </t>
  </si>
  <si>
    <t>11</t>
  </si>
  <si>
    <t>Akademia Sołtysa</t>
  </si>
  <si>
    <t>Cykl spotkań o charakterze informacyjno-szkoleniowym dla lokalnych liderów społeczności wiejskiej. Spotkania będą miały na celu przekazanie uczestnikom wiedzy nt. kształtowania wspólnej przestrzeni publicznej w ich miejscowościach. Podczas szkoleń słuchacze uzyskają niezbędne informacje od wykładowców współpracujących z uczelniami wyższymi oraz wojewódzkim ODR.</t>
  </si>
  <si>
    <t>Seminarium szkoleniowe</t>
  </si>
  <si>
    <t>Liczba seminariów szkoleniowych</t>
  </si>
  <si>
    <t>Osoby pełniące funkcje sołtysów na obszarze województwa zachodniopomorskiego, lokalni liderzy wiejscy</t>
  </si>
  <si>
    <t>Liczba uczestników seminariów informacyjnych</t>
  </si>
  <si>
    <t>240</t>
  </si>
  <si>
    <t>Wojewódzkie Dni Pszczelarza</t>
  </si>
  <si>
    <t>Celem operacji jest dostarczenie oraz upowszechnianie nowych rozwiązań i wiedzy we współpracy z uczelniami wyższymi i doradztwem rolniczym.</t>
  </si>
  <si>
    <t>Impreza plenerowa/seminarium</t>
  </si>
  <si>
    <t>Liczba imprez plenerowych/liczba seminariów</t>
  </si>
  <si>
    <t>Pszczelarze, osoby zawodowo i hobbystycznie zajmujące się prowadzeniem pasiek o różnej skali produkcji z terenu województwa zachodniopomorskiego, rolnicy</t>
  </si>
  <si>
    <t>Liczba uczestników imprezy</t>
  </si>
  <si>
    <t>Smaki Regionów w Poznaniu</t>
  </si>
  <si>
    <t>Celem operacji jest wspieranie profesjonalnej współpracy i realizacji przez rolników wspólnych inwestycji.</t>
  </si>
  <si>
    <t>Liczba wystaw</t>
  </si>
  <si>
    <t>Producenci rolni i przetwórcy z terenu województwa zachodniopomorskiego</t>
  </si>
  <si>
    <t>Liczba  wystawców</t>
  </si>
  <si>
    <t>2, 3</t>
  </si>
  <si>
    <t>Targi Rolne "Agro Pomerania" w Barzkowicach</t>
  </si>
  <si>
    <t>Festiwal Wina Pomorza Zachodniego</t>
  </si>
  <si>
    <t>Prezentacja potencjału województwa zachodniopomorskiego w zakresie oferty enoturystyki, upowszechniania dziedzictwa i kultury winiarskiej oraz promocji produktów regionalnych.</t>
  </si>
  <si>
    <t>Zwiedzający stoiska wystawiennicze producentów win regionalnych, lokalnych wytwórców produktów tradycyjnych, regionalnych i ekologicznych Pomorza Zachodniego na imprezie plenerowej, potencjalni kontrahenci wystawców</t>
  </si>
  <si>
    <t>Aleja Zachodniopomorskie Smaki - produkty tradycyjne Pomorza Zachodniego w ramach Jarmarku Jakubowego</t>
  </si>
  <si>
    <t>badanie</t>
  </si>
  <si>
    <t xml:space="preserve">Stoiska wystawiennicze </t>
  </si>
  <si>
    <t>raport</t>
  </si>
  <si>
    <t>Razem</t>
  </si>
  <si>
    <r>
      <rPr>
        <b/>
        <sz val="11"/>
        <rFont val="Calibri"/>
        <family val="2"/>
        <charset val="238"/>
        <scheme val="minor"/>
      </rPr>
      <t>1</t>
    </r>
    <r>
      <rPr>
        <sz val="11"/>
        <rFont val="Calibri"/>
        <family val="2"/>
        <charset val="238"/>
        <scheme val="minor"/>
      </rPr>
      <t>/ 2560</t>
    </r>
  </si>
  <si>
    <t>minimum            50 000 maksimum 800 000</t>
  </si>
  <si>
    <t>„Więcej wiedzy na hektar, mniej chemii na hektar - badania wstępne nad  
biologicznymi rozwiązaniami dla rolnictwa" - badanie przedwdrożeniowe</t>
  </si>
  <si>
    <t>Raport na temat aktualnego stanu oraz potrzeb obszarów wiejskich województwa lubuskiego w kontekście nadchodzącej nowej perspektywy finansowej na lata 2020-2027</t>
  </si>
  <si>
    <t xml:space="preserve">Dokument ma na celu stworzenie podstawy do zdiagnozowania aktualnego stanu lubuskiej wsi oraz wskazania kierunków dalszego rozwoju obszarów wiejskich województwa lubuskiego. </t>
  </si>
  <si>
    <t>n/d</t>
  </si>
  <si>
    <t>II-IV kwartał</t>
  </si>
  <si>
    <t>Krajowy wyjazd studyjny</t>
  </si>
  <si>
    <t>Wymiana wiedzy i doświadczeń oraz dobrych praktyk pomiędzy instytucjami wdrażającymi Europejską Sieć Dziedzictwa Kulinarnego w Polsce.</t>
  </si>
  <si>
    <t>firmy, producenci starający się o wpis do ESDK, firmy, producenci, którzy otrzymali wpis do ESDK, osoby wdrażające ESDK w Województwie Lubuskim</t>
  </si>
  <si>
    <t>III-IV kwartał</t>
  </si>
  <si>
    <t xml:space="preserve">Promocja dziedzictwa kulinarnego, historycznego oraz produktów tradycyjnych, regionalnych i lokalnych m.in. poprzez organizację i udział Województwa Lubuskiego w imprezach typu jarmarki, targi, dożynki, imprezy plenerowe itp. </t>
  </si>
  <si>
    <t>przeprowadzone degustacje</t>
  </si>
  <si>
    <t xml:space="preserve">ilość stoisk </t>
  </si>
  <si>
    <t>ogół społeczeństwa, beneficjenci, potencjalni beneficjenci, instytucje zaangażowane pośrednio we wdrażanie Programu</t>
  </si>
  <si>
    <t>I-IV kwartał</t>
  </si>
  <si>
    <t>Publikacja na temat Kół Gospodyń Wiejskich w Województwie Lubuskim</t>
  </si>
  <si>
    <t>Promocja Kół Gospodyń Wiejskich z terenu Województwa Lubuskiego, ich działalności. Zachęcenie innych do tworzenia KGW, do członkostwa w tych już istniejących. Stworzenie bazy najprężniejszych i najaktywniejszych Kół  w Województwie.</t>
  </si>
  <si>
    <t>ilość wydanych publikacji</t>
  </si>
  <si>
    <t>ogół społeczeństwa, członkowie/potencjalni członkowie KGW</t>
  </si>
  <si>
    <t>Organizacja konkursów</t>
  </si>
  <si>
    <t>Integracja i aktywizacja społeczności wiejskiej, promocja dziedzictwa kulturowego oraz produktów regionalnych i agroturystyki</t>
  </si>
  <si>
    <t xml:space="preserve">ilość przeprowadzonych konkursów </t>
  </si>
  <si>
    <t>minimum 2 maksimum 6</t>
  </si>
  <si>
    <t>minimum 4 maksimum 12</t>
  </si>
  <si>
    <t xml:space="preserve">Newsletter KSOW </t>
  </si>
  <si>
    <t xml:space="preserve">rozpowszechnienie informacji nt. bieżącej działalności KSOW, przykłady dobrych praktyk </t>
  </si>
  <si>
    <t xml:space="preserve">newsletter </t>
  </si>
  <si>
    <t>minimum 5; maksimum 30</t>
  </si>
  <si>
    <t>partnerzy KSOW, beneficjenci i potencjalni beneficjenci środków UE</t>
  </si>
  <si>
    <t>Wyjazd studyjny do województwa wielkopolskiego</t>
  </si>
  <si>
    <t>Celem wyjazdu  jest poznanie dobrych praktyk Programu Rozwoju Obszarów Wiejskich na lata 2014-2020, przykładów oferty turystyki wiejskiej, regionalnego dziedzictwa kulinarnego w województwie wielkopolskim  nawiązanie współpracy pomiędzy samorządowcami obu województw oraz udział w targach "Smaki Regionów" w Poznaniu</t>
  </si>
  <si>
    <t>wyjazd</t>
  </si>
  <si>
    <t>Wójtowie, Burmistrzowie, przedstawiciele gmin, przedstawiciele Urzędu Marszałkowskiego Województwa Warmińsko-Mazurskiego</t>
  </si>
  <si>
    <t>podniesienie wiedzy nt. praktyk marketingowych stosowanych w celu promocji turystyki wiejskiej, źródeł wsparcia rozwoju agroturystyki; zasad sprzedaży świeżych produktów, praktyczne przykłady prowadzenia działalności na obszarach chronionych.</t>
  </si>
  <si>
    <t xml:space="preserve">"Z klimatem i pasją" </t>
  </si>
  <si>
    <t>"Sposób na sukces" na Kujawach i Pomorzu</t>
  </si>
  <si>
    <t>Promocja najlepszych działań kreujących przedsiębiorczość na obszarach wiejskich. Konkurs  organizowany przez Centrum Doradztwa Rolniczego w Brwinowie, który powołuje komisję, wyłaniającą laureatów. Nagroda dla laureata z woj. kujawsko-pomorskiego</t>
  </si>
  <si>
    <t>przedstawiciele związków rolników, organizacji rolniczych, izb branżowych, rolnicy, przedstawiciele szkół rolniczych, studenci, uczniowie szkół o profilu nauczania rolnictwo</t>
  </si>
  <si>
    <t>przedstawiciele Sieci Kulinarnego Dziedzictwa, sfery HoReGa, właściciele gospodarstw agroturystycznych, lokalnych organizacji turystycznych oraz  przedstawiciele szkół rolniczych</t>
  </si>
  <si>
    <t>Marketing kulinarny sposobem na rozwój sektora rolno-spożywczego</t>
  </si>
  <si>
    <r>
      <rPr>
        <b/>
        <sz val="10"/>
        <rFont val="Calibri"/>
        <family val="2"/>
        <charset val="238"/>
        <scheme val="minor"/>
      </rPr>
      <t xml:space="preserve">CEL: </t>
    </r>
    <r>
      <rPr>
        <sz val="10"/>
        <rFont val="Calibri"/>
        <family val="2"/>
        <charset val="238"/>
        <scheme val="minor"/>
      </rPr>
      <t xml:space="preserve">Wsparcie LGD w zakresie poszukiwania partnerów do współpracy międzyterytorialnej oraz podniesienie kompetencji w zakresie wykonywania przez nie zadań, związanych z wdrażaniem strategii rozwoju lokalnego; </t>
    </r>
    <r>
      <rPr>
        <b/>
        <sz val="10"/>
        <rFont val="Calibri"/>
        <family val="2"/>
        <charset val="238"/>
        <scheme val="minor"/>
      </rPr>
      <t>PRZEDMIOT:</t>
    </r>
    <r>
      <rPr>
        <sz val="10"/>
        <rFont val="Calibri"/>
        <family val="2"/>
        <charset val="238"/>
        <scheme val="minor"/>
      </rPr>
      <t xml:space="preserve"> organizacja szkoleń, spotkań, warsztatów, seminariów etc. - wg potrzeb zgłaszanych przez LGD; </t>
    </r>
    <r>
      <rPr>
        <b/>
        <sz val="10"/>
        <rFont val="Calibri"/>
        <family val="2"/>
        <charset val="238"/>
        <scheme val="minor"/>
      </rPr>
      <t>TEMAT</t>
    </r>
    <r>
      <rPr>
        <sz val="10"/>
        <rFont val="Calibri"/>
        <family val="2"/>
        <charset val="238"/>
        <scheme val="minor"/>
      </rPr>
      <t xml:space="preserve"> 1: Aktywizacja mieszkańców obszarów wiejskich w celu tworzenia partnerstw na rzecz realizacji projektów nakierowanych na rozwój tych obszarów, w skład których wchodzą przedstawiciele sektora publicznego, sektora prywatnego oraz organizacji pozarządowych; 2. Wspieranie tworzenia sieci współpracy partnerskiej dotyczącej rolnictwa i obszarów wiejskich przez podnoszenie poziomu wiedzy w tym zakresie; 3. Upowszechnianie wiedzy w zakresie planowania rozwoju lokalnego z uwzględnieniem potencjału ekonomicznego, społecznego i środowiskowego danego obszaru</t>
    </r>
  </si>
  <si>
    <r>
      <rPr>
        <b/>
        <sz val="10"/>
        <rFont val="Calibri"/>
        <family val="2"/>
        <charset val="238"/>
        <scheme val="minor"/>
      </rPr>
      <t>CEL:</t>
    </r>
    <r>
      <rPr>
        <sz val="10"/>
        <rFont val="Calibri"/>
        <family val="2"/>
        <charset val="238"/>
        <scheme val="minor"/>
      </rPr>
      <t xml:space="preserve"> Wsparcie LGD w zakresie poszukiwania partnerów do współpracy międzyterytorialnej oraz podniesienie kompetencji w zakresie wykonywania przez nie zadań, w tym związanych z wdrażaniem strategii rozwoju lokalnego. </t>
    </r>
    <r>
      <rPr>
        <b/>
        <sz val="10"/>
        <rFont val="Calibri"/>
        <family val="2"/>
        <charset val="238"/>
        <scheme val="minor"/>
      </rPr>
      <t>PRZEDMIOT:</t>
    </r>
    <r>
      <rPr>
        <sz val="10"/>
        <rFont val="Calibri"/>
        <family val="2"/>
        <charset val="238"/>
        <scheme val="minor"/>
      </rPr>
      <t xml:space="preserve"> organizacja szkoleń, spotkań, warsztatów, seminariów etc. - wg potrzeb zgłaszanych przez LGD; </t>
    </r>
    <r>
      <rPr>
        <b/>
        <sz val="10"/>
        <rFont val="Calibri"/>
        <family val="2"/>
        <charset val="238"/>
        <scheme val="minor"/>
      </rPr>
      <t>TEMAT</t>
    </r>
    <r>
      <rPr>
        <sz val="10"/>
        <rFont val="Calibri"/>
        <family val="2"/>
        <charset val="238"/>
        <scheme val="minor"/>
      </rPr>
      <t xml:space="preserve"> 1: Aktywizacja mieszkańców obszarów wiejskich w celu tworzenia partnerstw na rzecz realizacji projektów nakierowanych na rozwój tych obszarów, w skład których wchodzą przedstawiciele sektora publicznego, sektora prywatnego oraz organizacji pozarządowych. 2. Wspieranie tworzenia sieci współpracy partnerskiej dotyczącej rolnictwa i obszarów wiejskich przez podnoszenie poziomu wiedzy w tym zakresie. 3. Wspieranie tworzenia sieci współpracy partnerskiej dotyczącej rolnictwa i obszarów wiejskich przez podnoszenie poziomu wiedzy w tym zakresie. 4. Upowszechnianie wiedzy w zakresie planowania rozwoju lokalnego z uwzględnieniem potencjału ekonomicznego, społecznego i środowiskowego danego obszaru</t>
    </r>
  </si>
  <si>
    <t>liczba wyjazdów, wizyt studyjnych/ liczba uczestników</t>
  </si>
  <si>
    <t>Przedmiotem operacji jest udział Jednostki Regionalnej KSOW oraz Partnerów KSOW w targach, których celem jest promocja wszelkich form turystyki wiejskiej i agroturystyki, folkloru, produktu lokalnego etc.</t>
  </si>
  <si>
    <t>Z podwórka na boisko</t>
  </si>
  <si>
    <t>film</t>
  </si>
  <si>
    <t>Podsumowanie 10 lecia konkursu Najpiękniejsza Wieś Lubuska, poprzez wydanie przewodnika po miejscowościach, które były laureatami, wyróżnionymi itd. Pokazanie jak dane wsie zmieniły się, co dał im konkurs, jakie nowe inwestycje powstały na ich terenie, jak rozwinęły się, jak wykorzystały nagrody.</t>
  </si>
  <si>
    <t xml:space="preserve">Promowanie lubuskich produktów żywnościowych, kultury wiejskiej, dziedzictwa kulturowego. Kultywowanie tradycji i obrzędów regionalnych. </t>
  </si>
  <si>
    <t>Celem operacji jest dotarcie do jak największej liczby odbiorców w celu zaprezentowania tradycji regionalnych, zwyczajów i obyczajów związanych z dożynkami  w formie programu telewizyjnego. Program przedstawiał będzie obrzędy i zwyczaje  z terenu województwa podkarpackiego. Dzięki temu działaniu odbiorcy Programu będą mieć możliwość zapoznania się z  kulturą obszarów wiejskich województwa podkarpackiego.</t>
  </si>
  <si>
    <t>audycje na kanale YouTube, profil w mediach społecznościowych, płatne elementy promocji w mediach społecznościowych i na kanale YouTube, audycje radiowe</t>
  </si>
  <si>
    <t>5-25</t>
  </si>
  <si>
    <t xml:space="preserve"> 3-15</t>
  </si>
  <si>
    <t>Konkurs na najpiękniejszy wieniec podczas dożynek wojewódzkich województwa dolnośląskiego w 2021 r.</t>
  </si>
  <si>
    <t>zaktywizowanie mieszkańców obszarów wiejskich do współpracy i budowania partnerskich relacji, kultywowanie tradycji i dziedzictwa kulturowego, wymiana wiedzy i doświadczeń między uczestnikami konkursu</t>
  </si>
  <si>
    <t>mieszkańcy obszarów wiejskich zaangażowani w ochronę i kultywowanie dziedzictwa kulturowego,  lokalni liderzy zaangażowani w tworzenie inicjatyw służących rozwojowi obszarów wiejskich</t>
  </si>
  <si>
    <t>15-26</t>
  </si>
  <si>
    <t>8</t>
  </si>
  <si>
    <t>_</t>
  </si>
  <si>
    <t>Warsztaty rękodzielnicze</t>
  </si>
  <si>
    <t>szkolenie / seminarium / warsztat / spotkanie</t>
  </si>
  <si>
    <t>Mieszkańcy województwa opolskiego ze
szczególnym uwzględnieniem
najmłodszych mieszkańców regionu: dzieci i młodzież z województwa opolskiego oraz ich opiekunowie</t>
  </si>
  <si>
    <t>osoba/60</t>
  </si>
  <si>
    <t>dzień/2</t>
  </si>
  <si>
    <t xml:space="preserve">Celem operacji będzie promocja regionu, jego walorów i osiągnięć pomorskiego rolnictwa, a także lokalnych i tradycyjnych produktów żywnościowych. Operacja zostanie zrealizowana poprzez organizację wydarzeń o charakterze targowo-wystawienniczym. Działania te sprzyjać będą wymianie doświadczeń, nawiązywaniu kontaktów oraz wzmacnianiu identyfikacji lokalnej żywności wysokiej jakości.  W ramach przedmiotowej operacji zaplanowane zadanie posłuży prezentacji osiągnieć i promocji pomorskiej wsi. Promocja żywności wysokiej jakości ma zachęcić konsumentów do spożywania lokalnych produktów żywnościowych pochodzących z najbliższego otoczenia.                                                                                  </t>
  </si>
  <si>
    <t>sztuka/13</t>
  </si>
  <si>
    <t>1/35</t>
  </si>
  <si>
    <t>Udział w Targach "Smaki Regionów" w Poznaniu</t>
  </si>
  <si>
    <t>udział w targach</t>
  </si>
  <si>
    <t>Członkowie Sieci Dziedzictwo Kulinarne Świętokrzyskie</t>
  </si>
  <si>
    <t>Producenci i przetwórcy regionalnej żywności, członkowie sieci Dziedzictwo Kulinarne Warmia Mazury Powiśle, przedstawiciele Urzędu Marszałkowskiego województwa warmińsko-mazurskiego</t>
  </si>
  <si>
    <t>Organizacja konferencji dotyczącej żywności wysokiej jakości, tradycyjnej, lokalnej i regionalnej</t>
  </si>
  <si>
    <t>Celem realizacji operacji jest promocja żywności regionalnej wytwarzanej na małą skalę i tradycyjnej województwa warmińsko-mazurskiego, zwiększenie wiedzy w zakresie małego przetwórstwa oraz propagowanie Sieci Dziedzictwo Kulinarne Warmia, Mazury, Powiśle</t>
  </si>
  <si>
    <t>Organizacja wydarzeń targowych mająca na celu wymianę wiedzy pomiędzy podmiotami uczestniczącymi w rozwoju obszarów wiejskich oraz promowaniu integracji, w tym życia na wsi i współpracy między nimi, z uwzględnieniem nowych metod produkcji i sprzedaży, czyli krótkich łańcuchów dostaw, rolniczego handlu detalicznego (RHD) oraz sprzedaży produktów ekologicznych i regionalnych.</t>
  </si>
  <si>
    <t>Aleja Zachodniopomorskie Smaki - Produkty Tradycyjne Pomorza Zachodniego w ramach "Żagle 2021, Żeglarski Szczecin"</t>
  </si>
  <si>
    <t>13</t>
  </si>
  <si>
    <t>Organizacja konkursu fotograficznego ma na celu identyfikację projektów zrealizowanych przy wsparciu ze środków EFRROW. Uczestnicy projektu - mieszkańcy województwa wielkopolskiego wykonają fotografie zakątków wiejskich województwa wielkopolskiego, w których zrealizowano operacje w ramach PROW 2014-2020 lub PROW 2007-2013. Konkurs realizowany w 5 kategoriach tematycznych.  Autorom najciekawszych prac zgłoszonych do każdej z kategorii zostaną wręczone nagrody w postaci bonów do sklepów ze  sprzętem fotograficznym. Koszt nagród stanowić będzie jedyny koszt kwalifikowalny operacji.  Promocja konkursu prowadzona będzie bez kosztowo.</t>
  </si>
  <si>
    <t xml:space="preserve">Promowanie  wsi jako miejsca do życia i rozwoju zawodowego, a także zwiększenie udziału zainteresowanych stron we wdrażaniu inicjatyw na rzecz rozwoju obszarów wiejskich. Działania zmierzające do włączenia społecznego przyczyniają się także do zmniejszenia ubóstwa oraz rozwoju gospodarczego na terenach wiejskich. </t>
  </si>
  <si>
    <t>Opracowanie innowacyjnego preparatu biologicznego do przygotowania materiału siewnego roślin dwuliściennych, objętych załącznikiem I do Traktatu o funkcjonowaniu Unii Europejskiej (rzepak) i zastąpienia powszechnie stosowanych nueonikotynoidów w uprawach. Prezentacja wyników badania na seminarium</t>
  </si>
  <si>
    <t xml:space="preserve"> „Moja sytuacja w czasie koronawirusa”</t>
  </si>
  <si>
    <t>Celem operacji jest przeprowadzenie badania, przy wykorzystaniu ankiety internetowej, dotyczącego sytuacji mieszkańców obszarów wiejskich, w tym rolników, w czasach pandemii koronawirusa COVID-19, w szczególności w kontekście: poziomu zagrożenia ubóstwem, zmian preferencji zakupowych konsumentów żywności (asortyment/dostępność towarów), sprzedaży bezpośredniej produktów rolnych.</t>
  </si>
  <si>
    <t>Badanie</t>
  </si>
  <si>
    <t>Liczba badań</t>
  </si>
  <si>
    <t>Mieszkańcy obszarów wiejskich, w tym rolnicy oraz konsumenci żywności</t>
  </si>
  <si>
    <t xml:space="preserve">Centrum Doradztwa Rolniczego w Brwinowie, Oddział Warszawa </t>
  </si>
  <si>
    <t>ul. Rakowiecka 36 lok. 150, 
02-532 Warszawa</t>
  </si>
  <si>
    <t>Alternatywne źródła dochodu dla małych gospodarstw</t>
  </si>
  <si>
    <t xml:space="preserve">Przedmiotem operacji jest upowszechnianie wiedzy na temat  innowacyjnych przedsięwzięć na obszarach wiejskich oraz upowszechnienie informacji oraz dobrych praktyk w tym zakresie. </t>
  </si>
  <si>
    <t>broszura</t>
  </si>
  <si>
    <t>liczba broszur</t>
  </si>
  <si>
    <t>Centrum Doradztwa Rolniczego w Brwinowie</t>
  </si>
  <si>
    <t>ul. Pszczelińska 99, 05-840 Brwinów</t>
  </si>
  <si>
    <t>nakład</t>
  </si>
  <si>
    <t xml:space="preserve">Promocja przedsiębiorczości na obszarach wiejskich </t>
  </si>
  <si>
    <t>Celem proponowanej operacji jest promocja: działań kreujących przedsiębiorczość na obszarach wiejskich, innowacyjności rozwiązań sprzyjających podnoszeniu jakości życia na obszarach wiejskich, działań na rzecz ograniczenia skutków niekorzystnych zmian klimatu, włączenia społecznego - poprzez prezentację dobrych przykładów przedsięwzięć nagrodzonych w poprzednich dwudziestu edycjach i tegorocznej XXI edycji konkursu Sposób na Sukces oraz wymiana doświadczeń w tym zakresie.</t>
  </si>
  <si>
    <t>Przedstawiciele: 
-przedsiębiorców, w tym laureatów konkursu Sposób na Sukces wszystkich edycji,
- doradców rolniczych,
- pracowników ośrodków doradztwa rolniczego,
- mieszkańców obszarów wiejskich,
- organizatorów oraz partnerów konkursu, - instytucji publicznych, 
- przedstawicieli organizacji społecznych, 
- samorządów, 
- podmiotów gospodarczych- lokalne grupy działania oraz
 - media skupione wokół idei promocji i rozwoju przedsiębiorczości na obszarach wiejskich</t>
  </si>
  <si>
    <t>Wydawnictwo konkursowe (1) i broszura okolicznościowa (1)</t>
  </si>
  <si>
    <t>wydawnictwa</t>
  </si>
  <si>
    <t>"Wypoczynek na wsi na przykładzie działalności prowadzonej przez laureatów konkursu Sposób na Sukces"</t>
  </si>
  <si>
    <t>e-wydawnictwo</t>
  </si>
  <si>
    <t xml:space="preserve">1, 2, 3, 4, 5, 6 </t>
  </si>
  <si>
    <t xml:space="preserve">Dobre praktyki w gospodarowaniu wodą w rolnictwie i na obszarach wiejskich </t>
  </si>
  <si>
    <t>Celem operacji jest promocja dobrych praktyk w zakresie gospodarowania wodą w rolnictwie i na obszarach wiejskich.  Sprawdzone praktyki są dobrym narzędziem podnoszenia jakości kapitału ludzkiego. Rozwiązania prezentujące dobre praktyki można  wykorzystać  w podobnych warunkach w innych miejscach. Celem naszej operacji jest zapoznanie rolników, mieszkańców obszarów wiejskich, przedstawicieli samorządów czy tez przedstawicieli LGD z innowacyjnymi rozwiązaniami z obszaru racjonalnej gospodarki wodnej już stosowanymi w naszym kraju i możliwymi do zastosowania w innych miejscach.</t>
  </si>
  <si>
    <t>Broszura/ zeszyt tematyczny</t>
  </si>
  <si>
    <t>broszura/ nakład</t>
  </si>
  <si>
    <t xml:space="preserve"> 2/3000</t>
  </si>
  <si>
    <t>rolnicy, mieszkańcy obszarów wiejskich, Lokalne Grupy Działania, Lokalne Partnerstwa ds. Wody, doradcy rolniczy,  Administracja samorządowa</t>
  </si>
  <si>
    <t>konferencja dwudniowa</t>
  </si>
  <si>
    <t xml:space="preserve">Rozwój górskich i podgórskich terenów wiejskich w oparciu o potencjał obszaru i produkty markowe
</t>
  </si>
  <si>
    <t xml:space="preserve">Analiza/ekspertyza/badanie
(Informacje i publikacje w internecie) </t>
  </si>
  <si>
    <t>liczba analiz</t>
  </si>
  <si>
    <t>Mieszkańcy obszarów wiejskich, rolnicy, przedsiębiorcy, przedstawiciele podmiotów doradczych, przedstawiciele organizacji pozarządowych, jednostek samorządu terytorialnego, jednostek naukowych oraz inne osoby lub przedstawiciele podmiotów zaineresowanych tematyką operacji.</t>
  </si>
  <si>
    <t>Centrum Doradztwa Rolniczego w Brwinowie oddział w Krakowie</t>
  </si>
  <si>
    <t>ul. Meiselsa 1, 31-063 Kraków</t>
  </si>
  <si>
    <t>Szkolenie (e-learning, elektroniczna platforma szkoleniowa)</t>
  </si>
  <si>
    <t>szkolenie wyjazdowe</t>
  </si>
  <si>
    <t xml:space="preserve"> liczba uczestników </t>
  </si>
  <si>
    <t>VI Ogólnopolski Zlot Zagród Edukacyjnych</t>
  </si>
  <si>
    <t xml:space="preserve">Celem konferencji jest wsparcie rozwoju idei zagród edukacyjnych w Polsce, jako elementu różnicowania źródeł dochodu mieszkańców wsi oraz zrównoważonego rozwoju obszarów wiejskich i rolnictwa wielofunkcyjnego. Realizacja operacji  posłuży podniesieniu kompetencji i potencjału rozwojowego Ogólnopolskiej Sieci Zagród Edukacyjnych jako pionierskiej inicjatywy w zakresie rozwoju rolnictwa społecznego w Polsce, zainicjowanej i koordynowanej przez Dział Rozwoju Obszarów Wiejskich CDR Oddział w Krakowie. Planowane jest  przeprowadzenie ogólnopolskiej  konferencji wirtualnej w formie mieszanej synchroniczno-asynchronicznej. W części asynchronicznej uczestnicy będą mieli udostępnione w sieci  przez określony czas  materiały tematyczne w formie wykładów video, prezentacji  i opracowań pisemnych, w części synchronicznej  uczestnicy spotkają się z wykładowcami i ekspertami on-line  za pośrednictwem  audio-video oraz czatu. Tematyka konferencji skierowana będzie na   innowacje produktowe, organizacyjne i marketingowe w rolnictwie i  produkcji żywności oraz ekologii  na obszarach wiejskich.  Specjalna część konferencji będzie poświęcona funkcjonowaniu zagród edukacyjnych w sytuacji kryzysu wywołanego pandemią COVID-19, w tym aspektom związanym z bezpieczeństwem świadczenia usług w ramach rolnictwa społecznego. Elementem programu będzie galeria dobrych praktyk rolnictwa społecznego, ze szczególnym uwzględnieniem działań wspartych dofinansowaniem  w ramach PROW 2014-2020. 
</t>
  </si>
  <si>
    <t>Wirtualna konferencja synchroniczno-asynchroniczna</t>
  </si>
  <si>
    <t xml:space="preserve">Rolnicy i przedsiębiorcy z branży rolno-spożywczej prowadzący  lub przygotowujący  się do prowadzenia gospodarstwa, w szczególności członkowie Ogólnopolskiej Sieci Zagród Edukacyjnych.
Przedstawiciele jednostek doradztwa rolniczego (ODR, CDR).
Przedstawicieli ośrodków naukowych, wspierających wielofunkcyjny rozwój obszarów wiejskich.
Przedstawicieli administracji rządowej, w szczególności reprezentujących resorty rolnictwa, polityki społecznej, edukacji i turystyki. </t>
  </si>
  <si>
    <t>Kompetentny trener turystyki wiejskiej</t>
  </si>
  <si>
    <t>doradcy rolniczy oraz liderzy stowarzyszeń agroturystycznych w Polsce</t>
  </si>
  <si>
    <t>XIX Ogólnopolskie Sympozjum Agroturystyczne</t>
  </si>
  <si>
    <t xml:space="preserve">Przedstawiciele instytucji naukowych, doradztwa rolniczego, organizacji pozarządowych (w tym Lokalnych Grup Działania), lokalnych i regionalnych organizacji turystycznych, administracji państwowej i samorządowej. </t>
  </si>
  <si>
    <t>publikacja naukowa</t>
  </si>
  <si>
    <t>wydawnictwo</t>
  </si>
  <si>
    <t>Odpoczywaj na wsi BEZPIECZNIE</t>
  </si>
  <si>
    <t>broszura elektroniczna</t>
  </si>
  <si>
    <t xml:space="preserve">liczba </t>
  </si>
  <si>
    <t xml:space="preserve">Grupę docelowa operacji będą rolnicy i mieszkańcy wsi prowadzący usługi zakwaterowania oraz świadczący inne usługi turystyczne i okołoturystyczne w ramach agroturystyki i turystyki wiejskiej,  podmioty wspierające wielofunkcyjny rozwój obszarów wiejskich, w szczególności doradcy ODR i członkowie stowarzyszeń agroturystycznych.  </t>
  </si>
  <si>
    <t>film instruktażowy</t>
  </si>
  <si>
    <t xml:space="preserve"> liczba</t>
  </si>
  <si>
    <t xml:space="preserve">Tradycyjne praktyki kulinarne szansą dla współczesnych wiejskich gospodarstw domowych </t>
  </si>
  <si>
    <t>analizy i ekspertyzy</t>
  </si>
  <si>
    <t>sztuka</t>
  </si>
  <si>
    <t>Mieszkańcy wsi, rolnicy, doradcy ODR, Koła Gospodyń Wiejskich, Lokalne Grupy Działania</t>
  </si>
  <si>
    <t>egz.</t>
  </si>
  <si>
    <t>programy medialne</t>
  </si>
  <si>
    <t>liczba</t>
  </si>
  <si>
    <t xml:space="preserve">Przykłady organizacji łańcuchów dostaw żywności
</t>
  </si>
  <si>
    <t xml:space="preserve">Broszura </t>
  </si>
  <si>
    <t xml:space="preserve">liczba broszur </t>
  </si>
  <si>
    <t>Rolnicy,  przedsiębiorcy, doradcy,   organizacje pozarządowe, podmioty wspierajcie rozwój obszarów wiejskich.</t>
  </si>
  <si>
    <t>Centrum Doradztwa Rolniczego w Brwinowie, Oddział  w Krakowie</t>
  </si>
  <si>
    <t xml:space="preserve"> Gospodarstwa rolne i małe zakłady przetwórstwa rolno-spożywczego i ich znaczenie w rozwoju krótkich łańcuchów dostaw żywności</t>
  </si>
  <si>
    <t>Celem operacji jest  przekazanie wiedzy i informacji na temat możliwości oraz wymagań  przy  produkcji żywności i jej sprzedaży   w ramach krótkich łańcuchów dostaw (rolniczy handel detaliczny oraz innych form przetwórstwa i sprzedaży żywności).Ponadto przedstawiane będą przykładowe rozwiązania organizacji działalności produkcji i przetwórstwa żywności w wybranych gospodarstwach rolnych  oraz upowszechniane będą dobre praktyki. Wyjazd studyjny  będzie również okazją do zapoznanie uczestników z organizacją przetwórstwa i wprowadzania do obrotu produktów rolno spożywczych w gospodarstwach i zakładach przetwórczych.</t>
  </si>
  <si>
    <t>Konferencja krajowa  z wyjazdem studyjnym</t>
  </si>
  <si>
    <t xml:space="preserve">liczba konferencji </t>
  </si>
  <si>
    <t xml:space="preserve"> Rolnicy, doradcy,  przedsiębiorcy, administracja rządowa i samorządowa</t>
  </si>
  <si>
    <t>Centrum Doradztwa Rolniczego w Brwinowie oddział w Radomiu</t>
  </si>
  <si>
    <t>ul. Chorzowska 16/18, 26-600 Radom</t>
  </si>
  <si>
    <t>Rolnicy, doradcy,  przedsiębiorcy, administracja rządowa i samorządowa</t>
  </si>
  <si>
    <t>Wideo Konferencja</t>
  </si>
  <si>
    <t>Produkcja i sprzedaż żywności z gospodarstwa w warunkach zagrożenia epidemiologicznego</t>
  </si>
  <si>
    <t>Celem operacji jest przekazanie wiedzy  rolnikom, producentom żywności i doradcom w zakresie  produkcji i sprzedaży produktów żywnościowych z gospodarstwa w warunkach  podwyższonego ryzyka wystąpienia zagrożeń i wobec zmian w postawach i zrachowaniach konsumentów. Operacja ma za zadanie zebranie i przeanalizowanie i przedstawienie przykładów inicjatyw w zakresie aktywizacji sprzedaży lokalnej żywności oraz analizę uwarunkowań prowadzenia takiej sprzedaży i przygotowanie wytycznych, które przyczynią się do rozwoju różnych kanałów dystrybucji tej żywności.</t>
  </si>
  <si>
    <t xml:space="preserve"> opracowanie zbioru dobrych praktyk oraz wytycznych dotyczących sprzedaży , publikacja, seminaria internetowe</t>
  </si>
  <si>
    <t xml:space="preserve">liczba opracowań </t>
  </si>
  <si>
    <t xml:space="preserve">liczba publikacji </t>
  </si>
  <si>
    <t>Co to jest KSOW? Film promujący KSOW.</t>
  </si>
  <si>
    <t xml:space="preserve">Celem operacji  jest rozpowszechnianie informacji o Krajowej Sieci Obszarów Wiejskich, o jej strukturze, zasadach i metodach działania  w tym  o potrzebie gromadzeniu dobrych praktyk jako inspiracji w działalności podmiotów na obszarach wiejskich. </t>
  </si>
  <si>
    <t>film do zamieszczenia w internecie</t>
  </si>
  <si>
    <t xml:space="preserve">film </t>
  </si>
  <si>
    <t xml:space="preserve">Grupę docelowa operacji będą stanowić partnerzy KSOW, mieszkańcy obszarów wiejskich, podmioty wspierające rozwój obszarów wiejskich i działające na obszarach wiejskich. </t>
  </si>
  <si>
    <t>Centrum Doradztwa Rolniczego w Brwinowie Oddział w Warszawie</t>
  </si>
  <si>
    <t>Sieci tematyczne funkcjonujące na obszarach wiejskich</t>
  </si>
  <si>
    <t xml:space="preserve">Celem operacji  jest przeprowadzenie badania i zidentyfikowanie oraz zebranie informacji dotyczących sieci tematycznych, funkcjonujących na obszarach wiejskich.  </t>
  </si>
  <si>
    <t>analiza / ekspertyza / badanie</t>
  </si>
  <si>
    <t xml:space="preserve"> Jednostki wsparcia sieci KSOW oraz podmioty działające w ramach sieci tematycznych. </t>
  </si>
  <si>
    <t>2, 6</t>
  </si>
  <si>
    <t>Agroturystyka na nowo</t>
  </si>
  <si>
    <t xml:space="preserve">Celem operacji jest  poznanie oczekiwań osób chcących skorzystać z usług gospodarstw agroturystycznych lub innych podmiotów świadczących tego rodzaju usługi oraz zdiagnozowanie barier rozwoju turystyki wiejskiej a następnie rozpowszechnienie wyników wśród osób lub podmiotów zainteresowanych,  ułatwienie wymiany wiedzy pomiędzy podmiotami prowadzącymi takie usługi, tj. uczestniczącymi w rozwoju obszarów wiejskich oraz wsparcie ich merytoryczne. </t>
  </si>
  <si>
    <t xml:space="preserve">szkolenia, badanie </t>
  </si>
  <si>
    <t>Grupą docelową operacji są osoby prowadzące gospodarstw agroturystyczne, chcące założyć taki rodzaj działalności lub osoby prowadzące lub chcące założyć  tego typu działalność w ww. zakresie.</t>
  </si>
  <si>
    <t>III - IV</t>
  </si>
  <si>
    <t>liczba analiz / ekspertyz</t>
  </si>
  <si>
    <t>III, IV, V, VI</t>
  </si>
  <si>
    <t xml:space="preserve">Spotkanie kobiet wiejskich - Kobiety to dobry klimat (w roku 2021)
</t>
  </si>
  <si>
    <t>Celem operacji jest ułatwienie wymiany wiedzy organizacji w budowaniu know-how i kształtowaniu współpracy ze środowiskiem lokalnym oraz w zdobywaniu wiedzy w zakresie przeciwdziałaniu zmianom klimatycznym.</t>
  </si>
  <si>
    <t>konferencja, konkurs, reportaż</t>
  </si>
  <si>
    <t>Liczba konferencji</t>
  </si>
  <si>
    <t>Członkinie i członkowie kół gospodyń wiejskich, grup formalnych i nieformalnych,  prowadzących aktywność społeczną na obszarach wiejskich w oparciu o  dziedzictwo kulturowe w szczególności rękodzieło i  kulinaria,  pochodzący z co najmniej  8 województw oraz przedstawiciele podmiotów wspierających działalność takich grup na obszarach wiejskich</t>
  </si>
  <si>
    <t>II- IV</t>
  </si>
  <si>
    <t>Liczba uczestników konferencji</t>
  </si>
  <si>
    <t xml:space="preserve">liczba nagród </t>
  </si>
  <si>
    <t>liczba reportaży w języku polskim i angielskim</t>
  </si>
  <si>
    <t>Konkurs na projekty współpracy</t>
  </si>
  <si>
    <t>konkurs na projekty współpracy międzyterytorialnej i na projekty współpracy transgranicznej</t>
  </si>
  <si>
    <t>liczba nagrodzonych projektów /spotkanie poświęcone wręczeniu nagród  / broszura o projektach</t>
  </si>
  <si>
    <t>13; 1; 1</t>
  </si>
  <si>
    <t xml:space="preserve">1, 2 </t>
  </si>
  <si>
    <t xml:space="preserve">Badanie – warsztaty dotyczące długofalowej wizji rozwoju obszarów wiejskich </t>
  </si>
  <si>
    <t>Cel główny badania – wypracowanie idei, wniosków i pomysłów dotyczących długofalowej wizji rozwoju obszarów wiejskich</t>
  </si>
  <si>
    <t>liczba ekspertyz</t>
  </si>
  <si>
    <t>Grupa docelowa badania  - podmiotami informacji w badaniu będą mieszkańcy obszarów wiejskich w szczególności: lokalni liderzy opinii, przedsiębiorcy i rolnicy, działacze społeczni, członkowie lokalnych grup działania, stowarzyszeń i organizacji</t>
  </si>
  <si>
    <t>liczba warsztatów badawczych</t>
  </si>
  <si>
    <t>Druk publikacji „Razem, lepiej, ciekawiej. Trzydzieści dwie opowieści o wspólnocie”</t>
  </si>
  <si>
    <t>Celem publikacji jest upowszechnianie inicjatyw finansowanych z PROW na lata 2014-2020 realizowanych przez społeczności lokalne na obszarach wiejskich. Wydruk i dystrybucja 1000 egzemplarzy publikacji podsumowującej „Konkurs na projekty współpracy” w ramach LEADER, która powstała w wersji internetowej.</t>
  </si>
  <si>
    <t>Lokalne Grupy Działania, Urzędy Marszałkowskie wdrażające działanie LEADER, Jednostki Regionalne KSOW, MRiRW, JC KSOW</t>
  </si>
  <si>
    <t>Rolnictwo ekologiczne - szansa dla rolników i konsumentów</t>
  </si>
  <si>
    <t xml:space="preserve"> Rolnicy, przedstawiciele jednostek doradztwa rolniczego,  przedsiębiorcy, administracja rządowa i samorządowa, uczniowie szkół rolniczych podległych MRiRW</t>
  </si>
  <si>
    <t xml:space="preserve">liczba  konkursów </t>
  </si>
  <si>
    <t>Liczba filmów</t>
  </si>
  <si>
    <t>Konferencje: "Rolnictwo ekologiczne - szansa dla rolników i konsumentów", 
"Podsumowanie zadań badawczych w zakresie rolnictwa ekologicznego finansowanych przez MRiRW"</t>
  </si>
  <si>
    <t>16</t>
  </si>
  <si>
    <t>Opracowanie filmów instruktażowych z rolnictwa ekologicznego</t>
  </si>
  <si>
    <t>3</t>
  </si>
  <si>
    <t>Organizacja i obsługa stoiska informacyjno - promocyjnego podczas Krajowych Dni Pola w Minikowie</t>
  </si>
  <si>
    <t>stoisko</t>
  </si>
  <si>
    <t>Podniesienie oraz upowszechnienie wiedzy osób, które będą służyć wsparciem społecznościom w przygotowaniu koncepcji Smart Village w ramach działania LEADER w okresie przejściowym i w przyszłości oraz przybliżenie przykładów projektów realizowanych w obszarze SV</t>
  </si>
  <si>
    <t xml:space="preserve">liczba szkoleń/ liczba uczestników  </t>
  </si>
  <si>
    <t>Przedstawiciele lokalnych grup działania w Polsce oraz przedstawiciele urzędów marszałkowskich wdrażających działanie LEADER</t>
  </si>
  <si>
    <t>„Szkolenia z zakresu koncepcji Smart Village w ramach działania LEADER”</t>
  </si>
  <si>
    <t>film ze szkolenia z napisami</t>
  </si>
  <si>
    <t>Centrum Doradztwa Rolniczego w Brwinowie (JC)</t>
  </si>
  <si>
    <t>600</t>
  </si>
  <si>
    <t>14</t>
  </si>
  <si>
    <t xml:space="preserve">konkurs </t>
  </si>
  <si>
    <t xml:space="preserve">liczba  </t>
  </si>
  <si>
    <t>II, III</t>
  </si>
  <si>
    <t xml:space="preserve">Konkurs  filmowy promujący dobre praktyki PROW 2014-2020 pn. „PROW w oku kamery – jak zmieniła się moja miejscowość” </t>
  </si>
  <si>
    <t>Konkurs fotograficzny promujący dobre praktyki PROW 2014-2020 pn. "PROW 2014-2020 w obiektywie"</t>
  </si>
  <si>
    <t>15-20</t>
  </si>
  <si>
    <t>25-35</t>
  </si>
  <si>
    <t>50-60</t>
  </si>
  <si>
    <t xml:space="preserve"> 5-15</t>
  </si>
  <si>
    <t xml:space="preserve"> 1-5</t>
  </si>
  <si>
    <t>opracowanie, druk</t>
  </si>
  <si>
    <t>potencjalni beneficjenci, mieszkańcy obszarów wiejskich, KGW</t>
  </si>
  <si>
    <t>Konkurs dla Partnerów KSOW</t>
  </si>
  <si>
    <t xml:space="preserve">Celem operacji jest wspieranie rozwoju obszarów wiejskich poprzez realizację przedsięwzięć przez Partnerów KSOW. </t>
  </si>
  <si>
    <t>partnerzy KSOW</t>
  </si>
  <si>
    <t>1470 00</t>
  </si>
  <si>
    <t>Konkurs na najpiękniejszy wieniec dożynkowy współczesny i tradycyjny</t>
  </si>
  <si>
    <t>Aktywizacja mieszkańców obszarów wiejskich do współpracy i budowania partnerskich relacji, kultywowanie tradycji i dziedzictwa kulturowego, wymiana wiedzy i doświadczeń między uczestnikami konkursu</t>
  </si>
  <si>
    <t>Ochotniczy mecz strażaków</t>
  </si>
  <si>
    <t>wydarzenie</t>
  </si>
  <si>
    <t xml:space="preserve">OSP, mieszkańcy obszarów wiejskich </t>
  </si>
  <si>
    <t>Strażak - prawdziwy bohater wsi</t>
  </si>
  <si>
    <t xml:space="preserve">Zwiększenie udziału zainteresowanych stron we wdrażaniu inicjatyw na rzecz rozwoju obszarów wiejskich.  Promocja jakości życia na wsi lub wsi jako miejsca do życia i rozwoju zawodowego. Wspieranie rozwoju przedsiębiorczości na obszarach wiejskich przez podnoszenie poziomu wiedzy i umiejętności. </t>
  </si>
  <si>
    <t xml:space="preserve">OSP </t>
  </si>
  <si>
    <t>Konkurs Bożonarodzeniowy</t>
  </si>
  <si>
    <t xml:space="preserve">mieszkańcy obszarów wiejskich </t>
  </si>
  <si>
    <t>Artura Grottgera 4 20-029 Lublin</t>
  </si>
  <si>
    <t>przedstawiciele instytucji naukowych zajmujących się badaniem rozwoju obszarów wiejskich</t>
  </si>
  <si>
    <t xml:space="preserve">Głównym celem operacji było określenie jakie priorytety naukowe powinny towarzyszyć naukowcom 
w najbliższym czasie i jakich metod powinni używać w rozwiązywaniu problemów badawczych. Podczas spotkania  poruszane były  m. in. kwestie związane z cyfryzacją obszarów wiejskich, rozwojem rolnictwa i gospodarki żywnościowej, rolą wsi w transformacji energetycznej, przemianami środowiskowymi oraz społecznymi i ekonomicznymi funkcjami wsi.
</t>
  </si>
  <si>
    <t>Konferencja dla naukowców pn.: „Innowacyjne kierunki badań obszarów wiejskich w okresie globalnych wyzwań”</t>
  </si>
  <si>
    <t>Celem operacji jest szeroko pojęte wspieranie rozwoju obszarów wiejskich. Cel zostanie osiągnięty poprzez organizację II edycji wojewódzkiego konkursu agroturystycznego, organizację i przeprowadzenie szkolenia dla osób planujących rozpoczęcie działalności agroturystycznej oraz dla osób zainteresowanych sposobami promocji agroturystyki. Efektem operacji będzie promocja wypoczynku na wsi oraz wzrost zapotrzebowania na obiekty agroturystyczne w regionie, co przełoży się na stworzenie nowych miejsc pracy na obszarach wiejskich.</t>
  </si>
  <si>
    <t>Celem operacji jest kultywowanie, rozpowszechnianie i promowanie lokalnej tradycji kulinarnej województwa łódzkiego w nowoczesnej odsłonie, tworzonej na bazie produktów tradycyjnych, ekologicznych i regionalnych. Cel zostanie osiągnięty poprzez organizację i przeprowadzenie cyklu warsztatów kulinarnych z gotowania metodą tradycyjną dla mieszkańców obszarów wiejskich. Na warsztatach omówione zostaną również zagadnienia związane z RHD, MLO, sprzedażą bezpośrednią i systemami jakości żywności. Efektem operacji będzie rozpowszechnienie i promowanie postaw ekologicznych, zdrowego stylu życia oraz aktywizacja i integracja mieszkańców województwa.</t>
  </si>
  <si>
    <t>Celem operacji jest promocja dziedzictwa kulinarnego województwa łódzkiego wśród mieszkańców województwa łódzkiego oraz promowanie prawidłowej higieny i wartości płynących z ze zdrowej żywności wśród najmłodszych mieszkańców województwa. Efektem operacji będzie upowszechnienie tradycyjnej kuchni regionalnej, zachowań dotyczących właściwej higieny  a także wzrost świadomości dotyczącej znaczenia produktów wysokiej jakości w dobie pandemii koronawirusa.</t>
  </si>
  <si>
    <t xml:space="preserve">Wyjazd dla przedstawicieli LGD mający na celu podniesienie kompetencji, w ramach którego przeprowadzone zostaną szkolenie i warsztaty dla osób, które chciałyby zająć się przetwórstwem rolno-spożywczym bądź już prowadzą taką działalność. Będą to jednodniowe warsztaty, podczas których uczestnicy wezmą udział w części teoretycznej, jak również będą mogli zdobyć wiedzę praktyczną poprzez swój udział w procesie produkcji sera, wędlin, soku oraz mąki. Przewidziany jest wyjazd, w którym weźmie udział około 35 uczestników. Będą to osoby z województwa łódzkiego zainteresowane Rolniczym Handlem Detalicznym i MLO. </t>
  </si>
  <si>
    <t>1/
90</t>
  </si>
  <si>
    <t xml:space="preserve">Liczba filmów/ spotów
Liczba emisji spotu </t>
  </si>
  <si>
    <t xml:space="preserve"> Film/spot promocyjny - pokazanie przykładów dobrych praktyk PROW 2014-2020 - ciekawych i innowacyjnych projektów, promujących przedsiębiorców korzystających ze wsparcia w ramach PROW 2014-2020 jak również zmodernizowaną infrastrukturę, miejsca rekreacji dla mieszkańców. </t>
  </si>
  <si>
    <t>Plan operacyjny KSOW na lata 2020-2021 (z wyłączeniem działania 8 Plan komunikacyjny) - JR KSOW w woj. łódzkim - luty 2022</t>
  </si>
  <si>
    <t>Plan operacyjny KSOW na lata 2020-2021 (z wyłączeniem działania 8 Plan komunikacyjny) - JR KSOW w woj. mazowieckim - luty 2022 r.</t>
  </si>
  <si>
    <t xml:space="preserve"> Projekty na medal</t>
  </si>
  <si>
    <t xml:space="preserve">20 000,00
</t>
  </si>
  <si>
    <r>
      <rPr>
        <b/>
        <sz val="10"/>
        <rFont val="Calibri"/>
        <family val="2"/>
        <charset val="238"/>
        <scheme val="minor"/>
      </rPr>
      <t>CEL:</t>
    </r>
    <r>
      <rPr>
        <sz val="10"/>
        <rFont val="Calibri"/>
        <family val="2"/>
        <charset val="238"/>
        <scheme val="minor"/>
      </rPr>
      <t xml:space="preserve"> promocja zrównoważonego rozwoju obszarów wiejskich poprzez promowanie zachowanego dziedzictwa kulturowego, co zapewni wyeksponowanie wartości opolskiej kultury tj. folkloru, zwyczajów i tradycji wśród mieszkańców regionu, w tym najmłodszego pokolenia. </t>
    </r>
    <r>
      <rPr>
        <b/>
        <sz val="10"/>
        <rFont val="Calibri"/>
        <family val="2"/>
        <charset val="238"/>
        <scheme val="minor"/>
      </rPr>
      <t>PRZEDMIOT</t>
    </r>
    <r>
      <rPr>
        <sz val="10"/>
        <rFont val="Calibri"/>
        <family val="2"/>
        <charset val="238"/>
        <scheme val="minor"/>
      </rPr>
      <t xml:space="preserve">: planuje się realizację warsztatów rękodzielniczych w ramach targów promujących efekty wdrażania funduszy unijnych. Warsztaty będą miały charakter otwarty. Warsztaty zapewnią realizacje </t>
    </r>
    <r>
      <rPr>
        <b/>
        <sz val="10"/>
        <rFont val="Calibri"/>
        <family val="2"/>
        <charset val="238"/>
        <scheme val="minor"/>
      </rPr>
      <t>TEMATU:</t>
    </r>
    <r>
      <rPr>
        <sz val="10"/>
        <rFont val="Calibri"/>
        <family val="2"/>
        <charset val="238"/>
        <scheme val="minor"/>
      </rPr>
      <t xml:space="preserve"> promocja jakości życia na wsi lub promocja wsi jako miejsca do życia i rozwoju zawodowego.</t>
    </r>
  </si>
  <si>
    <t>Plan operacyjny KSOW na lata 2020-2021 (z wyłączeniem działania 8 Plan komunikacyjny) - JR KSOW w woj. podkarpackim - luty 2022</t>
  </si>
  <si>
    <t xml:space="preserve">Konkurs ma na celu: pokazanie szerszemu kręgowi odbiorców piękna wiejskiego krajobrazu,  promowanie idei wspólnego działania społeczności wiejskiej nastawionego na  uzyskanie wspólnej korzyści w postaci przyjaznej dla mieszkańców, zadbanej, pięknej wsi stanowiącej wizytówkę nie tylko społeczności lokalnej ale również regionu.                                                             Celem konkursu jest również wspieranie rozwoju wsi poprzez pobudzanie aktywności gospodarczej, kulturalnej i społecznej, oraz promować i nagradzać sołectwa z terenu województwa podkarpackiego, których mieszkańcy dbają o kształtowanie ładu przestrzennego oraz pielęgnują środowisko naturalne, wyróżniają się poprzez podejmowanie działań na rzecz podnoszenia estetyki wsi, chronią lokalne dobra kultury i krajobraz oraz aktywizują społeczność sołectwa do wspólnych działań. </t>
  </si>
  <si>
    <r>
      <t xml:space="preserve">Cel operacji: </t>
    </r>
    <r>
      <rPr>
        <sz val="11"/>
        <rFont val="Calibri"/>
        <family val="2"/>
        <charset val="238"/>
        <scheme val="minor"/>
      </rPr>
      <t xml:space="preserve"> Podniesienie poziomu wiedzy i kompetencji  LGD i Samorządów Województw w procesie wdrażania RLKS.</t>
    </r>
    <r>
      <rPr>
        <b/>
        <sz val="11"/>
        <rFont val="Calibri"/>
        <family val="2"/>
        <charset val="238"/>
        <scheme val="minor"/>
      </rPr>
      <t xml:space="preserve"> Przedmiot operacji:</t>
    </r>
    <r>
      <rPr>
        <sz val="11"/>
        <rFont val="Calibri"/>
        <family val="2"/>
        <charset val="238"/>
        <scheme val="minor"/>
      </rPr>
      <t xml:space="preserve"> Wsparcie kompetencyjne LGD oraz Samorządów Województw w procesie wdrażania LSR/RLKS poprzez zorganizowanie spotkania dotyczącego wymiany doświadczeń i upowszechnianie dobrych praktyk w zakresie RLKS. </t>
    </r>
  </si>
  <si>
    <t>Wymiana dobrych praktyk we wdrażaniu wielofunduszowych lokalnych strategii rozwoju</t>
  </si>
  <si>
    <t>Ogół społeczeństwa, odwiedzający wydarzenie plenerowe, potencjalni konsumenci  produktów rolno- spożywczych</t>
  </si>
  <si>
    <t>1/1200</t>
  </si>
  <si>
    <t>Liczba stoisk wystawienniczych/ Szacowana liczba odwiedzających stoiska wystawiennicze</t>
  </si>
  <si>
    <r>
      <t xml:space="preserve">Cel operacji: </t>
    </r>
    <r>
      <rPr>
        <sz val="11"/>
        <rFont val="Calibri"/>
        <family val="2"/>
        <charset val="238"/>
        <scheme val="minor"/>
      </rPr>
      <t xml:space="preserve">Prezentacja  tradycyjnych, regionalnych produktów żywnościowych wysokiej jakości oraz promocja dziedzictwa kulturowego i kulinarnego mniejszości tatarskiej związanej z woj. podlaskim. </t>
    </r>
    <r>
      <rPr>
        <b/>
        <sz val="11"/>
        <rFont val="Calibri"/>
        <family val="2"/>
        <charset val="238"/>
        <scheme val="minor"/>
      </rPr>
      <t xml:space="preserve">Przedmiot operacji: </t>
    </r>
    <r>
      <rPr>
        <sz val="11"/>
        <rFont val="Calibri"/>
        <family val="2"/>
        <charset val="238"/>
        <scheme val="minor"/>
      </rPr>
      <t xml:space="preserve">Zaprezentowanie dorobku podlaskiego rolnictwa szczególnie w obszarze dziedzictwa kulturowego i kulinarnego. </t>
    </r>
  </si>
  <si>
    <t>Zaprezentowanie dorobku podlaskiego rolnictwa w obszarze dziedzictwa kulinarnego  i kulturowego woj. podlaskiego</t>
  </si>
  <si>
    <t>Liczba tytułów publikacji</t>
  </si>
  <si>
    <r>
      <rPr>
        <b/>
        <sz val="11"/>
        <rFont val="Calibri"/>
        <family val="2"/>
        <charset val="238"/>
        <scheme val="minor"/>
      </rPr>
      <t>Cel operacji:</t>
    </r>
    <r>
      <rPr>
        <sz val="11"/>
        <rFont val="Calibri"/>
        <family val="2"/>
        <charset val="238"/>
        <scheme val="minor"/>
      </rPr>
      <t xml:space="preserve"> Propagowanie elastycznego podejścia do respektowania przepisów higienicznych. </t>
    </r>
    <r>
      <rPr>
        <b/>
        <sz val="11"/>
        <rFont val="Calibri"/>
        <family val="2"/>
        <charset val="238"/>
        <scheme val="minor"/>
      </rPr>
      <t>Przedmiot operacji:</t>
    </r>
    <r>
      <rPr>
        <sz val="11"/>
        <rFont val="Calibri"/>
        <family val="2"/>
        <charset val="238"/>
        <scheme val="minor"/>
      </rPr>
      <t xml:space="preserve"> Zorganizowanie przedsięwzięcia związanego z propagowaniem podejścia do producenta, które zapewnia odpowiedni poziom higieny, a jednocześnie jest możliwy do respektowania przez małych producentów. </t>
    </r>
    <r>
      <rPr>
        <b/>
        <sz val="11"/>
        <rFont val="Calibri"/>
        <family val="2"/>
        <charset val="238"/>
        <scheme val="minor"/>
      </rPr>
      <t>Temat operacji</t>
    </r>
    <r>
      <rPr>
        <sz val="11"/>
        <rFont val="Calibri"/>
        <family val="2"/>
        <charset val="238"/>
        <scheme val="minor"/>
      </rPr>
      <t>: Wspieranie tworzenia sieci współpracy partnerskiej dotyczącej rolnictwa i obszarów wiejskich przez podnoszenie poziomu wiedzy w tym zakresie.</t>
    </r>
  </si>
  <si>
    <t>"Higiena wytwarzania produktów pszczelich" - Wykonanie redakcji i korekty poradnika - I etap prac</t>
  </si>
  <si>
    <t>Plan operacyjny KSOW na lata 2020-2021 (z wyłączeniem działania 8 Plan komunikacyjny) - JR KSOW w woj. podlaskim - luty 2022 r.</t>
  </si>
  <si>
    <t>Plan operacyjny KSOW na lata 2020-2021 (z wyłączeniem działania 8 Plan komunikacyjny) - JR KSOW w woj. pomorskim- luty 2022</t>
  </si>
  <si>
    <t xml:space="preserve">Celem operacji jest zachęcenie pomorskich rolników do przetwórstwa wyprodukowanej przez siebie żywności i sprzedaż tych przetworzonych produktów w ramach rolniczego handlu detalicznego (RHD). Operacja zostanie zrealizowana poprzez organizację  konkursu i emisję artykułu w Internecie. Ideą  konkursu jest zainteresowanie przetwórstwem żywności i sprzedażą produktów wytworzonych z własnej uprawy, hodowli lub chowu, zwiększenie zainteresowania produktami lokalnymi wśród konsumentów oraz promocja i szerzenie dobrych praktyk w zakresie wytwarzania i sprzedaży produktów rolno- spożywczych charakterystycznych dla województwa pomorskiego, w tym wzrost jego atrakcyjności poprzez rozwój lokalnej przedsiębiorczości. Celem artykułu jest  promocja produktów żywnościowych wytworzonych w ramach RHD przez pomorskich rolników. </t>
  </si>
  <si>
    <t xml:space="preserve"> rolnicy, koła gospodyń wiejskich, zainteresowani podjęciem działalności w zakresie przetwórstwa rolnego, ogół społeczeństwa</t>
  </si>
  <si>
    <t>artykuł w internecie</t>
  </si>
  <si>
    <t>liczba artykułów w internecie</t>
  </si>
  <si>
    <t>sztuka /1</t>
  </si>
  <si>
    <t>Plan operacyjny KSOW na lata 2020-2021 (z wyłączeniem działania 8 Plan komunikacyjny) - JR KSOW w woj. śląskim - luty 2022</t>
  </si>
  <si>
    <t>22</t>
  </si>
  <si>
    <t>29</t>
  </si>
  <si>
    <t>Plan operacyjny KSOW na lata 2020-2021 (z wyłączeniem działania 8 Plan komunikacyjny) - JR KSOW w woj. świętokrzyskim - luty 2022</t>
  </si>
  <si>
    <t>Plan operacyjny KSOW na lata 2020-2021 (z wyłączeniem działania 8 Plan komunikacyjny) - JR KSOW w woj. warmińsko-mazurskim - luty 2022</t>
  </si>
  <si>
    <t>1
20</t>
  </si>
  <si>
    <t>liczba konkursów
liczba laureatów i wyróżnionych</t>
  </si>
  <si>
    <r>
      <t>Plan operacyjny KSOW na lata 2020-2021 (z wyłączeniem działania 8 Plan komunikacyjny)</t>
    </r>
    <r>
      <rPr>
        <b/>
        <sz val="11"/>
        <rFont val="Calibri"/>
        <family val="2"/>
        <charset val="238"/>
        <scheme val="minor"/>
      </rPr>
      <t xml:space="preserve"> - JR KSOW w woj. wielkopolskim</t>
    </r>
    <r>
      <rPr>
        <b/>
        <sz val="11"/>
        <color theme="1"/>
        <rFont val="Calibri"/>
        <family val="2"/>
        <charset val="238"/>
        <scheme val="minor"/>
      </rPr>
      <t xml:space="preserve"> - luty 2022</t>
    </r>
  </si>
  <si>
    <t>Plan operacyjny KSOW na lata 2020-2021 (z wyłączeniem działania 8 Plan komunikacyjny) - JR KSOW w woj. zachodniopomorskim - luty 2022</t>
  </si>
  <si>
    <t>19</t>
  </si>
  <si>
    <t>9</t>
  </si>
  <si>
    <t>Aleja Zachodniopomorskie Smaki - Produkty Tradycyjne Pomorza Zachodniego w ramach "Jarmarku Bożonarodzeniowego"</t>
  </si>
  <si>
    <t>Plan operacyjny KSOW na lata 2020-2021 (z wyłączeniem działania 8 Plan komunikacyjny) - CDR (KSOW) - luty 2022</t>
  </si>
  <si>
    <t>Doradcy z ośrodków doradztwa rolniczego, izb rolniczych, prywatnych podmiotów doradczych,  nauczyciele szkół rolniczych, przedstawiciele Instytutów, uczelni rolniczych, rolnicy, przedstawiciele organizatora</t>
  </si>
  <si>
    <t xml:space="preserve">Gala finałowa konkursu 
</t>
  </si>
  <si>
    <t xml:space="preserve">Konferencja jubileuszowa </t>
  </si>
  <si>
    <t>liczba uczestników  stacjonarnie</t>
  </si>
  <si>
    <t xml:space="preserve">                                                                                                                  liczba uczestników   on line</t>
  </si>
  <si>
    <t xml:space="preserve">Celem ogólnym projektu jest wsparcie rozwoju turystyki wiejskiej poprzez przygotowanie profesjonalnej kadry trenerów agroturystyki i turystyki wiejskiej do prowadzenia szkoleń dla mieszkańców wsi w systemie modułowym. Koncepcja systemu szkoleń powstanie w oparciu o rzetelną diagnozę stanu faktycznego w zakresie potrzeb edukacyjnych mieszkańców  wsi oraz identyfikację luk kompetencyjnych szeroko rozumianej kadry turystyki wiejskiej, w tym doradców i liderów organizacji branżowych w oparciu o ogólnopolska reprezentatywną próbę doradców ODR i kwaterodawćów wiejskich oraz badania rynkowe. W ramach operacji utworzona zostanie platforma e-learningowa obejmująca 7 modułów tematycznych do samokształcenia w podziale na kurs podstawowy złożony z 4 modułów tematycznych i 3 kursy uzupełniające oraz przeprowadzone zostanie  szkolenie e-learningowe  dla kadr doradczych turystyki wiejskiej w Polsce, w tym szczególnie specjalistów ośrodków doradztwa rolniczego. Przeszkolona zostanie grupa  160 osób . 
Opracowany zostanie  podręcznik trenera turystyki wiejskiej w wersji elektronicznej, obejmujący kluczowe treści oraz narzędzia szkoleniowe i przykłady  w podziale na części  tematyczne.  W podręcznik zostaną wyposażeni uczestnicy szkoleń e-learningowych. Projekt będzie promował podejście do agroturystyki jako dziedziny przedsiębiorczości oraz narzędzia zrównoważonego rozwoju obszarów wiejskich. Nacisk zostanie położony na zagadnienia innowacyjności, konkurencyjności, specjalizacji i jakości oferty agroturystycznej, ekologię, zarządzanie przedsiębiorstwem, kreowania terytorialnych wiejskich produktów turystycznych, nowoczesne narzędzia marketingu i wzmocnienie współpracy.  </t>
  </si>
  <si>
    <t xml:space="preserve">analiza i diagnoza </t>
  </si>
  <si>
    <t>platforma e-learningowa</t>
  </si>
  <si>
    <t>liczba  modułów</t>
  </si>
  <si>
    <t>szkolenie -elearningowe</t>
  </si>
  <si>
    <t xml:space="preserve">podręcznik trenera  </t>
  </si>
  <si>
    <t>publikacja elektroniczna</t>
  </si>
  <si>
    <t>liczba publikacji / liczba egz.</t>
  </si>
  <si>
    <t>1 /300</t>
  </si>
  <si>
    <t>platforma doradcza</t>
  </si>
  <si>
    <t xml:space="preserve">Celem operacji jest identyfikacja i upowszechnienie dobrych praktyk zrównoważonego i tradycyjnego gospodarstwa wiejskiego w celu poprawy zdolności współczesnych wiejskich gospodarstw domowych do łagodzenia sytuacji kryzysowych wywołanych zewnętrznymi czynnikami globalnymi, takimi jak pandemia. Szczególny nacisk zostanie położony na tradycyjne uprawy, hodowle, przetwórstwo domowe i praktyki kulinarne zapewniające samozaopatrzenie lub  dodatkowe źródło dochodu gospodarstw wiejskich. Dodatkowym aspektem będzie popularyzowanie i promowanie idei i postaw niemarnowania żywności.  W ramach operacji planuje się następujące działania:
• Analiza i ekspertyza teoretyczna na podstawie badań literaturowych i wiedzy eksperckiej, prowadzące do rekonstrukcji zestawu dobrych praktyk kultury kulinarnej w zakresie produktów roślinnych i odzwierzęcych. 
• Konkurs dla mieszkańców wsi na najlepsze praktyki w tradycyjnej kulturze kulinarnej wsi. 
Kluczowym kryterium oceny praktyk będzie możliwość ich zastosowania w zrównoważonym (proekologicznym) rolnictwie oraz w zrównoważonej diecie. Planuje się organizację jednego ogólnopolskiego konkursu.
• Atlas tradycyjnych i zrównoważonych praktyk kultury kulinarnej - wydawnictwo drukowane, opracowane na  podstawie wcześniejszych działań projektowych tj. rekonstrukcji stanowiących rezultat analizy i ekspertyzy oraz dobrych praktyk zebranych w wyniku konkursu.  Atlas będzie miał formę w formie instruktywnej publikacji, w atrakcyjnej formie graficznej i układzie treści.   
• Konferencja upowszechnieniowo-promocyjna. Celem konferencji  będzie zaprezentowanie i upowszechnienie rezultatów projektu. Konferencja będzie okazją  wymiany wiedzy, opinii i doświadczeń pomiędzy grupami beneficjentów projektu oraz środowiskami naukowymi i eksperckimi oraz ułatwienie nawiązania współpracy między nimi.
• Cykl programów medialnych poświęconych promocji tradycji kulinarnych i potraw bazujących na tych tradycjach oraz tradycyjnych i naturalnych produktach rolnych. Planowane jest 10 programów.
</t>
  </si>
  <si>
    <r>
      <t>Celem projektu jest podkreślenie znaczenia projektów współpracy dla rozwoju obszarów wiejskich, zaznajomienie Lokalnych Grup Działania z aktualną działalnością na polu współpracy międzyterytorialnej i międzynarodowej dla rozwoju obszarów wiejskich oraz zainspirowanie LGD do kontynuowania współpracy w nowym okresie programowania 2021 – 2027. Założeniem jest zidentyfikowanie projektów realizowanych w ramach działania LEADER oraz nagrodzenie najciekawszych inicjatyw</t>
    </r>
    <r>
      <rPr>
        <strike/>
        <sz val="11"/>
        <rFont val="Calibri"/>
        <family val="2"/>
        <scheme val="minor"/>
      </rPr>
      <t>.</t>
    </r>
    <r>
      <rPr>
        <sz val="11"/>
        <rFont val="Calibri"/>
        <family val="2"/>
        <scheme val="minor"/>
      </rPr>
      <t xml:space="preserve"> Spotkanie poświęcone wręczeniu nagród i prezentacji najciekawszych przykładów jak również dyskusja na temat jak projekty współpracy mogą zachęcać środowiska lokalne do współpracy. Broszura prezentująca najlepsze projekty współpracy międzyterytorialnej i międzynarodowej.</t>
    </r>
  </si>
  <si>
    <t xml:space="preserve">Celem operacji jest upowszechnianie dobrych praktyk w rolnictwie ekologicznym w tym innowacyjnych rozwiązań wdrażanych w ekologicznych gospodarstwach rolnych. Podczas konferencji zaprezentowane zostaną przykłady dobrych praktyk w  gospodarstwach rolnych oraz możliwości rozwoju sektora rolnictwa ekologicznego w Polsce. W ramach operacji zostanie opracowany i zamieszczony  na stronie w wersji elektronicznej "Przewodnik ochrony roślin w rolnictwie ekologicznym", zostanie zrealizowana recenzja i korekta materiałów informacyjnych pn. „Gospodarowanie ekologiczne – co każdy rolnik wiedzieć powinien” - zawierający informacje nt. rolnictwa i rynku produktów ekologicznych oraz zostanie opublikowana na stronie w wersji elektronicznej, zostaną również opracowane 3 tytuły filmów instruktarzowych  z rolnictwa ekologicznego. Organizowany w ramach operacji Konkurs "Najlepsze Gospodarstwo Ekologiczne" będzie uhonorowaniem najlepszych gospodarstw, które upowszechniają  ekologiczne metody produkcji rolnej, a  także propagują poprzez swoją działalność nowe i pro środowiskowe rozwiązania. "Konkurs Najlepszy Doradca Ekologiczny" wpłynie na popularyzację i promowanie osiągnieć doradców w zakresie innowacji dotyczących rolnictwa ekologicznego". "Test wiedzy o rolnictwie ekologicznym" przyczyni się do popularyzacji systemu rolnictwa ekologicznego wśród młodzieży. Operacja przyczyni się do zacieśnienia współpracy pomiędzy uczestnikami, a także umożliwi wymianę wiedzy i doświadczeń. </t>
  </si>
  <si>
    <t>Przewodnik ochrony roślin w rolnictwie ekologicznym (opracowanie i opublikowanie w wersji elektronicznej na stronie )</t>
  </si>
  <si>
    <t>liczba opracowanych broszur</t>
  </si>
  <si>
    <t>Konkurs "Najlepszy Doradca Ekologiczny" poziom wojewódzki</t>
  </si>
  <si>
    <t>Konkurs "Najlepszy Doradca Ekologiczny" poziom krajowy</t>
  </si>
  <si>
    <t>Konkurs "Najlepsze Gospodarstwo Ekologiczne" - finał krajowy</t>
  </si>
  <si>
    <t>"Test wiedzy o rolnictwie ekologicznym" dla uczniów szkół rolniczych na szczeblu szkoły</t>
  </si>
  <si>
    <t>67</t>
  </si>
  <si>
    <t>"Test wiedzy o rolnictwie ekologicznym" dla uczniów szkół rolniczych - poziom krajowy</t>
  </si>
  <si>
    <t>Materiały informacyjne z zakresu rolnictwa ekologicznego pn. „Gospodarowanie ekologiczne – co każdy rolnik wiedzieć powinien” (recenzja i korekta oraz opublikowanie w wersji elektronicznej na stronie)</t>
  </si>
  <si>
    <t>Plan operacyjny KSOW na lata 2020-2021 (z wyłączeniem działania 8 Plan komunikacyjny) - JR KSOW w woj. dolnośląskim - luty 2022</t>
  </si>
  <si>
    <t>Plan operacyjny KSOW na lata 2020-2021 (z wyłączeniem działania 8 Plan komunikacyjny) - JR KSOW w woj. kujawsko-pomorskim - luty 2022</t>
  </si>
  <si>
    <t>Plan operacyjny KSOW na lata 2020-2021 (z wyłączeniem działania 8 Plan komunikacyjny) - JR KSOW w woj. lubelskim - luty 2022</t>
  </si>
  <si>
    <t>Plan operacyjny KSOW na lata 2020-2021 (z wyłączeniem działania 8 Plan komunikacyjny) - JR KSOW w woj. lubuskim - luty 2022</t>
  </si>
  <si>
    <t>Plan operacyjny KSOW na lata 2020-2021 (z wyłączeniem działania 8 Plan komunikacyjny) - JR KSOW w woj. małopolskim - luty 2022 r.</t>
  </si>
  <si>
    <t>Plan operacyjny KSOW na lata 2020-2021 operacje własne (z wyłączeniem działania 8 Plan komunikacyjny) JR KSOW w woj. opolskim - luty 20222</t>
  </si>
  <si>
    <t xml:space="preserve"> rolnicy, producenci rzepaku, doradcy rolniczy, środowisko naukowe zainteresowane pracami badawczy i w zakresie biologizacji rolnictwa</t>
  </si>
  <si>
    <t>Celem realizacji operacji jest utrzymanie, rozwijanie tradycji i obyczajów regionalnych, prezentowanie osiągnięć lokalnych twórców sztuki ludowej, promocja rynków produktów regionalnych oraz inicjatyw lokalnych. Istotne jest również pogłębianie więzi z regionem oraz integracja środowisk twórczych w województwie warmińsko-mazurskim.</t>
  </si>
  <si>
    <t>Organizacja wyjazdu studyjnego do województwa małopolskiego</t>
  </si>
  <si>
    <t>Celem realizacji operacji jest organizacja wizyty studyjnej producentów i przetwórców żywności naturalnej, tradycyjnej, lokalnej, regionalnej w celu zwiększenia poziomu wiedzy uczestników w obszarze małego przetwórstwa oraz wymiany doświadczeń w rozwijaniu krótkich łańcuchów dostaw.</t>
  </si>
  <si>
    <t>290 803,44</t>
  </si>
  <si>
    <t>Szkolenie dla lokalnych grup działania z zakresu rozwoju przedsiębiorczości na obszarach wiejskich</t>
  </si>
  <si>
    <t xml:space="preserve">45 000,00 
</t>
  </si>
  <si>
    <t>Celem operacji jest wsparcie rozwoju miejscowości obszarów górskich i podgórskich poprzez upowszechnienie  wiedzy i  dobrych praktyk z zakresu wykorzystania potencjału przyrodniczego i kulturowego w rozwoju  inicjatyw przedsiębiorczych.
Przedmiotem operacji jest identyfikacja, gromadzenie i upowszechniane przykładów rozwoju działań przedsiębiorczych  na  obszarach górskich w oparciu o walory naturalne i zasoby lokalne, w tym służących realizacji priorytetów Programu Rozwoju Obszarów Wiejskich. W tym zakresie zostaną przygotowane i przeprowadzone szkolenia  e-learningowe z zakresu tworzenia i funkcjonowania marki lokalnej oraz rozwoju działalności rolniczej i pozarolniczej na obszarach górskich i podgórskich, zorganizowane zostanie szkolenie wyjazdowe prezentujące od strony praktycznej inicjatywy przedsiębiorcze na obszarach górskich i podgórskich, przygotowane zostanie opracowanie  dotyczące identyfikacji  dobrych przykładów przedsiębiorczości na obszarach górskich i podgórskich.  W ostatnim etapie, w celu upowszechnienia wiedzy tematycznej i dobrych przykładów zorganizowana zostanie konferencja.</t>
  </si>
  <si>
    <t>Celem konferencji jest integracja środowisk skupionych wokół rozwoju turystyki wiejskiej oraz ustanowienie płaszczyzny wymiany wiedzy, doświadczeń oraz networking pomiędzy nauką, instytucjami publicznymi i praktyką. Konferencja organizowana jest cyklicznie od 1993 roku, początkowo corocznie, a następnie w cyklu dwuletnim - każdorazowo w innej części Polski, stwarzając, poza merytoryczną dyskusją, dodatkowe szanse prezentacji i promocji dobrych praktyk z poszczególnych regionów.  Uczestnikami konferencji będą przedstawiciele wszystkich środowisk angażujących się w rozwój agroturystyki i turystyki wiejskiej w Polsce tj. nauki, doradztwa, organizacji pozarządowych, lokalnych grup działania, lokalnych i regionalnych organizacji turystycznych, administracji państwowej i samorządowej.  Na operacje złoża się:  1) ogólnopolska 1-dniowa konferencja popularno-naukowa prowadzona hybrydowo (stacjonarnie ze streamingiem  w czasie rzeczywistym na platformie wideokonferencyjnej). Konferencja będzie ukierunkowana na  bieżącą sytuację turystyki wiejskiej związaną z kryzysem wywołanym pandemią COVID-19 oraz poszukiwanie  w zasobach dziedzictwa kulturowego oraz innowacjach społecznych dróg wychodzenia turystyki z kryzysu wywołanego pandemią.   2) Publikacja konferencyjna  obejmująca artykuły, doniesienia i komunikaty dotyczące  rezultatów teoretycznych, metodycznych i empirycznych studiów oraz badań w zakresie tematu wiodącego przygotowane przez zainteresowane ośrodki naukowe.</t>
  </si>
  <si>
    <t xml:space="preserve">Celem operacji jest  przekazanie wiedzy na temat bezpiecznego prowadzenia działalności  turystycznej w obiektach agroturystycznych i turystyki wiejskiej w dobie zagrożeń epidemiologicznych, wypracowanie wzorcowych modeli przyjmowania i obsługi gości w obliczu takiego zagrożenia oraz upowszechnianie  dobrych praktyk.
Cel będzie realizowany poprzez  
1) Opracowanie i wydanie broszury informacyjnej zawierającej wypracowane  procedury oraz wytyczne do bezpiecznego prowadzenia działalności w obiektach turystyki wiejskiej w tym agroturystyki, zawierającej m.in.  praktyczne wzory  procedur bezpieczeństwa obowiązujących kwaterodawców oraz gości w związku z zagrożeniem epidemicznym oraz na wypadek innego rodzaju ryzyka.
2) Nakręcenie filmu instruktażowego dla kwaterodawców, zawierającego informacje o zagrożeniach związanych z możliwością występowania chorób zakaźnych i ograniczania ich rozprzestrzeniania się oraz pokazania funkcjonujących już dobrych praktyk , tłumacząc na czym polegają wprowadzone procedury.
3)  Utworzenie platformy doradczej do prowadzenie za pośrednictwem internetu e-doradztwa z zakresu aktualnych przepisów i zidentyfikowanych aktualnych potrzeb w celu pogłębienia i upowszechniania wiedzy na temat  innowacyjnych rozwiązań pod względem zapewnienia bezpieczeństwa zdrowotnego w obiektach  turystki wiejskiej. 
4) Przeprowadzenie konkursu  internetowego  pn. "Bezpieczna kwatera" </t>
  </si>
  <si>
    <t xml:space="preserve">Celem operacji  jest wsparcie tworzenia łańcuchów dostaw żywności poprzez upowszechnienie wiedzy i dobrych przykładów w tym zakresie. Przedmiotem operacji jest opracowanie w formie broszury elektronicznej obejmujące podstawową wiedzę na temat łańcuchów dostaw żywności oraz przykłady organizowania i funkcjonowania różnych form współpracy pomiędzy producentami, podmiotami zajmującymi się przetwórstwem a konsumentami w tym zakresie. </t>
  </si>
  <si>
    <t>3/355</t>
  </si>
  <si>
    <t>1/2</t>
  </si>
  <si>
    <t>200/190</t>
  </si>
  <si>
    <t>Ministerstwo Rolnictwa i Rozwoju Wsi</t>
  </si>
  <si>
    <t>Plan operacyjny KSOW na lata 2020-2021 (z wyłączeniem działania 8 Plan komunikacyjny) - Ministerstwo Rolnictwa i Rozwoju Wsi - marzec 2022</t>
  </si>
  <si>
    <t>Organizacja XLIV oraz XLV Ogólnopolskiego Konkursu Jakości Prac Scaleniowych promującego doświadczenia i najlepsze stosowane praktyki wraz z seminarium podsumowującym XLV Konkurs, a także przygotowanie artykułów nt. „Scalania gruntów” do publikacji w prasie branżowej.</t>
  </si>
  <si>
    <t>Operacja ma na celu zwiększenie udziału zainteresowanych stron we wdrażaniu PROW 2014-2020 (8.2.4.3.5 Scalanie gruntów) poprzez organizację corocznego Ogólnopolskiego Konkursu Jakości Prac Scaleniowych oraz seminarium podsumowującego Konkurs, a także przygotowanie artykułów nt. „Scalania gruntów” do publikacji w prasie branżowej. 
Podniesienie świadomości zainteresowanych stron we wdrażaniu operacji typu „Scalanie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
Dodatkowo operacja będzie miała na celu nawiązanie współpracy administracji centralnej z administracją samorządową, a także wymianę zdobytych doświadczeń między podmiotami realizującymi operacje typu „Scalanie gruntów”.</t>
  </si>
  <si>
    <t>szkolenie/seminarium/warsztat 
prasa
Konkurs / olimpiada</t>
  </si>
  <si>
    <t>liczba seminariów
liczba artykułów
liczba konkursów</t>
  </si>
  <si>
    <t>1
8
2</t>
  </si>
  <si>
    <t>Uczestnicy Konkursów - pracownicy wojewódzkich biur geodezji;
liczebność: 80 uczestników
uczestnicy Seminarium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100 uczestników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3400 czytelników</t>
  </si>
  <si>
    <t xml:space="preserve"> II, III, IV</t>
  </si>
  <si>
    <t>Departament Nieruchomości I Infrastruktury Wsi</t>
  </si>
  <si>
    <t>Ministerstwo Rolnictwa i Rozwoju Wsi, ul. Wspólna 30, 00-930 Warszawa</t>
  </si>
  <si>
    <t>Konkurs na najlepszy przepis kulinarny wykorzystujący produkty zarejestrowane jako Chroniona Nazwa Pochodzenia (ChNP), Chronione Oznaczenie Geograficzne (ChOG) oraz Gwarantowana Tradycyjna Specjalność (GTS).</t>
  </si>
  <si>
    <t>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Upowszechnianie wiedzy w zakresie systemów jakości żywności, o których mowa w art. 16 ust. 1 lit. a lub b rozporządzenia 1305/2013.</t>
  </si>
  <si>
    <t>konkurs/olimpiada</t>
  </si>
  <si>
    <t xml:space="preserve">Uczestnicy konkursu - uczniowie szkół gastronomicznych oraz nauczyciele - ok. 200 os. (edycja w 2020 r. i 2021 r.).
Pośrednią grupą docelową są czytelnicy portali internetowych https://www.gov.pl/web/rolnictwo i
www.ksow.pl oraz uczniowie i nauczyciele szkół gastronomicznych (poza uczestnikami konkursu).
</t>
  </si>
  <si>
    <t>Departament Rolnictwa Ekologicznego i Jakości Żywności</t>
  </si>
  <si>
    <t>Kampania informacyjno-edukacyjna o efektach Programu Rozwoju Obszarów Wiejskich na lata 2007-2013 i
Programie Rozwoju Obszarów Wiejskich na lata 2014-2020, w tym Krajowej Sieci Obszarów Wiejskich.</t>
  </si>
  <si>
    <t>Celem głównym realizacji operacji jest zwiększenie poziomu wiedzy ogólnej i szczegółowej dotyczącej efektów realizacji PROW 2007-2013  i PROW 2014-2020, w tym KSOW, na przykładzie zrealizowanych operacji na obszarze Polski. Ponadto celem operacji jest zapewnienie informacji dotyczących warunków i trybu przyznawania pomocy w ramach PROW 2014-2020.
Cele szczegółowe:
- zwiększenie wiedzy w zakresie innowacyjnych rozwiązań w rolnictwie, produkcji żywności, leśnictwie i na obszarach wiejskich;
- zwiększenie wiedzy  w zakresie systemów jakości żywności,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</si>
  <si>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Audycja/film/spot</t>
  </si>
  <si>
    <t>Audycje, programy, spoty w radio, telewizji
i Internecie</t>
  </si>
  <si>
    <t>40 audycji</t>
  </si>
  <si>
    <t xml:space="preserve">Rolnicy, mieszkańcy obszarów wiejskich oraz mieszkańcy miast zainteresowani tematyką rolnictwa i obszarów wiejskich.
Średnia oglądalność: ok. 
400 000 widzów (wartość uśredniona, określona w oparciu o dane z poprzednich zrealizowanych kampanii). 
</t>
  </si>
  <si>
    <t>Departament Komunikacji i Promocji</t>
  </si>
  <si>
    <t>Organizacja konferencji i spotkań informacyjnych dla dyrektorów szkół rolniczych prowadzonych przez MRiRW, dyrektora Krajowego Centrum Edukacji Rolniczej w Brwinowie, pracowników MRiRW, nauczycieli i uczniów szkól rolniczych oraz beneficjentów PROW 2014-2020</t>
  </si>
  <si>
    <t xml:space="preserve">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
 Cel: Z uwagi na problemy obszarów wiejskich, zasadniczym jest upowszechnienie dostępu do aktualnej wiedzy dla uczniów szkół ponadpodstawowych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Podniesienie wiedzy i 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</si>
  <si>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spotkanie, konferencja</t>
  </si>
  <si>
    <t>liczba spotkań
liczba konferencji</t>
  </si>
  <si>
    <t>6
0</t>
  </si>
  <si>
    <t>Spotkania Informacyjne:
Ogół społeczności ze szczególnym uwzględnieniem udziału uczniów i nauczycieli szkół rolniczych prowadzonych przez MRiRW 
(ok. 800 os. łącznie w 2020 i 2021). 
Pośrednio: ogół społeczeństwa, podmioty uczestniczące w rozwoju obszarów wiejskich, ze szczególnym uwzględnieniem nauczycieli szkół rolniczych i młodzieży zamieszkującej obszary wiejskie i miejskie.</t>
  </si>
  <si>
    <t xml:space="preserve">Departament Oświaty i Polityki Społecznej </t>
  </si>
  <si>
    <t>Upowszechnianie wiedzy rolniczej i promocja wsi poprzez Olimpiady Wiedzy i Umiejętności i konkursów dla uczniów szkół ponadpodstawowych​</t>
  </si>
  <si>
    <t>Temat: Upowszechnianie wiedzy w zakresie innowacyjnych rozwiązań w rolnictwie, produkcji żywności, leśnictwie i na obszarach wiejskich; wspieranie rozwoju przedsiębiorczości na obszarach wiejskich przez podnoszenie poziomu wiedzy i umiejętności; promocja jakości życia na wsi; promocja wsi jako miejsca do życia i rozwoju zawodowego, promocja dziedzictwa kulturowego wsi. 
Cel: Wzbogacenie młodzieży o przygotowanie zawodowe, a jednocześnie pogłębienie wiedzy i umiejętności w celu unowocześniania, innowacyjności i transferu wierzy w rolnictwie służące rozwojowi polskiego rolnictwa. Rozwijanie zainteresowań uczniów problemami żywienia, upowszechniania wzorców racjonalnego żywienia, promocja zdrowia, tradycji regionalnych.</t>
  </si>
  <si>
    <t>konkurs / olimpiada</t>
  </si>
  <si>
    <t>4</t>
  </si>
  <si>
    <t>Ogół społeczeństwa ze szczególnym uwzględnieniem młodzieży i kadry pedagogicznej szkół ponadpodstawowych. Szacowana liczba uczestników finałowych - ok. 142.</t>
  </si>
  <si>
    <t>--</t>
  </si>
  <si>
    <t>I,II, IV</t>
  </si>
  <si>
    <t>,,ODPOCZYWAJ NA WSI"</t>
  </si>
  <si>
    <t>Głównym celem jest kreowanie wizerunku obszarów wiejskich, jako turystycznego rynku oferującego zróżnicowane i całoroczne atrakcje oraz podnoszenie rangi turystyki wiejskiej i agroturystyki w środowisku sektora turystycznego. 
Cele szczegółowe:
1. Budowa konsumenckiej świadomości konkretnych produktów turystycznych w skali kraju/regionu
2. Upowszechnianie standardów wiejskiej bazy recepcyjnej i jakości świadczonych usług,
3. Integracja środowiska turystyki wiejskiej i agroturystyki z przedstawicielami branży turystycznej.
4. Integracja sektora turystyki wiejskiej na poziomie organizacji pozarządowych.</t>
  </si>
  <si>
    <t>Szkolenie/ seminarium/ warsztat /spotkanie
Konferencja/ kongres 
Targi/ impreza plenerowa/ wystawa
Stoisko wystawiennicze/ punkt informacyjny na targach/imprezie plenerowej/ wystawie
Publikacja/ materiał (wersja drukowana i/lub elektroniczna)
Prasa 
Audycja/ film/ spot 
Konkurs/olimpiada</t>
  </si>
  <si>
    <t>Szkolenia/ seminaria/ inne formy szkoleniowe
Konferencje
Targi, wystawy, imprezy lokalne, regionalne, krajowe i międzynarodowe
Tytuły publikacji wydanych w formie papierowej
Artykuły/wkładki  w prasie i w Internecie
Audycje,  programy, spoty w radio, telewizji i Internecie
Konkursy</t>
  </si>
  <si>
    <t xml:space="preserve">1. Konsument na rynku krajowym i zagranicznym -ok. 0,5 miliona 
2. Branża turystyczna w Polsce - turystyczne obiekty noclegowe, podmioty prowadzące działalność związaną z organizowaniem lub promocją turystyki - ponad 10,5 tys. turystycznych obiektów noclegowych
3. Stowarzyszenia kwaterodawców ponad 30 organizacji- organizacje pozarządowe o zasięgu ogólnopolskim, regionalnym lub lokalnym stowarzyszającym obiekty turystyki wiejskiej, których celem jest prowadzenie wszechstronnych działań na rzecz promocji i rozwoju polskiej turystyki obszarów wiejskich.
4. Eksperci ds. turystyki wiejskiej i agroturystyki.
</t>
  </si>
  <si>
    <t>I,II,III,IV</t>
  </si>
  <si>
    <t xml:space="preserve">1. Liczba imprez targowych krajowych - 8
2. Artykuły w prasie i Internecie - 5
3. Konkursy - 2
4.Audycje/programy spoty w TVP  -7
5. Szkolenia/ seminaria - 4
</t>
  </si>
  <si>
    <t xml:space="preserve">Ekspertyza pt. „Rola i zadania kluczowych partnerów systemu wiedzy i innowacji w rolnictwie (AKIS)” </t>
  </si>
  <si>
    <t>Temat: Funkcjonowanie systemu wymiany wiedzy pomiędzy podmiotami uczestniczącymi w rozwoju obszarów wiejskich, służącej w szczególności poprawie jakości realizowanych zadań oraz ułatwianiu transferu wiedzy i innowacji w rolnictwie oraz na obszarach wiejskich.
Cel: 
1. Przygotowania wkładu do Krajowego Planu Strategicznego na lata 2021 -2027 w zakresie dotyczącym transferu wiedzy i funkcjonowania systemu doradztwa rolniczego.
2. Wspieranie transferu wiedzy i innowacji w rolnictwie, leśnictwie i na obszarach wiejskich poprzez  rozwój systemu doradztwa rolniczego w Polsce oraz dostosowanie zakresu zadań doradczych do nowych wyzwań.
Opracowanie ekspertyzy przyczyni się do zwiększenia poziomu wiedzy oraz pozyskania aktualnej informacji, w szczególności w obszarze wdrażania inicjatyw na rzecz rozwoju rolnictwa i  obszarów wiejskich i identyfikacji partnerów AKIS w celu przygotowania interwencji w okresie programowania  na lata 2021-2027.</t>
  </si>
  <si>
    <t>Ekspertyza</t>
  </si>
  <si>
    <t>ilość ekspertyz</t>
  </si>
  <si>
    <t xml:space="preserve">MRiRW, kadra zarządzająca jednostkami doradztwa rolniczego, zarówno publicznymi jak i prywatnymi, instytuty badawcze, uczelnie kształcące w zawodach rolniczych. </t>
  </si>
  <si>
    <t>Departament Strategii i Rozwoju</t>
  </si>
  <si>
    <t>Organizacja spotkań dla jednostek doradztwa rolniczego i partnerów AKIS</t>
  </si>
  <si>
    <t xml:space="preserve">Temat i cele: Wymiana wiedzy pomiędzy podmiotami uczestniczącymi w rozwoju obszarów wiejskich. Jako cele szczegółowe należy uznać wymianę wiedzy w zakresie wdrażania PROW 2014-2020 oraz Planu Strategicznego dla WPR na lata 2023 – 2027, wypracowanie rozwiązań potrzebnych dla rozwoju wsi i rolnictwa i ich transfer do praktyki, dostarczenie wiedzy o najnowszych wynikach badań rolniczych i innowacjach zalecanych do upowszechniania, wsparcie realizacji zadań jednostek doradztwa rolniczego. 
</t>
  </si>
  <si>
    <t>Spotkania</t>
  </si>
  <si>
    <t>ilość spotkań/
ilość osób biorących udział w spotkaniu</t>
  </si>
  <si>
    <t>Bezpośrednio – podmioty uczestniczące w rozwoju obszarów wiejskich w szczególności jednostki doradztwa rolniczego oraz jednostki naukowe.
Pośrednio - rolnicy oraz ogół społeczeństwa korzystający z prawidłowo działającego systemu wiedzy i innowacji w rolnictwie AKIS.
 W sumie ok. 1150 osób.</t>
  </si>
  <si>
    <t>1
100</t>
  </si>
  <si>
    <t>1 i 2</t>
  </si>
  <si>
    <t>Upowszechnienie dobrych praktyk mających wpływ na rozwój obszarów wiejskich – przykłady operacji zrealizowanych w ramach planu operacyjnego KSOW</t>
  </si>
  <si>
    <t xml:space="preserve">Celem operacji jest zwiększenie udziału zainteresowanych stron we wdrażaniu inicjatyw na rzecz rozwoju obszarów wiejskich oraz podniesienie jakości realizacji Programu.
Przykłady operacji ujętych w publikacji będą dotyczyć następujących tematów:
upowszechnianie wiedzy w zakresie innowacyjnych rozwiązań w rolnictwie, produkcji żywności, leśnictwie i na obszarach wiejskich;
upowszechnianie wiedzy w zakresie tworzenia krótkich łańcuchów dostaw w sektorze rolno spożywczym;
upowszechnianie wiedzy w zakresie optymalizacji wykorzystywania przez mieszkańców obszarów wiejskich zasobów środowiska naturalnego;
wspieranie rozwoju przedsiębiorczości na obszarach wiejskich przez podnoszenie poziomu wiedzy i umiejętności; promocja jakości życia na wsi lub promocja wsi jako miejsca do życia i rozwoju zawodowego. </t>
  </si>
  <si>
    <t>Ogół społeczeństwa, a w szczególności beneficjenci i potencjalni beneficjenci PROW 2014-2020
oraz partnerzy KSOW, mieszkańcy obszarów wiejskich osoby zainteresowane rozwojem wsi.</t>
  </si>
  <si>
    <t>Departament  Pomocy Technicznej</t>
  </si>
  <si>
    <t>3000 wersja polska
500 wersja angielska</t>
  </si>
  <si>
    <t>Szlakiem dobrych praktyk PROW - wyjazdy studyjne i spotkania</t>
  </si>
  <si>
    <t>Cel główny: zwiększenie ich świadomości na temat wykorzystania i efektów PROW oraz dziedzictwa kulinarnego Polski, a także polskich produktów tradycyjnych i regionalnych, a za ich pośrednictwem zwiększenie świadomości opinii publicznej.
Cele szczegółowe:
- prezentacja przedstawicielom mediów dobrych praktyk − wykorzystania funduszy PROW;
- przekazanie dziennikarzom bieżących informacji na temat PROW 2014-2020;
- ułatwienie mediom kontaktu z beneficjentami PROW;
- zwiększenie świadomości dziennikarzy na temat wykorzystania środków PROW 2014-2020;
- udział dziennikarzy w warsztatach kulinarnych;
- upowszechnianie wiedzy w zakresie systemów jakości żywności;
- promocja dziedzictwa kulinarnego;
- promocja produktów tradycyjnych i regionalnych;
- zwiększenie ilości publikacji medialnych na temat PROW, dziedzictwa kulinarnego oraz polskich produktów tradycyjnych i regionalnych;
- zwiększenie świadomości opinii publicznej na temat wykorzystania środków PROW 2014-2020.</t>
  </si>
  <si>
    <t xml:space="preserve">
wyjazd studyjny</t>
  </si>
  <si>
    <t>0
2</t>
  </si>
  <si>
    <t xml:space="preserve">
Przedstawiciele mediów krajowych − zajmujący się tematyką ekonomiczno-gospodarczą, rolną, żywnościową i pokrewnymi, a także przedstawiciele mediów zagranicznych. Udział około 15 osób podczas każdego z dwóch wyjazdów. Z każdą grupą podróżować będzie przedstawiciel organizatorów (2 osoby z Biura Prasowego) oraz kierowca i tłumacz (w przypadku udziału dziennikarzy zagranicznych), a także przedstawiciele lokalnych władz i inni zaproszeni goście.
Do udziału w spotkaniu podsumowującym zaproszeni zostaną uczestnicy wizyt studyjnych oraz inne zainteresowane tematyką redakcje, które z różnych przyczyn nie mogły uczestniczyć w wizytach studyjnych – łącznie około 30 osób.</t>
  </si>
  <si>
    <t>II, III,IV</t>
  </si>
  <si>
    <t xml:space="preserve">Wsparcie współpracy międzynarodowej w ramach Strategii UE dla regionu Morza Bałtyckiego w Polsce, ze szczególnym uwzględnieniem obszaru tematycznego Biogospodarka Planu Działania SUERMB </t>
  </si>
  <si>
    <t>W ramach działania 7: Współpraca z Europejską Siecią na Rzecz Rozwoju Obszarów Wiejskich możliwe jest prowadzenie współpracy dotyczącej rozwoju obszarów wiejskich w ramach Strategii UE dla regionu Morza Bałtyckiego (SUERMB). Plan Działania SUERMB obecnie podlega rewizji. Ponadto  w nowej perspektywie finansowej UE w latach 2021-2027 podstawy wsparcia w ramach WPR i Polityki Spójności ulegną zmianie. Tematyka ekspertyzy oraz organizowanego spotkania będzie dotyczyć biogospodarki w kontekście zadań realizowanych w Planie Działania SUERMB oraz sektora rolnospożywczego i/lub obszarów wiejskich.</t>
  </si>
  <si>
    <t>ekspertyza
wyjazd zagraniczny
spotkanie</t>
  </si>
  <si>
    <t>liczba ekspertyz/wyjazdów/spotkań</t>
  </si>
  <si>
    <t>1
3
1</t>
  </si>
  <si>
    <t xml:space="preserve">MRiRW i partnerzy zaangażowani w realizację zadań związanych z realizacją SUERMB oraz inni interesariusze SUERMB. </t>
  </si>
  <si>
    <t>Departament Płatności Bezpośrednich</t>
  </si>
  <si>
    <t>Upowszechnianie i promocja internetowych platform umożliwiających sprzedaż produktów rolnych</t>
  </si>
  <si>
    <t xml:space="preserve">Tematy:
1. Upowszechnianie wiedzy w zakresie tworzenia krótkich łańcuchów dostaw w rozumieniu art. 2 ust. 1 akapit drugi lit. m rozporządzenia nr 1305/2013 w sektorze rolno-spożywczym;
2. Wspieranie rozwoju przedsiębiorczości na obszarach wiejskich przez podnoszenie poziomu wiedzy i umiejętności;
Cel: dostarczenie i upowszechnianie wiedzy w zakresie tworzenia krótkich łańcuchów dostaw żywności, co pozwoli na podjęcie przez rolników decyzji o współdziałaniu w zorganizowanej formie, jaką jest sprzedaż produktów rolnych przy wykorzystaniu internetowej platformy sprzedażowej.
Promocja internetowych platform sprzedażowych produkty rolne ma na celu zachęcanie potencjalnych klientów do dokonywania zakupów na internetowej platformie sprzedażowej.
</t>
  </si>
  <si>
    <t xml:space="preserve">kampania
</t>
  </si>
  <si>
    <t xml:space="preserve">liczba kampanii
</t>
  </si>
  <si>
    <t>Producenci rolni, konsumenci - ogół społeczeństwa.</t>
  </si>
  <si>
    <t>Kampania informacyjno-edukacyjna dotycząca rolnictwa ekologicznego</t>
  </si>
  <si>
    <t>Celem realizacji operacji jest przekazanie  informacji o korzyściach płynących z prowadzenia gospodarstw metodami ekologicznymi, poprzez identyfikację i upowszechnianie dobrych praktyk w zakresie rolnictwa ekologicznego, co przyczyni się do zwiększenia poziomu wiedzy ogólnej i szczegółowej dotyczącej zasad uczestnictwa w systemie rolnictwa ekologicznego, podniesienia poziomu informacji dotyczących warunków i trybu przyznawania pomocy w ramach obecnej perspektywy finansowej w grupie docelowej operacji. 
Zakłada się, że realizacja operacji poprzez propagowanie rolnictwa ekologicznego, w tym unikania zanieczyszczenia nawozami i pestycydami, przyczyni się do zachowania środowiska przyrodniczego i krajobrazu na obszarach wiejskich. Operacja służy Priorytetowi 4 PROW 2014-2020  wspierając zrównoważony rozwój obszarów wiejskich przy zachowaniu dbałości o klimat i środowisko naturalne.
Kampania  poprzez promocję metod produkcji rolnictwa ekologicznego przyczyni się do wspierania  działań związanych z zapobieganiem degradacji środowiska i krajobrazu oraz utrzymaniem jego stanu przy jednoczesnym wykorzystaniu funkcji produkcyjnej obszarów wiejskich.
Operacja poprzez  identyfikację, gromadzenie i upowszechnianie dobrych praktyk mających wpływ na rozwój obszarów wiejskich przyczyni się do podniesienia jakości realizacji Programu.
 Tematy: 
Upowszechnianie wiedzy w zakresie optymalizacji wykorzystania przez mieszkańców obszarów wiejskich zasobów środowiska naturalnego.</t>
  </si>
  <si>
    <t>liczba  audycji</t>
  </si>
  <si>
    <t xml:space="preserve">Rolnicy, producenci, hodowcy i przetwórcy, mieszkańcy obszarów wiejskich, mieszkańcy miast zainteresowani tematyką rolnictwa i obszarów wiejskich, w szczególności rolnictwa ekologicznego. </t>
  </si>
  <si>
    <t>Organizacja konferencji dotycząca produkcji ziemniaka w Polsce.</t>
  </si>
  <si>
    <t>W związku z tym, że potencjał produkcyjny ziemniaka w Polsce nie jest w pełni wykorzystywany, jego produkcja obciążona jest ogromnym ryzykiem finansowym, a sytuacja w kraju i na świecie diametralnie się pogarsza to istnieje potrzeba podnoszenia wiedzy rolników, małych i średnich przedsiębiorców, co do możliwości wprowadzania zmian potencjału środowiskowego kraju w aspekcie wzrostu produkcji ziemniaka.
Edukacja producentów i potencjalnych producentów pod kątem wyeliminowania bakterii Clavibacter michiganensis z profesjonalnej produkcji ziemniaków w Polsce,  w konsekwencji zapewni im swobodny dostęp do rynków pozostałych państw członkowskich Unii Europejskiej, a w efekcie poprawi opłacalność krajowej produkcji ziemniaka. Konferencja ma pokazać również możliwości opłacalnej produkcji wysokiej jakości żywności w aspekcie Gospodarki 4.0 w obiegu zamkniętym, tak aby producenci skupili się nie tylko na własnej produkcji i rozwoju własnych przedsiębiorstw, ale szukali rozwiązań, które pozwolą na kooperację z rynkiem światowym, co w efekcie wpłynie na rozwój okolicznych obszarów i całej branży.
Tematy:
1. Upowszechnianie wiedzy w zakresie innowacyjnych rozwiązań w rolnictwie, produkcji żywności, leśnictwie i na obszarach wiejskich.
2. Upowszechnianie wiedzy w zakresie optymalizacji wykorzystywania przez mieszkańców obszarów wiejskich zasobów środowiska naturalnego.</t>
  </si>
  <si>
    <t xml:space="preserve">Konferencja/ kongres </t>
  </si>
  <si>
    <t>liczba konferencji
liczba uczestników</t>
  </si>
  <si>
    <t>1
200</t>
  </si>
  <si>
    <t xml:space="preserve">Grupa docelowa ( uczestnicy konferencji) 200 osób. Grupą docelową operacji są mieszkańcy obszarów wiejskich, rolnicy, właściciele małych i średnich przedsiębiorstw branży rolniczej i jej otoczenia z obszaru całego kraju w szczególności producenci ziemniaków bądź przyszli producenci ziemniaków. Są to osoby, którym zależy na wdrażaniu inicjatyw na rzecz obszarów wiejskich, ponieważ są ściśle związani z rolnictwem i obszarem wiejskim, który jest ich środowiskiem i miejscem pracy. </t>
  </si>
  <si>
    <t>Szkolenia dla doradców z wykorzystania technologii informacyjno-komunikacyjnych</t>
  </si>
  <si>
    <t xml:space="preserve">Cel ogólny:
Podniesienie wiedzy i umiejętności doradców rolniczych, zatrudnionych w wojewódzkich ośrodkach doradztwa rolniczego  poprzez zastosowanie innowacyjnych metod komunikowania się i transferu wiedzy, dzięki czemu możliwe będzie zwiększenie zainteresowanie Programem, a  samo wdrażanie  będzie  bardziej efektywne. Podniesienie wiedzy i umiejętności doradców rolniczych, zatrudnionych w wojewódzkich ośrodkach doradztwa rolniczego, w celu wyposażenia w  umiejętności mające na celu rozwój społeczeństwa cyfrowego na obszarach wiejskich przez podnoszenie poziomu wiedzy w tym zakresie. Umożliwi to zwiększenie zainteresowania Programem poprzez efektywny transfer wiedzy i innowacji na obszarach wiejskich, a  samo wdrażanie  będzie  bardziej efektywne. Nabycie umiejętności posługiwania się techniką cyfrową umożliwi lepszą wymianę wiedzy pomiędzy różnymi podmiotami ze szczególnym uwzględnieniem jednostek doradztwa rolniczego i instytutów badawczych. 
Cele szczegółowe:
1. Nabycie umiejętności posługiwania się narzędziami cyfrowymi, przeznaczonymi do komunikacji i szkoleń. 
2. Nabycie umiejętności tworzenia kursów metodą kształcenia na odległość
3. Ułatwienie wymiany wiedzy poprzez zastosowanie innowacyjnych metod cyfrowych.
Tematy:
Wspieranie rozwoju społeczeństwa cyfrowego na obszarach wiejskich przez podnoszenie poziomu wiedzy w tym zakresie  </t>
  </si>
  <si>
    <t>Szkolenie/ seminarium/ warsztat /spotkanie</t>
  </si>
  <si>
    <t>liczba szkoleń
liczba uczestników</t>
  </si>
  <si>
    <t xml:space="preserve">Szkolenie będzie skierowane do doradców rolniczych, zatrudnionych w wojewódzkich ośrodkach doradztwa rolniczego, organizujących i prowadzących szkolenia dla rolników i mieszkańców obszarów wiejskich. Przede wszystkim przeszkoleni zostaną  specjaliści z centrali ODR oraz kierownicy i pracownicy działów Metodyki Doradztwa, Szkoleń i Wydawnictw, ale również doradcy terenowi, prowadzący zajęcia z rolnikami.  </t>
  </si>
  <si>
    <t>1
600</t>
  </si>
  <si>
    <t xml:space="preserve">Organizacja wirtualnych wizyt studyjnych do zagród edukacyjnych </t>
  </si>
  <si>
    <t>Działanie szczególnie sprzyja promocji zrównoważonego rozwoju obszarów wiejskich, poprzez promowanie innowacyjnego podejścia do aktywności gospodarczej na obszarach wiejskich, łączącej rolnictwo z profesjonalnymi usługami społecznymi stanowiącymi sens idei zagród edukacyjnych. Idea gospodarstw edukacyjnych to popularyzacja rolniczego oblicza wsi i nadanie mu odpowiedniej rangi społecznej. Oferta edukacyjna gospodarstw wiejskich to nowy obiecujący kierunek działalności, uzupełniający podstawowe źródła dochodu mieszkańców wsi, to również szeroko rozumiana misja społeczna. Dywersyfikacja w rolnictwie i rozwój przedsiębiorczości pozarolniczej na wsi są priorytetami polityki rolnej Unii Europejskiej. Dywersyfikacja i rozwój przedsiębiorczości nie jest możliwa bez transferu wiedzy i wprowadzania innowacji w gospodarstwie rolnym Takim innowacyjnym projektem jest prowadzenie zagrody edukacyjnej przez rolnika i dalszy transfer jego wiedzy i doświadczenia w stronę dzieci w wieku przedszkolnym i szkolnym, kadry nauczycielskiej i rodziców. Prowadzenie zagrody edukacyjnej przez rolnika i jego domowników, to odpowiedź na potrzeby reorientacji małych gospodarstw w kierunku pozarolniczym i tworzenie możliwości zatrudnienia poza rolnictwem bez zmiany miejsca zamieszkania, jak również rozwój infrastruktury społecznej na obszarach wiejskich oraz aktywizacji mieszkańców obszarów wiejskich i wykorzystanie potencjałów endogenicznych na rzecz rozwoju lokalnego.
Tematy:
1. Upowszechnianie wiedzy w zakresie innowacyjnych rozwiązań w rolnictwie, produkcji żywności,
leśnictwie i na obszarach wiejskich;  
2. Upowszechnianie wiedzy w zakresie optymalizacji wykorzystywania przez mieszkańców obszarów
wiejskich zasobów środowiska naturalnego.</t>
  </si>
  <si>
    <t>filmy</t>
  </si>
  <si>
    <t>ilość</t>
  </si>
  <si>
    <t xml:space="preserve">Bezpośrednio –  ogół społeczeństwa, poprzez swobodny dostęp do filmów, które zostaną zamieszczone na stronie internetowej Ogólnopolskiej Sieci Zagród Edukacyjnych (OSZE) oraz na stronie internetowej KSOW, ponadto kilka tysięcy osób, przedstawicieli (nauczyciele i kadra zarządzająca, dzieci) przedszkoli i szkół podstawowych działających na terenie każdego województwa (16 województw), doradcy zatrudnieni w 16 wojewódzkich ośrodkach doradztwa rolniczego oraz specjaliści z zakresu metodyki nauczania i pedagogiki, pracownicy naukowi uczelni zainteresowani tą tematyką - poprzez dystrybucję informacji oraz linków do filmów. Pośrednio – rodzice dzieci uczęszczających do ww. placówek oświatowych, które w przyszłości skorzystają z tej formy prowadzenia zajęć edukacyjnych, pracownicy naukowi uczelni i instytutów badawczych zainteresowani tą tematyką.   </t>
  </si>
  <si>
    <t>Seminarium "Działania leśne PROW 2014-2020" z wyjazdem studyjnym</t>
  </si>
  <si>
    <t>Cele:
(1) Gromadzenie przykładów operacji realizujących poszczególne priorytety Programu, który to cel zostanie wypełniony poprzez zorganizowanie wyjazdu studyjnego. 
(2) Uaktualnienie informacji z zakresu realizacji działań leśnych PROW dla grupy ok. 50 osób; 
(3) Doskonalenie współpracy pomiędzy podmiotami zaangażowanymi w realizację działań leśnych PROW (wymiana informacji pomiędzy przedstawicielami instytucji biorących udział w seminarium);
(4) Wspieranie efektywnego gospodarowania zasobami i przechodzenia na gospodarkę niskoemisyjną i odporną na zmianę klimatu w sektorach rolnym, spożywczym i leśnym.
(5) Podniesienie jakości realizacji PROW. 
(6) Realizacja zadań wynikających z Programu Rozwoju Obszarów Wiejskich na lata 2014-2020, w których zawarty jest obowiązek informowania i promowania działań wdrażanych w ramach PROW 2014-2020. 
Tematy:
1. Upowszechnianie wiedzy w zakresie wdrażania działań leśnych PROW, realizowanych w ramach działania PROW 2014-2020: Inwestycje w rozwój obszarów leśnych i poprawę żywotności lasów.
2. Wspieranie tworzenia sieci współpracy pomiędzy podmiotami zaangażowanymi w realizację działań leśnych PROW, realizowanych w ramach działania PROW 2014-2020: Inwestycje w rozwój obszarów leśnych i poprawę żywotności lasów.</t>
  </si>
  <si>
    <t>seminarium /
 wyjazd studyjny</t>
  </si>
  <si>
    <t>ilość / ilość uczestników</t>
  </si>
  <si>
    <t>1 / 50
1 / 50</t>
  </si>
  <si>
    <t xml:space="preserve">Grupa docelowa: przedstawiciele różnych podmiotów zaangażowanych w realizację działań leśnych PROW. Dobór uczestników będzie uwzględniał szerokie spektrum podmiotów zajmujących się w ramach swych kompetencji problematyką leśną.  </t>
  </si>
  <si>
    <t>II, III, IV</t>
  </si>
  <si>
    <t>"Świat się kręci wokół wsi" - organizacja konkursu filmowego</t>
  </si>
  <si>
    <t>Celem ogólnym operacji jest zwiększenie udziału zainteresowanych stron we wdrażaniu inicjatyw na rzecz rozwoju obszarów wiejskich oraz informowanie społeczeństwa i potencjalnych beneficjentów o polityce rozwoju obszarów wiejskich i wsparciu finansowym.
Celem szczegółowym operacji jest:
1) ukazanie wsi jako miejsca z nowymi perspektywami do życia, szczególnie dla ludzi młodych;
2) prezentacja i kreacja wizerunku rolnika jako człowieka wszechstronnego, przedsiębiorczego, ciekawego nowych rozwiązań w produkcji żywności, uprawie roślin, chowie, hodowli zwierząt;
3) wzmocnienie w społeczeństwie  pozytywnego wizerunku zawodu rolnika.
Tematy:
1) upowszechnianie wiedzy w zakresie innowacyjnych rozwiązań w rolnictwie, produkcji żywności, leśnictwie i na obszarach wiejskich;
2) upowszechnianie wiedzy w zakresie tworzenia krótkich łańcuchów dostaw w rozumieniu art. 2 ust. 1 akapit drugi lit. m rozporządzenia nr 1305/2013 w sektorze rolno-spożywczym
3) upowszechnianie wiedzy w zakresie systemów jakości żywności, o których mowa w art. 16 ust. 1 lit. a lub b rozporządzenia nr 1305/2013;
4) upowszechnianie wiedzy w zakresie optymalizacji wykorzystywania przez mieszkańców obszarów wiejskich zasobów środowiska naturalnego;
5) upowszechnianie wiedzy w zakresie dotyczącym zachowania różnorodności genetycznej roślin lub zwierząt;
6) wspieranie rozwoju przedsiębiorczości na obszarach wiejskich;
7) promocja jakości życia na wsi lub promocja wsi jako miejsca do życia i rozwoju zawodowego.</t>
  </si>
  <si>
    <t>ilość
ilość uczestników</t>
  </si>
  <si>
    <t>Bezpośrednio: 
- młodzież od 16 do 25 roku życia
- rolnicy do 40 roku życia
Pośrednio: ogół społeczeństwa</t>
  </si>
  <si>
    <t>1
23</t>
  </si>
  <si>
    <t xml:space="preserve">Ogólnopolski konkurs ,,DORADCA ROKU" </t>
  </si>
  <si>
    <t xml:space="preserve">Głównym celem konkursu jest ułatwienie wymiany wiedzy i dobrych praktyk w zakresie  innowacji poprzez  podnoszenie jakości i efektywności usług doradczych  w ramach działalności w zakresie transferu wiedzy.
Cele szczegółowe to:
− popularyzacja i promowanie osiągnięć doradców rolniczych i upowszechnianie dobrych  praktyk rolniczych w zakresie innowacji, 
− promowanie usług doradczych w różnych zakresach tematycznych. Zrealizowanie tych celów pozwoli na efektywny  transferu wiedzy na różne tematy oraz przyczyni się do podniesienia jakości Programu i zwiększenia zainteresowanych stron we wdrażaniu dobrych przykładów innowacji w celu rozwoju obszarów wiejskich. W ramach konkursu zostaną zaprezentowane dobre praktyki zarówno w działaniach innowacyjnych jak i doradczo-edukacyjnych, w ramach których doradcy rolniczy pomagają rolnikom ubiegać się o środki finansowane. 
Tematy:
1) upowszechnianie wiedzy w zakresie innowacyjnych rozwiązań w rolnictwie, produkcji żywności, leśnictwie i na obszarach wiejskich,                       
2) podnoszenie poziomu wiedzy i umiejętności doradców rolniczych. </t>
  </si>
  <si>
    <t>1
160</t>
  </si>
  <si>
    <t>1. Konkurs skierowany jest przede wszystkim do doradców wpisanych na listę doradców rolniczych lub doradców rolnośrodowiskowych PROW 2014-2020 prowadzoną przez Dyrektora Centrum Doradztwa Rolniczego w Brwinowie, świadczących usługi dla rolników.  W danej edycji konkursu mogą uczestniczyć zgłoszeni doradcy, nienagradzani w ciągu ostatnich trzech lat w ramach konkursu. Zakłada się, że w konkursie weźmie udział co  najmniej 160 osób.  Ostatecznymi odbiorcami efektów konkursu będą potencjalni beneficjenci PROW 2014 -2020, korzystający z usług doradczych.</t>
  </si>
  <si>
    <t>Kierunki rozwoju rolnictwa na najbliższe lata w ramach WPR w kontekście Europejskiego Zielonego Ładu.</t>
  </si>
  <si>
    <t xml:space="preserve">Celem głównym realizacji operacji jest zwiększenie poziomu wiedzy ogółu społeczeństwa na temat kolejnego okresu programowania - przyszłości polskiego rolnictwa i nadchodzących zmian, zwiększenie udziału osób zainteresowanych we wdrażaniu inicjatyw na rzecz rozwoju obszarów wiejskich, a także informowanie społeczeństwa i potencjalnych beneficjentów o polityce rozwoju obszarów wiejskich i wsparciu finansowym w kolejnych latach realizacji WPR.
Celem szczególnym jest promocja oraz informowanie o takich obszarach i możliwościach rozwoju rolnictwa i obszarów wiejskich jak: produkcja eko/odbudowa rolnictwa ekologicznego; krótkie łańcuchy dostaw, promocja lokalnych producentów żywności, m.in. platformy www.polskiebazarek.pl (krótkie łańcuchy to zmniejszenie śladu węglowego, promocja lokalnych producentów żywności to promocja żywności bez konserwantów, prosto z pola); poprawa dobrostanu zwierząt.
Tematy:
- upowszechnianie wiedzy w zakresie innowacyjnych rozwiązań w rolnictwie, produkcji żywności, leśnictwie i na obszarach wiejskich;
- wspieranie rozwoju przedsiębiorczości na obszarach wiejskich przez podnoszenie poziomu wiedzy i umiejętności;
- upowszechnianie wiedzy w zakresie tworzenia krótkich łańcuchów dostaw;
- upowszechnianie wiedzy w zakresie optymalizacji wykorzystywania przez mieszkańców obszarów wiejskich zasobów środowiska naturalnego;
- wspieranie rozwoju społeczeństwa cyfrowego na obszarach wiejskich przez podnoszenie poziomu wiedzy w tym zakresie;
-  promocja jakości życia na wsi lub promocja wsi jako miejsca do życia i rozwoju zawodowego.
- wzrost liczby osób, zarówno ogółu społeczeństwa jak i potencjalnych beneficjentów, poinformowanych o polityce rozwoju obszarów wiejskich i o możliwościach finansowania.
</t>
  </si>
  <si>
    <t>spot</t>
  </si>
  <si>
    <t>Ogół społeczeństwa, rolnicy zainteresowani nową perspektywą finansową 2023-2027, mieszkańcy obszarów wiejskich.</t>
  </si>
  <si>
    <t>Centrum Doradztwa Rolniczego 
w Brwinowie (SIR)</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</si>
  <si>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</si>
  <si>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</si>
  <si>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</si>
  <si>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</si>
  <si>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</si>
  <si>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</si>
  <si>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</si>
  <si>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</si>
  <si>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</si>
  <si>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</si>
  <si>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</si>
  <si>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</si>
  <si>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</si>
  <si>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</si>
  <si>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</si>
  <si>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</si>
  <si>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r>
      <t xml:space="preserve">Plan operacyjny KSOW na lata 2020-2021 (z wyłączeniem działania 8 Plan komunikacyjny) - CDR (SIR) - </t>
    </r>
    <r>
      <rPr>
        <b/>
        <sz val="16"/>
        <color theme="1"/>
        <rFont val="Calibri"/>
        <family val="2"/>
        <charset val="238"/>
        <scheme val="minor"/>
      </rPr>
      <t>luty 2022</t>
    </r>
  </si>
  <si>
    <t>Harmonogram / termin realizacji (w ujęciu kwartalnym)</t>
  </si>
  <si>
    <t>Budżet brutto operacji  (w zł)</t>
  </si>
  <si>
    <t xml:space="preserve">Wnioskodawca </t>
  </si>
  <si>
    <t>Broker innowacji doradcą XXI wieku</t>
  </si>
  <si>
    <t>Operacja zakłada przygotowanie merytoryczne i praktyczne podmiotów zajmujących się tworzeniem i przygotowaniem projektów realizowanych przez Grupy Operacyjne EPI w ramach działania "Współpraca", w celu wsparcia skutecznych działań brokeringowych. W ramach operacji zostanie przeprowadzony  cykl czterech szkoleń dotyczących skutecznego brokeringu, promowania i upowszechniania innowacji w rolnictwie i na obszarach wiejskich, ze szczególnym uwzględnieniem metodyki tworzenia i funkcjonowania Grup Operacyjnych EPI. Szkolenie będzie prowadzone przez specjalistów z zakresu negocjacji w agrobiznesie, mediacji, coachingu, transferu wiedzy oraz metod pracy z wielopodmiotowymi strukturami w zakresie transferu innowacyjnych technologii.</t>
  </si>
  <si>
    <t>pracownicy jednostek doradztwa rolniczego, osoby pełniące funkcję brokerów innowacji, brokerzy z instytutów naukowych, uczelni wyższych, osoby zainteresowane tworzeniem Grup Operacyjnych EPI</t>
  </si>
  <si>
    <t xml:space="preserve">I-IV
</t>
  </si>
  <si>
    <t>ul. Rakowiecka 36 lok. 150, 02-532 Warszawa</t>
  </si>
  <si>
    <t>liczba uczestników szkolenia nr 1</t>
  </si>
  <si>
    <t>dzień I: 50
dzień II: 50</t>
  </si>
  <si>
    <t>liczba uczestników szkolenia nr 2</t>
  </si>
  <si>
    <t>dzień I: 50
dzień II: 49</t>
  </si>
  <si>
    <t>liczba uczestników szkolenia nr 3</t>
  </si>
  <si>
    <t>dzień I: 51
dzień II: 49</t>
  </si>
  <si>
    <t>liczba uczestników szkolenia nr 4</t>
  </si>
  <si>
    <t>I Szczyt Polskich Grup Operacyjnych EPI</t>
  </si>
  <si>
    <t xml:space="preserve">Celem operacji jest zapoczątkowanie sieciowania polskich Grup Operacyjnych EPI oraz promocja projektów, wraz z ich rezultatami, realizowanych przez te Grupy. Podczas pierwszego w Polsce szczytu Grup Operacyjnych planowane jest przeprowadzenie prezentacji działań GO oraz paneli tematycznych związanych z pracami GO, a także  konsultacje z przedstawicielami Grup  i brokerami innowacji, sesje networkigowe, panel poświęcony kontynuacji działania "Współpraca" w ramach WPR na lata 2023-2027 oraz przyszłości Grup Operacyjnych. W ramach konferencji udostępniono powierzchnię wystawienniczą, na której zaprezentowano materiały informacyjno-promocyjne Grup Operacyjnych EPI. </t>
  </si>
  <si>
    <t>reprezentanci Grup Operacyjnych EPI, pracownicy jednostek doradztwa rolniczego, przedstawiciele ARiMR i MRiRW,  zainteresowani działaniem "Współpraca", laureaci konkursu "Moje własne innowacje"</t>
  </si>
  <si>
    <t>liczba uczestników dzień I</t>
  </si>
  <si>
    <t>liczba uczestników dzień II</t>
  </si>
  <si>
    <t>110 + 2 wolnych słuchaczy</t>
  </si>
  <si>
    <t>Partnerstwo dla Rozwoju IV</t>
  </si>
  <si>
    <t xml:space="preserve">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</si>
  <si>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rolnicy, przedstawiciele doradztwa, naukowcy, przedsiębiorcy oraz inne osoby i podmioty zainteresowane tworzeniem Grup Operacyjnych EPI</t>
  </si>
  <si>
    <t xml:space="preserve"> liczba uczestników</t>
  </si>
  <si>
    <t>szkolenie pierwsze: 
I dzień - 49, II dzień - 50; szkolenie drugie: 52</t>
  </si>
  <si>
    <t>III Forum „Sieciowanie Partnerów SIR”</t>
  </si>
  <si>
    <t>Celem operacji jest  wspieranie  aktywnego tworzenia sieci kontaktów pomiędzy podmiotami zainteresowanymi oraz wspierającymi wdrażanie innowacyjnych rozwiązań w rolnictwie, produkcji żywności, leśnictwie i na obszarach wiejskich. Operacja ma również na celu ułatwianie wymiany wiedzy, doświadczeń oraz dobrych praktyk w zakresie realizowania projektów mających podnieść poziom innowacyjności polskiego sektora rolno-spożywczego.</t>
  </si>
  <si>
    <t>Partnerzy zarejestrowani w bazie Partnerów SIR, potencjalni Partnerzy SIR, przedstawiciele doradztwa rolniczego, przedstawiciele Grup Operacyjnych EPI</t>
  </si>
  <si>
    <t>liczba uczestników 
dzień I</t>
  </si>
  <si>
    <t>135 + 3 wolnych słuchaczy</t>
  </si>
  <si>
    <t>liczba uczestników 
dzień II</t>
  </si>
  <si>
    <t>135 + 2 wolnych słuchaczy</t>
  </si>
  <si>
    <t>Spotkania informacyjno-szkoleniowe dla pracowników WODR oraz CDR wykonujących i wspierających zadania na rzecz SIR</t>
  </si>
  <si>
    <t>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się Grup Operacyjnych EPI, uzyskują bieżące informacje dotyczące działania "Współpraca" w ramach PROW 2014-2020 oraz pomocy technicznej w ramach PROW 2014-2020, a także doskonalą umiejętności miękkie.</t>
  </si>
  <si>
    <t>spotkanie informacyjno-szkoleniowe</t>
  </si>
  <si>
    <t>liczba spotkań</t>
  </si>
  <si>
    <t>Pracownicy CDR i WODR, przedstawiciele MRiRW oraz ARiMR</t>
  </si>
  <si>
    <t>Liczba uczestników spotkania nr 1</t>
  </si>
  <si>
    <t>dzień I: 33
dzień II: 38</t>
  </si>
  <si>
    <t>Liczba uczestników spotkania nr 2</t>
  </si>
  <si>
    <t>dzień I: 38
dzień II: 40</t>
  </si>
  <si>
    <t>Liczba uczestników spotkania nr 3</t>
  </si>
  <si>
    <t>dzień I: 36
dzień II: 31</t>
  </si>
  <si>
    <t>Liczba uczestników spotkania nr 4</t>
  </si>
  <si>
    <t>dzień I: 46
dzień II: 42</t>
  </si>
  <si>
    <t>Innowacyjne narzędzia ICT do planowania rozwoju gospodarstw szansą na wzrost konkurencyjności polskiego rolnictwa</t>
  </si>
  <si>
    <t xml:space="preserve">Celem operacji jest zwiększenie poziomu wiedzy dotyczącej innowacyjnych metod zarządzania produkcją rolniczą, zarówno roślinną, jak i  zwierzęcą, przy wykorzystaniu narzędzi teleinformatycznych. Operacja będzie dotyczyła m.in. innowacyjnych metod zarządzania finansami gospodarstw rolnych,  w tym również w zakresie prowadzenia rachunkowości zarządczej. Grupą docelową operacji będą rolnicy, pracownicy jednostek doradztwa rolniczego, przedstawiciele nauki oraz inne osoby zainteresowane tematyką operacji, jako podmioty, które będą mogły wdrażać analogiczne rozwiązania w Polsce,  m.in. z wykorzystaniem doświadczeń polskiego FADN. Odbiorcy operacji nabędą wiedzę w zakresie tworzenia oraz kooperacji w ramach Grup Operacyjnych EPI, zasadności ich funkcjonowania, a także możliwości uzyskania wsparcia w celu wdrażanie innowacyjnych rozwiązań w tematyce operacji w ramach Działania "Współpraca". Operacja da też możliwość szczegółowej identyfikacji problemów w zakresie zarządzania produkcją rolniczą w obszarze ekonomii, a także poszukiwania możliwości wspólnego rozwiązania tych problemów z wykorzystaniem innowacyjnych rozwiązań. Operacja jest realizowana w partnerstwie z Polskim Zrzeszeniem Producentów Bydła Mięsnego, które współpracuje z francuskim INRA, irlandzkim Teagasc, niemieckim ASA oraz polskim IERiGŻ w zakresie rozwoju rachunkowości zarządczej w UE. </t>
  </si>
  <si>
    <t xml:space="preserve">seminarium </t>
  </si>
  <si>
    <t>liczba seminariów</t>
  </si>
  <si>
    <t>rolnicy, przedstawiciele doradztwa rolniczego, przedstawiciele nauki, zainteresowani tematyką operacji</t>
  </si>
  <si>
    <t xml:space="preserve">V Forum Wiedzy i innowacji
</t>
  </si>
  <si>
    <t xml:space="preserve">Celem operacji jest przekazanie wiedzy i informacji na temat nowoczesnych rozwiązań, innowacyjnych produktów oraz prezentacja wyników  prowadzonych  badań  przez  instytucje badawczo-naukowe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
Organizowany w ramach operacji Konkurs "Najciekawsze innowacyjne rozwiązania dla poprawy konkurencyjności polskiego rolnictwa" będzie uhonorowaniem najlepszych rozwiązań technologicznych, produkcyjnych, organizacyjnych propagujących innowacyjne rozwiązania dla sektora rolniczego. </t>
  </si>
  <si>
    <t>Konferencja online</t>
  </si>
  <si>
    <t xml:space="preserve">przedstawiciele doradztwa rolniczego, przedstawiciele nauki, rolnicy, przedsiębiorcy, instytucje pracujące na rzecz rolnictwa </t>
  </si>
  <si>
    <t>Centrum Doradztwa Rolniczego w Brwinowie Oddział w Radomiu</t>
  </si>
  <si>
    <t>ul. Chorzowska 16/18, 
26-600 Radom</t>
  </si>
  <si>
    <t xml:space="preserve">liczba
 uczestników </t>
  </si>
  <si>
    <t>Konkurs „Najciekawsze innowacyjne rozwiązania dla poprawy konkurencyjności polskiego rolnictwa”.</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</si>
  <si>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zostaną wydane trzy broszury oraz 10 metodyk które poświęcone  są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Stoisko informacyjno-promocyjne na Targach Bio Expo będzie miejscem promocji działań związanych z rolnictwem ekologicznym oraz da możliwość udzielania konsultacji w zakresie innowacyjnych rozwiązań. Operacja przyczyni się do zacieśnienia współpracy pomiędzy uczestnikami, a także umożliwi wymianę wiedzy i doświadczeń. </t>
  </si>
  <si>
    <t>konferencja jednodniowa w formie webinarium</t>
  </si>
  <si>
    <t xml:space="preserve">rolnicy, przedstawiciele doradztwa rolniczego, przedstawiciele nauki, administracja rządowa i samorządowa,  instytucje pracujące na rzecz rolnictwa  ekologicznego, osoby zainteresowane tematem </t>
  </si>
  <si>
    <t xml:space="preserve">
III-IV </t>
  </si>
  <si>
    <t xml:space="preserve"> materiał informacyjny  - druk </t>
  </si>
  <si>
    <t>liczba materiałów</t>
  </si>
  <si>
    <t>łączny nakład</t>
  </si>
  <si>
    <t>25000</t>
  </si>
  <si>
    <t xml:space="preserve">Konkurs </t>
  </si>
  <si>
    <t>liczba uczestników gali finałowej</t>
  </si>
  <si>
    <t>stoisko informacyjno-promocyjne na targach</t>
  </si>
  <si>
    <t xml:space="preserve">liczba stoisk informacyjno-promocyjnych </t>
  </si>
  <si>
    <t xml:space="preserve">Wiedza i innowacje </t>
  </si>
  <si>
    <t xml:space="preserve">Celem operacji jest tworzenie sieci kontaktów i wymiany wiedzy fachowej pomiędzy przedstawicielami nauki, rolnikami, doradcami w zakresie wdrażania innowacji w rolnictwie i na obszarach wiejskich, poprzez  upowszechnianie wyników badań i innowacyjnych rozwiązań w rolnictwie.  
Podczas konferencji prezentowane będą wyniki badań naukowych prowadzonych przez instytuty naukowe.  Za pomocą relacji filmowej zaprezentowane będzie praktyczne wdrażanie wyników prowadzonych badań. 
</t>
  </si>
  <si>
    <t>konferencja  online</t>
  </si>
  <si>
    <t xml:space="preserve">rolnicy, przedstawiciele doradztwa rolniczego, przedstawiciele nauki, administracja rządowa i samorządowa, instytucje pracujące na rzecz rolnictwa  </t>
  </si>
  <si>
    <t xml:space="preserve">III -IV </t>
  </si>
  <si>
    <t xml:space="preserve">łączna liczba uczestników </t>
  </si>
  <si>
    <t xml:space="preserve">Innowacyjna działalność gospodarcza - instrukcje wdrożenia usług na bazie trzech ogrodów: pokazowego, edukacyjnego, terapeutycznego. </t>
  </si>
  <si>
    <t>Celem operacji jest przekazanie wiedzy praktycznej i informacji na temat prowadzenia działalności gospodarczych w oparciu o ogród pokazowy, ogród edukacyjny oraz ogród terapeutyczny. Identyfikacja nowoczesnych rozwiązań i tworzenia na ich bazie innowacyjnych usług pozwoli na kompleksowe opracowanie trzech instrukcji wdrożeniowych, opartych na funkcjonalności ogrodu w gospodarstwie rolnym i przedsiębiorstwach na obszarach wiejskich. Funkcje rekreacyjne, edukacyjne czy terapeutyczne pozwalają na projektowanie konkretnych usług dających możliwość dywersyfikacji dochodu przy np. produkcji szkółkarskiej czy edukacyjnej. Proponowana operacja przyczyni się do promocji innowacji produktowych i marketingowych w zakresie dywersyfikacji dochodów gospodarstw rolnych w oparciu o nowatorskie usługi bazujące na ogrodach. Taka działalność gospodarcza na obszarach wiejskich umożliwia również świadczenie usług będących odpowiedzią na trendy rynkowe zgodne z innowacyjnym podejściem w zrównoważonym zarządzaniu rozwojem obszarów wiejskich.</t>
  </si>
  <si>
    <t>Informacja/publikacje w internecie (film)</t>
  </si>
  <si>
    <t>liczba zrealizowanych filmów</t>
  </si>
  <si>
    <t>mieszkańcy obszarów wiejskich, rolnicy, przedsiębiorcy, przedstawiciele organizacji pozarządowych, przedstawiciele podmiotów doradczych oraz inne osoby lub przedstawiciele podmiotów zaineresowanych tematyką operacji.</t>
  </si>
  <si>
    <t>Centrum Doradztwa Rolniczego w Brwinowie Odział w Krakowie</t>
  </si>
  <si>
    <t>Instrukcja PDF w Internecie</t>
  </si>
  <si>
    <t>liczba instrukcji</t>
  </si>
  <si>
    <t>szkolenia e-learningowe</t>
  </si>
  <si>
    <t>łączna liczba uczestników</t>
  </si>
  <si>
    <t xml:space="preserve">wydruk instrukcji wdrożeniowych </t>
  </si>
  <si>
    <t xml:space="preserve">liczba publikacja </t>
  </si>
  <si>
    <t>Wykorzystanie innowacji w gospodarowaniu na trwałych użytkach zielonych</t>
  </si>
  <si>
    <t xml:space="preserve">Celem operacji jest współpraca podmiotów doradczych, rolników nowatorów i środowiska naukowego na rzecz upowszechniania innowacyjnych rozwiązań i stosowania dobrych praktyk w zakresie wykorzystania TUZ, jako wartościowej paszy w żywieniu bydła oraz gospodarowania w zakresie pratotechniki (zabiegi agrotechniczne), zbioru i konserwacji pasz na trwałych użytkach zielonych.
Spośród różnych obszarów produkcji roślinnej stan użytków zielonych i gospodarowanie na nich pozostawia wiele zagadnień do rozwiązania.
</t>
  </si>
  <si>
    <t>szkolenie z wyjazdem studyjnym</t>
  </si>
  <si>
    <t xml:space="preserve"> liczba wyjazdów studyjnych</t>
  </si>
  <si>
    <t xml:space="preserve">przedstawiciele doradztwa rolniczego, rolnicy, mieszkańcy obszarów wiejskich </t>
  </si>
  <si>
    <r>
      <rPr>
        <sz val="12"/>
        <rFont val="Calibri"/>
        <family val="2"/>
        <scheme val="minor"/>
      </rPr>
      <t>I-IV</t>
    </r>
    <r>
      <rPr>
        <sz val="11"/>
        <rFont val="Calibri"/>
        <family val="2"/>
        <scheme val="minor"/>
      </rPr>
      <t xml:space="preserve">
</t>
    </r>
  </si>
  <si>
    <t>Centrum Doradztwa Rolniczego w Brwinowie Oddział w Poznaniu</t>
  </si>
  <si>
    <t>ul. Winogrady 63, 
61-659 Poznań</t>
  </si>
  <si>
    <t>Dzień Przedsiębiorcy Rolnego</t>
  </si>
  <si>
    <t xml:space="preserve">Celem operacji jest przekazanie informacji na temat innowacyjnych rozwiązań możliwych do wdrożenia w gospodarstwie rolnym warunkujących wzrost 
dochodu rolniczego oraz wymiana wiedzy i doświadczeń w tym zakresie pomiędzy uczestnikami operacji. Organizowany w ramach operacji ogólnopolski Konkurs "Doradca Roku" będzie uhonorowaniem najlepszych doradców za działalność w zakresie upowszechniania  wiedzy i informacji oraz innowacyjnych rozwiązań w praktyce rolniczej, współpracy i wspólnych inicjatyw realizowanych przez rolników i mieszkańców obszarów wiejskich  Konkurs przyczyni się do popularyzacji i promowanie osiągnięć doradców w zakresie innowacji w rolnictwie i na obszarach wiejskich.   </t>
  </si>
  <si>
    <t>konferencja online</t>
  </si>
  <si>
    <t>rolnicy, mieszkańcy obszarów wiejskich, przedstawiciele doradztwa rolniczego, przedstawiciele nauki, brokerzy innowacji, przedstawiciele instytucji pozarządowych i samorządowych</t>
  </si>
  <si>
    <t xml:space="preserve">I-IV
</t>
  </si>
  <si>
    <t>materiały konferencyjne</t>
  </si>
  <si>
    <t>Ogólnopolski Konkurs "Doradca Roku"</t>
  </si>
  <si>
    <t>Nauka doradza praktyce rolniczej</t>
  </si>
  <si>
    <t xml:space="preserve">Celem operacji jest upowszechnianie wiedzy o niekorzystnych skutkach zmian klimatu oraz o  innowacyjnych rozwiązaniach w zakresie gospodarowania zasobami wody w rolnictwie i na obszarach wiejskich poprzez przygotowanie i emisję filmów krótkometrażowych/prezentacji multimedialnych, których prelegentami będą przedstawiciele nauki działającej na rzecz obszarów wiejskich, a także praktycy. Operacja przyczyni się do transferu wiedzy i innowacji odpowiadających bieżącym problemom występującym w rolnictwie, w tym szczególnie związanych z niedoborem wody. Poszczególne filmy będą dotyczyć tematów: zmiany klimatyczne a rolnictwo,  przeciwdziałanie skutkom suszy w uprawie ziemniaka, Lokalne Partnerstwa ds. Wody, prawo wodne dla rolnika. </t>
  </si>
  <si>
    <t xml:space="preserve">filmy krótkometrażowe 
</t>
  </si>
  <si>
    <t>rolnicy, mieszkańcy obszarów wiejskich, przedstawiciele doradztwa rolniczego, osoby i instytucje zainteresowane tematem</t>
  </si>
  <si>
    <t>łączna liczba wyświetleń</t>
  </si>
  <si>
    <t>Konkurs: Moje własne innowacje</t>
  </si>
  <si>
    <t xml:space="preserve">Celem  operacji jest: 
•aktywizacja rolników oraz mieszkańców obszarów wiejskich do dzielenia się pomysłami i dobrymi praktykami dotyczącymi wprowadzania usprawnień we własnych gospodarstwach rolnych; 
• identyfikacja „rolników innowatorów”, którzy w przyszłości mogą być partnerami projektów realizowanych przez SIR lub  członkami Grup Operacyjnych EPI, a także tworzenie sieci kontaktów pomiędzy rolnikami i przedstawicielami doradztwa rolniczego;
• promowanie „małych innowacji”, które mogą mieć znaczenie zwłaszcza w czasie epidemii i kryzysu – pokazanie innym, że czasami małym kosztem można samemu wdrożyć pewne innowacyjne rozwiązania usprawniające pracę lub zarządzanie gospodarstwem rolnym.
Przedmiotem operacji jest organizacja konkursu mającego na celu wyłonienie najlepszych usprawnień wprowadzanych w gospodarstwach przez ich właścicieli. Uczestnicy konkursu będą mieli za zadanie przesłać formularz zgłoszeniowy z opisem swoich "dzieł" i przyczyn, które skłoniły autorów do wprowadzenia przedmiotowych usprawnień. Załącznikiem do formularza będzie foto lub video prezentacja. Najciekawsze prace będą nagrodzone i opublikowane na stronie internetowej oraz portalach społecznościowych SIR, jako dobra praktyka rolnicza oraz innowacyjne rozwiązania.  </t>
  </si>
  <si>
    <t>rolnicy, mieszkańcy obszarów wiejskich, przedstawiciele doradztwa rolniczego,  osoby i instytucje zainteresowane tematem</t>
  </si>
  <si>
    <t>liczba zidentyfikowanych i opublikowanych dobrych praktyk</t>
  </si>
  <si>
    <t>Razem możemy więcej - ułatwiamy tworzenie sieci kontaktów oraz promujemy dobre praktyki w zakresie wdrażania innowacji</t>
  </si>
  <si>
    <t>Celem operacji jest ułatwianie wymiany doświadczeń oraz dobrych praktyk w zakresie wdrażania innowacji w rolnictwie i na obszarach wiejskich poprzez wydanie ulotek i broszur promujących Sieć na rzecz innowacji w rolnictwie i na obszarach wiejskich, a także projekty jakie realizowane są w ramach Sieci. Będą one dystrybuowane podczas wydarzeń organizowanych w ramach PO KSOW na lata 2020-2021 oraz tych, do których uczestnictwa zapraszani są przedstawiciele SIR. Będzie to też materiał promujący Sieć podczas targów i wystaw oraz   spotkań z potencjalnymi Partnerami SIR, potencjalnymi beneficjentami działania „Współpraca” w ramach PROW 2014-2020 i innym osobami zainteresowanym Siecią. Operacja ułatwi tworzenie oraz funkcjonowanie sieci kontaktów pomiędzy rolnikami, podmiotami doradczymi, jednostkami naukowymi, przedsiębiorcami sektora rolno-spożywczego oraz pozostałymi podmiotami zainteresowanymi wdrażaniem innowacji w rolnictwie i na obszarach wiejskich. Ponieważ coraz częściej reprezentanci Sieci są uczestnikami wydarzeń międzynarodowych, niezbędne jest opracowanie ulotek w języku angielskim.</t>
  </si>
  <si>
    <t>publikacja w formie broszur i ulotek</t>
  </si>
  <si>
    <t>liczba ulotek polskojęzycznych</t>
  </si>
  <si>
    <t>rolnicy, mieszkańcy obszarów wiejskich, przedstawiciele  doradztwa rolniczego, przedstawiciele nauki, przedsiębiorcy działające na terenie i na rzecz obszarów wiejskich, przedstawiciele zagranicznych instytucji pełniących rolę analogiczną do SIR w Polsce</t>
  </si>
  <si>
    <t xml:space="preserve">II-IV
</t>
  </si>
  <si>
    <t xml:space="preserve">
</t>
  </si>
  <si>
    <t>liczba ulotek anglojęzycznych</t>
  </si>
  <si>
    <t>liczba broszur polskojęzycznych</t>
  </si>
  <si>
    <t xml:space="preserve">Koncepcja  nt. "Wykorzystanie nowoczesnych rozwiązań teleinformatycznych dla transferu wiedzy i innowacji w rolnictwie" </t>
  </si>
  <si>
    <t xml:space="preserve">Celem operacji jest wskazanie w jaki sposób można zwiększyć potencjał innowacyjności usług świadczonych przez jednostki doradztwa rolniczego na rzecz rolników i rozwoju obszarów wiejskich przy wykorzystaniu nowoczesnych narzędzi teleinformatycznych. 
Przedmiotem operacji jest stworzenie koncepcji nowoczesnego systemu wykorzystywanego przez doradztwo rolnicze  do tworzenia sieci kontaktów,  wspierania transferu wiedzy i innowacji, promowania dobrych praktyk m.in.  z wykorzystaniem technologii ICT. 
W ramach koncepcji planowane jest opracowanie założeń  merytorycznych i technicznych. 
</t>
  </si>
  <si>
    <t>koncepcja</t>
  </si>
  <si>
    <t>MRiRW, jednostki doradztwa rolniczego, jednostki naukowo-badawcze</t>
  </si>
  <si>
    <t>ul. Winogrady 63
61-659 Poznań</t>
  </si>
  <si>
    <t>17</t>
  </si>
  <si>
    <t xml:space="preserve">Wsparcie dla tworzenia Lokalnych Partnerstw ds. Wody (LPW) </t>
  </si>
  <si>
    <t xml:space="preserve">Od dłuższego czasu obserwujemy w Polsce pogłębianie się kryzysu związanego z dostępem do wody. Susza w rolnictwie i na obszarach wiejskich to temat poruszany przez media każdego dnia. Aby oszczędzać wodę należy podjąć działania edukacyjne, informacyjne a następnie wypracować odpowiednie rozwiązania. Pilotażowy projekt powołania Lokalnych Partnerstw ds. Wody łączący lokalne społeczności związane z gospodarką wodną jako dobrem wspólnym ma na celu przeanalizowanie potrzeb wodnych na danym terenie, zebranie pomysłów na innowacyjne działania w zakresie gospodarki wodą i opracowanie raportów, które będą służyły wypracowaniu wytycznych do powołania LPW w każdym powiecie w Polsce. Celem operacji „Wsparcie dla tworzenia Lokalnych partnerstw ds. Wody” jest z jednej strony stworzenie pierwszej w Polsce sieci współpracy między lokalnym społeczeństwem w zakresie gospodarki wodnej, natomiast z drugiej strony innowacyjne wsparcie działań LPW przez utworzenie Zespołu eksperckiego, w skład którego wchodziliby m.in. przedstawiciele nauki, których zadaniem byłoby opracowanie zasad powstawania LPW, wsparcie w ramach szkoleń oraz wypracowanie raportu końcowego z działań grupy pilotażowej ze wskazaniem innowacyjnych rozwiązań pozwalających na racjonalną gospodarkę wodą w rolnictwie i na obszarach wiejskich. Ponieważ doradcy z Ośrodków Doradztwa Rolniczego mają duże doświadczenie w działaniach w rolnictwie i na obszarach wiejskich, w ramach operacji chcielibyśmy poprzez szkolenia przygotować zarówno koordynatorów powstających LPW jak i doradców ds. wody z 16 WODR, których zadaniem byłoby inicjowanie lokalnych działań w zakresie gospodarki wodnej.  </t>
  </si>
  <si>
    <t>spotkania online zespołu  ekspertów</t>
  </si>
  <si>
    <t>przedstawiciele nauki, jednostek doradztwa rolniczego, Państwowego Gospodarstwa Wodnego Wody Polskie, administracji rządowej i samorządowej, osoby zainteresowane tematem</t>
  </si>
  <si>
    <t>ul. Pszczelińska 99, 
05-840 Brwinów</t>
  </si>
  <si>
    <t>liczba raportów</t>
  </si>
  <si>
    <t>szkolenia doradców ds. wody: 1 szkolenie w formie online, 2 szkolenia w formie hybrydowej stacjonarne/online</t>
  </si>
  <si>
    <t>Wyjazd studyjny</t>
  </si>
  <si>
    <t>spotkania on-line informacyjno-szkoleniowe koordynatorów LPW</t>
  </si>
  <si>
    <t>łączna  liczba uczestników spotkań</t>
  </si>
  <si>
    <t xml:space="preserve">Nowoczesne systemy produkcji rolniczej ograniczające zanieczyszczenia środowiska. </t>
  </si>
  <si>
    <t xml:space="preserve">Celem operacji jest upowszechnianie wiedzy o innowacyjnych rozwiązaniach w zakresie ograniczenia emisji zanieczyszczeń rolniczych do gleby, wody i powietrza. Operacja przyczyni się do transferu wiedzy i innowacji w ww. zakresie.  Występujący w filmie rolnik mówiący o rozwiązaniach zastosowanych we własnym gospodarstwie  będzie wiarygodnym wzorcem dla innych, którzy podobne rozwiązanie mogą zaimplementować u siebie. Zrealizowane filmy przekazane doradcom i udostępnione  w internecie będą stanowiły promocję dobrych praktyk związanych z ograniczeniem emisji zanieczyszczeń pochodzenia rolniczego.  Konferencja, na której prelegentami będą m.in. przedstawiciele nauki a odbiorcami, doradcy, rolnicy, mieszkańcy obszarów wiejskich, da możliwość wielopodmiotowego sieciowania kontaktów, a przez to szansę na dalszą efektywną współpracę między nauką, doradztwem i praktyką rolniczą. Relacja filmowa z konferencji zamieszczona na kanale YT Centrum Doradztwa Rolniczego da możliwość zapoznania się z tematami przedstawionymi na konferencji szerokiemu gronu odbiorców.  </t>
  </si>
  <si>
    <t>liczba odcinków</t>
  </si>
  <si>
    <t xml:space="preserve">przedstawiciele JDR oraz prywatnych podmiotów doradczych, przedstawiciele IR, rolnicy, przedstawiciele szkół rolniczych, mieszkańcy obszarów wiejskich, przedstawiciele instytutów naukowych, uczelni rolniczych  oraz zainteresowani tematyką       </t>
  </si>
  <si>
    <t xml:space="preserve">konferencja w formie hybrydowej </t>
  </si>
  <si>
    <t>137 ( 44 osoby stacjonarnie, 93 online)</t>
  </si>
  <si>
    <t>relacja filmowa z konferencji</t>
  </si>
  <si>
    <t>liczba relacji</t>
  </si>
  <si>
    <t>1 (relacja składająca się z 2 części)</t>
  </si>
  <si>
    <t>Gospodarstwa demonstracyjne- siecią współpracy</t>
  </si>
  <si>
    <t>Celem operacji jest budowanie sieci współpracy pomiędzy gospodarstwami demonstracyjnymi a innymi podmiotami, aby skutecznie upowszechniać wiedzę i innowacje do praktyki rolniczej.  Nawiązanie współpracy polegającej na  upowszechnianiu innowacji wprowadzonych w wybranych gospodarstwach oraz wiedzy wynikającej z osiągnięć nauki - do praktyki rolniczej - może przynosić wymierne efekty w gospodarstwach  korzystających z form przekazu proponowanych w planowanej operacji.</t>
  </si>
  <si>
    <t xml:space="preserve">spotkania online </t>
  </si>
  <si>
    <t xml:space="preserve"> przedstawiciele Instytucji naukowych, przedstawiciele szkół rolniczych, jednostek doradztwa rolniczego, rolnicy, osoby zainteresowane tematem </t>
  </si>
  <si>
    <t>ul. Pszczelińska 99,
05-840 Brwinów</t>
  </si>
  <si>
    <t>spotkanie stacjonarne</t>
  </si>
  <si>
    <t xml:space="preserve">publikacje x 1 </t>
  </si>
  <si>
    <t>1x 800</t>
  </si>
  <si>
    <t xml:space="preserve">konferencja online </t>
  </si>
  <si>
    <t xml:space="preserve">
szkolenie  online </t>
  </si>
  <si>
    <t>badania społeczne / opracowanie</t>
  </si>
  <si>
    <t>liczba opracowań</t>
  </si>
  <si>
    <t>opracowanie merytoryczno-techniczne dot. strony internetowej Krajowej Sieci Gospodarstw Demonstracyjnych</t>
  </si>
  <si>
    <t>liczba usług</t>
  </si>
  <si>
    <t xml:space="preserve">Transfer wiedzy- Doradztwo edukacji rolniczej </t>
  </si>
  <si>
    <t>Celem operacji jest przeprowadzenie analizy i diagnozy stanu współpracy między doradztwem a edukacją rolniczą, wypracowanie praktycznych i możliwych do realizacji propozycji rozwiązań dla głównych problemów zidentyfikowanych w ramach planowanej analizy/badania w zakresie transferu wiedzy i innowacji. Przedmiotem operacji jest opracowanie dotyczące potrzeb szkół rolniczych w zakresie wzmocnienia wymiany wiedzy i doświadczenia, zwłaszcza z jednostkami naukowymi i doradztwem. W ramach operacji zostaną również zorganizowane spotkania dotyczące wyżej wymienionego zakresu, w których wezmą udział przedstawiciele szkół rolniczych, doradztwa oraz administracji rządowej.</t>
  </si>
  <si>
    <t>badanie społeczne, analiza</t>
  </si>
  <si>
    <t xml:space="preserve"> przedstawiciele szkół rolniczych, przedstawiciele doradztwa rolniczego, zainteresowani tematem</t>
  </si>
  <si>
    <t>konferencja hybrydowa</t>
  </si>
  <si>
    <t>110 (33 osoby stacjonarnie, 77 online)</t>
  </si>
  <si>
    <t>Agroleśnictwo -innowacyjne rozwiązania w rolnictwie</t>
  </si>
  <si>
    <t>Celem operacji jest przekazanie wiedzy i informacji na temat innowacyjnych  rozwiązań w rolnictwie i na obszarach wiejskich w zakresie agroleśnictwa oraz upowszechnianie dobrych praktyk. Przedstawione informacje przyczynią się do podniesienia świadomości potrzeby realizacji wspólnych upraw trwałych i rolnych na jednym terenie, mających na celu zatrzymanie wody w glebie oraz wykorzystanie zjawiska allelopatii. Operacja wpisuje się z zobowiązania Polski wobec UE oraz będzie miała wpływ na zahamowanie zmian klimatycznych. Operacja ma również za zadanie ułatwienie kontaktów i wymiany doświadczeń między nauką a praktyką. Przedmiot: Zorganizowanie dwóch szkoleń on-line, jednego wyjazdu studyjnego, wydanie publikacji oraz nakręcenie 2 filmów edukacyjnych z zakresu agroleśnictwa.  Temat: Agroleśnictwo -innowacyjne rozwiązania w rolnictwie</t>
  </si>
  <si>
    <t>przedstawiciele doradztwa, przedstawiciele świata nauki, rolnicy, przedstawiciele administracji rządowej i samorządowej, nauczyciele rolniczy, mieszkańcy obszarów wiejskich - osoby zainteresowane tematyką agroleśnictwa</t>
  </si>
  <si>
    <t>Centrum Doradztwa Rolniczego w Brwinowie
Oddział w Poznaniu</t>
  </si>
  <si>
    <t xml:space="preserve">wyjazd studyjny </t>
  </si>
  <si>
    <t>liczba wyjazdów</t>
  </si>
  <si>
    <t xml:space="preserve">liczba filmów </t>
  </si>
  <si>
    <t>Racjonalne gospodarowanie zasobami naturalnymi w rolnictwie</t>
  </si>
  <si>
    <t xml:space="preserve">Celem operacji jest  promocja dobrych praktyk w zakresie różnych technik uprawy gleby poprawiających gospodarkę wodną i zasobność materii organicznej w glebie, wykorzystania technologii informatycznych do monitorowania stanu upraw oraz  ograniczenia stosowania pestycydów w rolnictwie.
Operacja ma za zadanie usprawnienie transferu wiedzy i informacji na temat praktycznych rozwiązań w zakresie różnych technik i technologii w rolnictwie związanych z racjonalną gospodarką wodą, ekologizacją rolnictwa oraz poprawą jakości gleb, a także ułatwienie kontaktów między różnymi grupami odbiorców operacji celem nawiązania stałej współpracy. Przedmiotem operacji jest  realizacja konferencji w formie online oraz realizacja filmu prezentującego dobre praktyki, stosowane w gospodarstwach rolnych, dotyczące racjonalnego gospodarowania zasobami naturalnymi. </t>
  </si>
  <si>
    <t xml:space="preserve">rolnicy, przedsiębiorcy, mieszkańcy obszarów wiejskich, jednostki doradztwa rolniczego, administracja rządowa i samorządowa, przedstawiciele nauki </t>
  </si>
  <si>
    <t xml:space="preserve">Rozwój innowacyjnych technologii odnawialnych źródeł energii na obszarach wiejskich </t>
  </si>
  <si>
    <t xml:space="preserve">Celem operacji jest przekazanie wiedzy i informacji na temat innowacyjnych  rozwiązań w technologiach odnawialnych źródeł energii na obszarach wiejskich oraz upowszechnianie dobrych praktyk. Przedstawione informacje przyczynią się do podniesienia świadomości  potrzeby realizacji celu 15% produkcji czystej energii w 2020 r. wynikającego ze zobowiązań Polski wobec UE oraz przyczynią się do zahamowania zmian klimatycznych. Operacja ma za zadanie ułatwienie kontaktów między nauką, samorządem i przedsiębiorcami oraz nawiązanie współpracy między nauką a praktyką. W ramach operacji zorganizwoano dwudniową konferencję w formie online dla 83 uczestnikó oraz opracowano publikację pt. "Rozwój innowacyjnych technologii odnawialnych źródeł energii na obszarach wiejskich". </t>
  </si>
  <si>
    <t xml:space="preserve">Konferencja online </t>
  </si>
  <si>
    <t>przedstawiciele podmiotów doradczych, nauka, rolnicy, przedsiębiorcy, administracja rządowa i samorządowa, osoby zainteresowane tematyką</t>
  </si>
  <si>
    <t xml:space="preserve">Od pola do stołu- analiza procesu </t>
  </si>
  <si>
    <t xml:space="preserve">Celem badania jest rozpoznanie zmian w funkcjonowaniu łańcuchów dostaw żywności w Polsce wywołanych pandemią COVID-19. Analiza będzie obejmować: skutki ekonomiczne, społeczne i prawne, wywołane przez pandemię COVID-19 dla producentów rolnych - głównego ogniwa łańcucha dostaw żywności, ze szczególnym uwzględnieniem segmentu produkcji owoców miękkich i warzyw. W ramach zamówienia zidentyfikowane zostaną mechanizmy funkcjonowania wymienionych podmiotów w okresie pandemii oraz planowane przez nie strategie działań innowacyjnych. Szczególna uwaga będzie poświęcona rozpoznaniu najważniejszych trudności napotkanych w związku z pandemią COVID-19 przez producentów oraz charakterystyka wdrożonych przez nich strategii adaptacyjnych 
do nowej sytuacji społeczno-gospodarczej. Analizie zostaną poddane dobre praktyki w zakresie skracania łańcuchów dostaw żywności zidentyfikowane podczas badania (np. polegające na wykorzystaniu w działalności rolniczej technologii i rozwiązań cyfrowych).
</t>
  </si>
  <si>
    <t>badania społeczne/ analiza</t>
  </si>
  <si>
    <t>liczba publikacji / desk research</t>
  </si>
  <si>
    <t xml:space="preserve"> przedstawiciele doradctwa, rolnicy, mieszkańcy obszarów wiejskich, podmioty prywatne, osoby zainteresowane tematem                </t>
  </si>
  <si>
    <t>liczba publikacji / publikacja wyników badań ilościowych</t>
  </si>
  <si>
    <t>Cykl szkoleń e-learningowych                                     "Mała retencja wodna w gospodarstwach rolnych"</t>
  </si>
  <si>
    <t xml:space="preserve">Celem operacji jest przekazanie i upowszechnianie wiedzy na temat małej retencji wodnej w gospodarstwie wraz z przedstawieniem innowacyjnych praktyk w tym zakresie. Operacja jest powiązana z projektem „Wsparcie dla tworzenia Lokalnych Partnerstw ds. Wody (LPW)” i stanowi jej merytoryczne uzupełnienie o zagadnienia dotyczące małej retencji wodnej. </t>
  </si>
  <si>
    <t>szkolenia e-lerningowe</t>
  </si>
  <si>
    <t>przedstawiciele jednostek doradztwa rolniczego, osoby i podmioty zainteresowane tematyką operacji</t>
  </si>
  <si>
    <t>ul. Pszczelińska 99,
 05-840 Brwinów</t>
  </si>
  <si>
    <t>Profesjonalna produkcja ziemniaka</t>
  </si>
  <si>
    <t>Celem operacji jest wsparcie technologiczne w produkcji ziemniaka wysokiej jakości. Plantatorzy ziemniaków muszą podążać za aktualnymi trendami rynkowymi aby odpowiadać na potrzeby konsumentów, jednocześnie produkując surowiec wysokiej jakości w sposób nowoczesny. 
Przedmiotem operacji jest opracowanie oraz publikacja broszury poruszającej m.in. następujące zagadnienia: budowa marki polskiego ziemniaka, agrotechnika i ochrona ziemniaka, dobór odmian do uprawy, przechowywanie.</t>
  </si>
  <si>
    <t>rolnicy, przedstawiciele podmiotów doradczych, osoby zainteresowane tematem</t>
  </si>
  <si>
    <t xml:space="preserve">VI Forum Wiedzy i innowacji w Rolnictwie
</t>
  </si>
  <si>
    <t xml:space="preserve">Celem operacji jest przekazanie wiedzy i informacji na temat nowoczesnych rozwiązań, innowacyjnych produktów oraz prezentacja wyników  prowadzonych  badań  przez  instytucje badawczo-naukowe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 
Organizowany w ramach operacji Konkurs "Najciekawsze innowacyjne rozwiązania w rolnictwie" będzie uhonorowaniem najlepszych rozwiązań technologicznych, produkcyjnych, organizacyjnych propagujących innowacyjne rozwiązania dla sektora rolniczego. </t>
  </si>
  <si>
    <t>Konferencja w formie hybrydowej</t>
  </si>
  <si>
    <t xml:space="preserve">przedstawiciele doradztwa rolniczego, przedstawiciele nauki, rolnicy, przedsiębiorcy, administracja rządowa i samorządowa, instytucje pracujące na rzecz rolnictwa </t>
  </si>
  <si>
    <t>205 
(123- on-line                              82- stacjonarnie)</t>
  </si>
  <si>
    <t>Konkurs "Najciekawsze innowacyjne rozwiązania w rolnictwie"</t>
  </si>
  <si>
    <t>Dzień Przedsiębiorcy Rolnego 2021</t>
  </si>
  <si>
    <t xml:space="preserve">Celem operacji jest przekazanie informacji na temat innowacyjnych rozwiązań możliwych do wdrożenia w gospodarstwie rolnym, warunkujących wzrost dochodu rolniczego oraz wymiana wiedzy i doświadczeń w tym zakresie pomiędzy uczestnikami operacji. Organizowany w ramach operacji ogólnopolski Konkurs "Doradca Roku" będzie uhonorowaniem najlepszych doradców za działalność w zakresie upowszechniania  wiedzy i informacji oraz innowacyjnych rozwiązań w praktyce rolniczej, współpracy i wspólnych inicjatyw realizowanych przez rolników i mieszkańców obszarów wiejskich.  Konkurs przyczyni się do popularyzacji i promowania osiągnięć doradców w zakresie innowacji w rolnictwie i na obszarach wiejskich.   </t>
  </si>
  <si>
    <t>Wsparcie cyfryzacji usług informacyjnych i doradczych dla rolników, mieszkańców obszarów wiejskich i podmiotów z otoczenia rolnictwa</t>
  </si>
  <si>
    <t>Celem operacji jest wsparcie cyfryzacji rolnictwa poprzez zwiększenie poziomu wiedzy oraz poprawę dostępności i możliwości efektywnego świadczenia usług informacyjnych i doradczych dla rolników i mieszkańców obszarów wiejskich, przy wykorzystaniu narzędzi teleinformatycznych. Przedmiotem operacji jest przygotowanie opracowania dotyczącego pilotażowych e-usług, bazujących na koncepcji: "Wykorzystanie nowoczesnych rozwiązań teleinformatycznych dla transferu wiedzy i innowacji w rolnictwie". Usługi będą wykorzystywane przez rolników, mieszkańców obszarów wiejskich, doradztwo rolnicze, jednostki naukowo-badawcze, przedsiębiorców do wspierania transferu wiedzy i innowacji. Dzięki przygotowywanym e-usługom nastąpi zwiększenie dostępności informacji, a także ułatwienie podejmowania decyzji w zakresie zarówno zarządzania gospodarstwem rolnym, produkcji i hodowli jak i współpracy w zakresie realizacji projektów i szeroko rozumianej wymiany wiedzy i dobrych praktyk.</t>
  </si>
  <si>
    <t>opracowanie</t>
  </si>
  <si>
    <t>rolnicy, mieszkańcy obszarów wiejskich, jednostki doradztwa rolniczego, jednostki naukowo-badawcze, przedsiębiorcy i instytucje z otoczenia rolnictwa</t>
  </si>
  <si>
    <t>Racjonalne gospodarowanie zasobami naturalnymi w rolnictwie II</t>
  </si>
  <si>
    <t>Operacja ma za zadanie usprawnienie transferu wiedzy i informacji na temat praktycznych rozwiązań w zakresie różnych technik i technologii w rolnictwie, związanych z racjonalną gospodarką wodą, ekologizacją rolnictwa oraz poprawą jakości gleb, ograniczeniem stosowania pestycydów, gospodarki o obiegu zamkniętym oraz rolnictwa regenarytywnego a także ułatwienie kontaktów między różnymi grupami odbiorców operacji celem nawiązania stałej współpracy. Celem operacji jest promocja innowacyjnych rozwiązań w zakresie zrównoważonego gospodarowania zarówno na poziomie gospodarstwa rolnego jak i na obszarach wiejskich. Przedmiotem operacji jest  realizacja konferencji oraz warsztatów w gospodarstwie rolnym,  dotyczących racjonalnego gospodarowania zasobami naturalnymi.</t>
  </si>
  <si>
    <t>konferencja w formie hybrydowej</t>
  </si>
  <si>
    <t>182 
(122- on-line                              60- stacjonarnie)</t>
  </si>
  <si>
    <t>warsztaty w gospodarstwie rolnym</t>
  </si>
  <si>
    <t>Plan operacyjny KSOW na lata 2020-2021 (z wyłączeniem działania 8 Plan komunikacyjny) - Dolnośląski ODR - luty 2022</t>
  </si>
  <si>
    <t>Technologia uprawy winorośli w teorii i praktyce</t>
  </si>
  <si>
    <t>Celem operacji jest rozwój przedsiębiorczości na obszarach wiejskich poprzez podniesienie poziomu wiedzy i umiejętności 
w zakresie innowacyjnych rozwiązań w technologii uprawy winorośli, podczas sześciodniowych warsztatów, składających się z zajęć teoretycznych i praktycznych. Dodatkowo umożliwienie budowania sieci kontaktów pomiędzy rolnikami, mieszkańcami obszarów wiejskich, doradcami oraz przedstawicielami innych instytucji mających wpływ na kształtowanie i rozwój obszarów wiejskich.</t>
  </si>
  <si>
    <t>Liczba warsztatów
Liczba uczestników warsztatów,
w tym liczba doradców</t>
  </si>
  <si>
    <t>1
14
2</t>
  </si>
  <si>
    <t>mieszkańcy obszarów wiejskich, rolnicy, właściciele gospodarstw agroturystycznych, doradcy, osoby  zainteresowane podejmowaniem i rozwojem przedsiębiorczości na obszarach wiejskich oraz wdrażaniem innowacyjnych rozwiązań na obszarach wiejskich</t>
  </si>
  <si>
    <t>Dolnośląski Ośrodek Doradztwa Rolniczego z siedzibą we Wrocławiu</t>
  </si>
  <si>
    <t>ul. Zwycięska 8,
53-033 Wrocław</t>
  </si>
  <si>
    <t>Działania Zespołu Tematycznego związanego 
z zagadnieniami chowu i hodowli bydła mięsnego</t>
  </si>
  <si>
    <t>Mając na uwadze potencjał regionalny oraz potrzebę odbudowania stad podstawowych i wzrost pogłowia bydła mięsnego w dolnośląskich gospodarstwach, planowana operacja ma na celu podniesienie poziomu wiedzy w zakresie: sposobu utrzymania i doboru ras do krzyżówek i hodowli, sposobu utrzymania bydła mięsnego, chorób okresu odchowu cieląt i opasu bydła mięsnego, zasad żywienia, dobrostanu zwierząt, tworzenia grup producenckich i dobrowolnych systemów jakości, a także zachęcenie uczestników do tworzenia partnerstw podejmujących wspólne innowacyjne przedsięwzięcia w zakresie chowu i hodowli bydła mięsnego. Operacja poprzez wspieranie transferu wiedzy i innowacji w rolnictwie i na obszarach wiejskich przyczyni się do realizacji działań na rzecz tworzenia sieci kontaktów w województwie dolnośląskim.</t>
  </si>
  <si>
    <t>spotkanie,
spotkanie online,
wyjazd studyjny,
film</t>
  </si>
  <si>
    <t xml:space="preserve">Liczba spotkań
Liczba uczestników spotkań,
w tym liczba doradców
Liczba spotkań online
Liczba uczestników spotkań online
Liczba wyjazdów studyjnych
Liczba uczestników wyjazdów studyjnych, w tym liczba doradców
Liczba filmów
</t>
  </si>
  <si>
    <t>2
140
6
1
70
1
25
4
1</t>
  </si>
  <si>
    <t xml:space="preserve">dolnośląscy rolnicy, producenci, hodowcy bydła, doradcy, przedstawiciele świata nauki, mieszkańcy obszarów wiejskich zainteresowani tematyką
</t>
  </si>
  <si>
    <t>Innowacje w dolnośląskim winiarstwie</t>
  </si>
  <si>
    <t>Celem operacji jest podniesienie poziomu wiedzy w zakresie wpływu zmian warunków klimatycznych na proces winifikacji; wspólna promocja poprzez wydanie broszury zawierającej ofertę turystyczną Dolnego Śląska, a także zachęcenie uczestników do współpracy w zakresie tworzenia grup operacyjnych Europejskiego Partnerstwa Innowacyjnego ukierunkowanych na realizację innowacyjnych projektów związanych z winiarstwem.</t>
  </si>
  <si>
    <t>szkolenie online,
broszura</t>
  </si>
  <si>
    <t>Liczba szkoleń online
Liczba uczestników szkoleń online
Liczba broszur
Nakład (egz.)</t>
  </si>
  <si>
    <t>1
35
1
1 500</t>
  </si>
  <si>
    <t xml:space="preserve">mieszkańcy obszarów wiejskich, rolnicy, właściciele gospodarstw winiarskich, doradcy, osoby  zainteresowane podejmowaniem i rozwojem przedsiębiorczości na obszarach wiejskich oraz wdrażaniem innowacyjnych rozwiązań na obszarach wiejskich; w przypadku broszury 
każda osoba posługująca się językiem polskim, zainteresowana atrakcyjną formą wypoczynku na wsi, enologią i  dolnośląską ofertą enoturystyczną </t>
  </si>
  <si>
    <t>Dolnośląski Targ Rolny</t>
  </si>
  <si>
    <t>Główne cele operacji to przede wszystkim rozwój lokalnych rynków produktów wysokiej jakości; podniesienie poziomu wiedzy w zakresie wspólnej promocji, budowania wspólnej marki, skracania łańcuchów dostaw wśród dolnośląskich rolników i producentów; zachęcenie uczestników do współpracy w zakresie tworzenia grup operacyjnych EPI ukierunkowanych na realizację innowacyjnych projektów w zakresie krótkich łańcuchów dostaw;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</si>
  <si>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targi,
ulotka,
spot w radio,
informacje i publikacje w Internecie</t>
  </si>
  <si>
    <t>Liczba targów
Szacowana liczba uczestników targów
Liczba ulotek
Nakład (egz.)
Liczba spotów reklamowych w radio
Liczba postów na portalu społecznościowym</t>
  </si>
  <si>
    <t>10
6 000
1
120 000
230
10</t>
  </si>
  <si>
    <t>rolnicy, producenci żywności, każdy potencjalny nabywca produktów wytworzonych lokalnie; ze względu na realizację wydarzenia we Wrocławiu będzie to mieszkaniec województwa dolnośląskiego, zainteresowany prawidłowym odżywianiem, zakupem produktów wysokiej jakości, wytworzonych lokalnie, potwierdzonych stosownym certyfikatem</t>
  </si>
  <si>
    <t>Od rolnika do koszyka</t>
  </si>
  <si>
    <t xml:space="preserve">Planowana w ramach operacji konferencja pt. „Od rolnika do koszyka” ma na celu stworzenie płaszczyzny prezentującej praktyczne wykorzystanie innowacyjnych rozwiązań w produkcji żywności. Fachowa wiedza przekazywana podczas konferencji wskaże nie tylko, jak prowadzić działalność w zakresie sprzedaży produktów z gospodarstwa rolnego i małego przetwórstwa, ale również na przykładzie już utworzonych grup operacyjnych EPI w ramach działania "Współpraca", wskaże możliwości wdrażania wspólnych projektów przynoszących wymierne korzyści nie tylko dla indywidualnych przetwórców, ale również dla ogólnego rozwoju obszarów wiejskich województwa dolnośląskiego. Przedstawione w trakcie konferencji przykłady już istniejących grup operacyjnych zachęcą uczestników do zakładania nowych potencjalnych grup na rzecz innowacji w zakresie krótkich łańcuchów dostaw. </t>
  </si>
  <si>
    <t>Liczba konferencji
Liczba uczestników konferencji, w tym doradców,
w tym liczba przedstawicieli LGD</t>
  </si>
  <si>
    <t>1
60
8
3</t>
  </si>
  <si>
    <t>osoby prowadzące działalność lub zainteresowane tematem prowadzenia sprzedaży produktów z gospodarstwa rolnego lub małego przetwórstwa, a także osoby mające wpływ na rozwój obszarów wiejskich Dolnego Śląska, w tym: rolnicy, podmioty zajmujące się małym przetwórstwem, mieszkańcy obszarów wiejskich województwa dolnośląskiego, doradcy rolniczy, przedstawiciele instytucji rolniczych, okołorolniczych oraz lokalnych stowarzyszeń i LGD</t>
  </si>
  <si>
    <t>Rolnictwo ekologiczne szansą dla polskiego rolnictwa</t>
  </si>
  <si>
    <t>Operacja ma na celu poszukiwanie partnerów KSOW chcących realizować innowacyjne projekty w ramach działania "Współpraca", a zatem w swoim założeniu ma przysłużyć się tworzeniu grup operacyjnych EPI na rzecz innowacji w zakresie rolnictwa ekologicznego. Operacja będzie realizowana dwuetapowo. Pierwszy etap to spotkanie Zespołu Tematycznego ds. rolnictwa ekologicznego, którego celem będzie identyfikacja problemu i wyznaczenie głównych kierunków działania. Podczas spotkania zaproszeni zostaną rolnicy oraz pracownicy naukowi w celu wyznaczenia głównych zadań do realizacji. Drugi etap to szkolenie, którego celem będzie podniesienie świadomości ekologicznej i edukacyjnej rolników i mieszkańców obszarów oraz wypracowanie innowacyjnych rozwiązań, które pomogą w prowadzeniu ekologicznego gospodarstwa.</t>
  </si>
  <si>
    <t>spotkanie,
szkolenie</t>
  </si>
  <si>
    <t>Liczba spotkań
Liczba uczestników spotkań,
w tym liczba doradców
Liczba szkoleń
Liczba uczestników szkoleń, w tym liczba doradców</t>
  </si>
  <si>
    <t>1
15
5
1
40
9</t>
  </si>
  <si>
    <t>rolnicy ekologiczni oraz rolnicy konwencjonalni zainteresowani przestawianiem gospodarstw na produkcję ekologiczną, konsumenci żywności ekologicznej, doradcy, pracownicy jednostek naukowych w celu identyfikacji oraz pozyskania inspiracji do opracowania nowych, innowacyjnych rozwiązań</t>
  </si>
  <si>
    <t>Dolnośląskie Partnerstwo ds. Wody (DPW)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</si>
  <si>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</si>
  <si>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spotkanie,
spotkanie online,
raport</t>
  </si>
  <si>
    <t>Liczba spotkań 
Liczba uczestników spotkań
Liczba spotkań online
Liczba uczestników spotkań online
Liczba raportów
Nakład (egz.)</t>
  </si>
  <si>
    <t>2
70
2
110
1
200</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</si>
  <si>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zainteresowane tematem</t>
  </si>
  <si>
    <t>Nowoczesna i bezpieczna uprawa ziemniaka w województwie dolnośląskim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</si>
  <si>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dolnośląskim.</t>
  </si>
  <si>
    <t>szkolenie online</t>
  </si>
  <si>
    <t>Liczba szkoleń online
Liczba uczestników szkoleń online</t>
  </si>
  <si>
    <t>1
100</t>
  </si>
  <si>
    <t>producenci ziemniaka lub zamierzający podjąć taką produkcję w celu zwiększenia rentowności swoich gospodarstw rolnych, doradcy rolniczy, producenci mogący być prekursorami technik nawodnieniowych w województwie dolnośląskim zdolni dać pozytywny przykład w zakresie gospodarowania wodą, inne podmioty zainteresowane tematyką</t>
  </si>
  <si>
    <t>Rolnictwo ekologiczne - lepsza strona dolnośląskiego rolnictwa</t>
  </si>
  <si>
    <t>Celem operacji jest promocja dobrych praktyk i wdrażanie innowacyjnych rozwiązań w gospodarstwach ekologicznych. W ramach operacji przeprowadzone zostaną dwa konkursy "Najlepszy Doradca Ekologiczny" i "Najlepsze Gospodarstwo Ekologiczne", szkolenie i konferencja. Konkurs "Najlepszy Doradca Ekologiczny" wpłynie na popularyzację i promowanie osiągnięć doradców w zakresie innowacji dotyczących rolnictwa ekologicznego. Natomiast konkurs "Najlepsze Gospodarstwo Ekologiczne" umożliwi uhonorowanie najlepszych gospodarstw na terenie Dolnego Śląska, które upowszechniają ekologiczne metody produkcji rolnej oraz stawiają na innowacyjne i prośrodowiskowe rozwiązania. W ramach wsparcia rolnictwa ekologicznego i promocji ekologicznej żywności zorganizowane zostanie szkolenie dot. m.in nowych uregulowań prawnych w rolnictwie ekologicznym oraz krótkich łańcuchów dostaw. Podczas konferencji natomiast zaprezentowane zostaną przykłady dobrych praktyk w  ekologicznych gospodarstwach rolnych oraz możliwości rozwoju sektora rolnictwa ekologicznego w województwie dolnośląskim, a także odbędzie się podsumowanie ww. konkursów. Broszura i ulotka poświęcone będą zagadnieniom dot. m.in. innowacyjnego prowadzenia gospodarstw ekologicznych w oparciu o tak ważną ochronę bioróżnorodności. Operacja przyczyni się do wymiany wiedzy, doświadczeń i dobrych praktyk.</t>
  </si>
  <si>
    <t>konkurs,
konferencja online,
szkolenie online,
broszura,
ulotka</t>
  </si>
  <si>
    <t>Liczba konkursów
Liczba konferencji online
Liczba uczestników konferencji online
Liczba szkoleń online
Liczba uczestników szkoleń online
Liczba broszur
Nakład (egz.)
Liczba ulotek
Nakład (egz.)</t>
  </si>
  <si>
    <t xml:space="preserve">2
1
60
1
25
1
1 000
1
1 000
</t>
  </si>
  <si>
    <t xml:space="preserve">rolnicy, przedstawiciele doradztwa rolniczego, przedstawiciele nauki, przedstawiciele jednostek samorządowych, instytucje pracujące na rzecz rolnictwa  ekologicznego </t>
  </si>
  <si>
    <t>Innowacyjne rozwiązania w dolnośląskiej enoturystyce.</t>
  </si>
  <si>
    <t xml:space="preserve">Celem operacji jest podniesienie poziomu wiedzy i wymiana doświadczeń podczas zaplanowanego cyklu szkoleń online w zakresie: organizacji oferty enoturystycznej od strony teoretycznej, budowania pozytywnego wizerunku marki, kontaktu z klientem, reklamy i promocji, a także serwowania i przechowywania wina. Połączenie nauki i praktyki umożliwi wypracowanie rozwiązań, pozwalających na ograniczanie strat wynikających z niewykorzystania potencjału oferty enoturystycznej na Dolnym Śląsku. Wpłynie także na zacieśnienie współpracy, co w dłuższej perspektywie pozwoli na podejmowanie innowacyjnych projektów. Dodatkowo w ramach operacji zaplanowano realizację filmu szkoleniowego z audiodeskrypcją. Będzie to materiał zebrany z ww. szkoleń oraz rozmów przeprowadzonych z właścicielami gospodarstw enoturystycznych, którzy podzielą się swoimi wiedzą, spostrzeżeniami i doświadczeniami. </t>
  </si>
  <si>
    <t>szkolenie online,
film szkoleniowy</t>
  </si>
  <si>
    <t>Liczba szkoleń online
Liczba uczestników szkoleń online
Liczba filmów szkoleniowych</t>
  </si>
  <si>
    <t>3
45
1</t>
  </si>
  <si>
    <t>szkolenie online: mieszkańcy obszarów wiejskich, rolnicy, właściciele gospodarstw winiarskich, doradcy, osoby zainteresowane podejmowaniem i rozwojem przedsiębiorczości na obszarach wiejskich oraz wdrażaniem innowacyjnych rozwiązań na obszarach wiejskich;
film: każda osoba posługująca się językiem polskim, osoby prowadzące gospodarstwo enoturystyczne bądź zainteresowane rozpoczęciem działalności turystycznej opartej na winiarstwie, enologii i dolnośląskiej oferty enoturystycznej</t>
  </si>
  <si>
    <t>Główne cele operacji to przede wszystkim: zachęcenie uczestników (rolników, producentów żywności) do współpracy w zakresie tworzenia grup operacyjnych EPI ukierunkowanych na realizację innowacyjnych projektów w zakresie krótkich łańcuchów dostaw; rozwój lokalnych rynków produktów wysokiej jakości; podniesienie poziomu wiedzy w zakresie wspólnej promocji, budowania wspólnej marki; skracania łańcuchów dostaw wśród dolnośląskich rolników i producentów;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</si>
  <si>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targi,
informacje i publikacje w Internecie</t>
  </si>
  <si>
    <t>Liczba targów</t>
  </si>
  <si>
    <t>20</t>
  </si>
  <si>
    <t>Szacowana liczba uczestników targów</t>
  </si>
  <si>
    <t>12 000</t>
  </si>
  <si>
    <t>Liczba postów na portalu społecznościowym</t>
  </si>
  <si>
    <t>144</t>
  </si>
  <si>
    <t>Spotkanie Zespołu tematycznego związanego z serowarstwem. Dojrzeć do serowarstwa.</t>
  </si>
  <si>
    <t>Operacja poprzez realizację wyjazdu studyjnego ma na celu poszukiwanie partnerów KSOW chcących realizować innowacyjne projekty w ramach działania "Współpraca", a zatem w swoim założeniu ma przysłużyć się tworzeniu grup operacyjnych EPI na rzecz innowacji w zakresie serowarstwa. Podsumowaniem wyjazdu studyjnego, podczas którego uczestnicy będą mieli możliwość skorzystania z praktycznej wiedzy fachowej w zakresie serowarstwa, samodzielnego wyprodukowania serów oraz zobaczenia, jak powinna funkcjonować serowarnia będzie spotkanie, na którym utworzony zostanie  Zespół Tematyczny ds. serowarstwa.</t>
  </si>
  <si>
    <t>wyjazd studyjny,
spotkanie</t>
  </si>
  <si>
    <t>Liczna wyjazdów studyjnych</t>
  </si>
  <si>
    <t>rolnicy, producenci rolni, doradcy, mieszkańcy obszarów wiejskich i inne osoby zainteresowane wdrażaniem innowacji w rolnictwie i na obszarach wiejskich, z wykorzystaniem środków dostępnych w ramach działania „Współpraca", zainteresowane prowadzeniem lokalnego przetwórstwa oraz  realizacją przedsięwzięć w zakresie produkcji, promocji wprowadzania do obrotu regionalnej żywności wysokiej jakości w oparciu o zasadę krótkich łańcuchów dostaw</t>
  </si>
  <si>
    <t>Liczba uczestników wyjazdów studyjnych</t>
  </si>
  <si>
    <t>Liczba spotkań</t>
  </si>
  <si>
    <t>Liczba uczestników spotkań</t>
  </si>
  <si>
    <t>30</t>
  </si>
  <si>
    <t>Targ sera "Wielkie SER-wowanie"</t>
  </si>
  <si>
    <t xml:space="preserve">Poprzez organizację targu możliwe będzie poszukiwanie partnerów KSOW (rolnicy, producenci żywności) do współpracy w zakresie tworzenia grup operacyjnych EPI ukierunkowanych na realizację innowacyjnych projektów w zakresie krótkich łańcuchów dostaw. Dodatkowo celem operacji jest wskazanie możliwości zrównoważonego rozwoju gospodarstw rodzinnych, w obszarze przetwórstwa mlecznego, promocja produktów, nawiązanie relacji biznesowych oraz bezpośrednich relacji producent-klient (krótki łańcuch dostaw), podniesienie poziomu wiedzy na temat produkcji farmerskiej, a także przybliżenie i wskazanie dostępności produktów wytworzonych lokalnie konsumentom na terenie Dolnego Śląska. </t>
  </si>
  <si>
    <t>targ</t>
  </si>
  <si>
    <t>rolnicy, producenci żywności, każdy potencjalny, nabywca produktów wytworzonych lokalnie, ze względu na realizację wydarzenia we Wrocławiu jest to mieszkaniec województwa dolnośląskiego, zainteresowany prawidłowym odżywianiem, zakupem produktów wytworzonych lokalnie i o wysokiej jakości potwierdzonej stosownym certyfikatem</t>
  </si>
  <si>
    <t>Wiosna w winnicy</t>
  </si>
  <si>
    <t xml:space="preserve">Poprzez realizację operacji uczestnicy będą mieli możliwość skorzystania z fachowej wiedzy i doświadczeń w zakresie prowadzenia młodej winnicy. Fachowa wiedza przekazana na warsztatach, pozwoli na wdrażanie nowych innowacyjnych rozwiązań w gospodarstwach przyszłych bądź początkujących uczestników-winiarzy. Uczestnicy dowiedzą się między innymi o podstawowych zasadach cięcia winorośli, stosowanych wiosennych środkach ochrony i nawożenia czy systemach prowadzenia winorośli. W części praktycznej uczestnicy będą mieli możliwość nauczyć się pierwszego cięcia jednorocznej winnicy, jak i kilkuletniej. Udział w warsztatach zachęci uczestników do rozwijania przedsiębiorczości, co jest szczególnie ważne na obszarach o rozdrobnionej strukturze rolnej oraz niekorzystnych warunkach gospodarowania, gdzie przychody z działalności rolniczej nie są w stanie zapewnić odpowiedniej jakości życia, a  które doskonale nadają się np. do uprawy winorośli. </t>
  </si>
  <si>
    <t>Liczba warsztatów</t>
  </si>
  <si>
    <t>Liczba uczestników warsztatów</t>
  </si>
  <si>
    <t>Produkcja win musujących w małej winiarni</t>
  </si>
  <si>
    <t xml:space="preserve">Realizacja operacji pozwoli dolnośląskim winiarzom na skorzystanie z  fachowej wiedzy i doświadczeń niemieckich winiarzy z regionu Hesja, na którym funkcjonuje ponad 400 winnic, o łącznej powierzchni uprawna winorośli ponad 26 tys. ha. To właśnie tutaj od 1872 roku funkcjonuje Uniwersytet Geisenheim z Wydziałem Enologii oraz własną winnicą i winiarnią produkującą wina, w tym bardzo  wysokiej kategorii wina musujące. Zaplanowana w ramach operacji wizyta studyjna do niemieckich gospodarstw winiarskich oraz spotkanie z przedstawicielami Uniwersytetu Geisenheim pozwolą transfer wiedzy z nauki do praktyki w oparciu o profesjonalną bazę dydaktyczną i innowacyjne przedsięwzięcia, stanowiące źródło inspiracji dla uczestników. </t>
  </si>
  <si>
    <t>Liczba wyjazdów studyjnych</t>
  </si>
  <si>
    <t>dolnośląscy winiarze, rolnicy, mieszkańcy obszarów wiejskich, właściciele gospodarstw agroturystycznych, doradcy, osoby  zainteresowane podejmowaniem i rozwojem przedsiębiorczości na obszarach wiejskich oraz wdrażaniem innowacyjnych rozwiązań na obszarach wiejskich</t>
  </si>
  <si>
    <t>25</t>
  </si>
  <si>
    <t>Cykl filmów "Wino integruje ludzi"</t>
  </si>
  <si>
    <t xml:space="preserve">Operacja ma na celu opracowanie cyklu filmów ukazujących codzienną pracę dolnośląskich winiarzy, stanowiąc przy tym źródło inspiracji i wiedzy, a także dobrych praktyk dla początkujących oraz zainteresowanych rozpoczęciem takiej działalności beneficjentów. Dolnośląscy winiarze, to ludzie przedsiębiorczy, kreatywni, niebojący się wyzwań, realizujący we współpracy z innymi podmiotami innowacyjne przedsięwzięcia i projekty, ukierunkowane na rozwój i transfer nauki do praktyki. Bohaterowie filmów podzielą się swoją wiedzą, spostrzeżeniami, doświadczeniami, radościami, ponieważ prowadzenie winnicy to nie tylko obowiązki, ale również satysfakcja z wyprodukowanego wina, zadowolenia enoturystów odwiedzających gospodarstwo czy tworzenia pewnej wspólnoty winiarskiej. Cykl filmów zaktywizuje mieszkańców obszarów wiejskich do budowania sieci kontaktów i podejmowania innowacyjnych przedsięwzięć wpływających na rozwój przedsiębiorczości, a także wskaże możliwości wdrażania nowych rozwiązań w produkcji winiarskiej. Poznanie ludzi posiadających wiedzę i doświadczenie w tej trudnej tematyce pozwoli na podniesienie poziomu wiedzy oraz wskaże możliwości nawiązania kontaktu z praktykami, zachęci do współpracy. </t>
  </si>
  <si>
    <t>dolnośląscy winiarze, rolnicy, producenci lokalnej żywności, twórcy rękodzieła mieszkańcy obszarów wiejskich, właściciele gospodarstw agroturystycznych, doradcy, osoby  zainteresowane tematyką oraz podejmowaniem i rozwojem przedsiębiorczości na obszarach wiejskich oraz wdrażaniem innowacyjnych rozwiązań na obszarach wiejskich</t>
  </si>
  <si>
    <t>Zespół Tematyczny związany z zagadnieniami chowu i hodowli bydła mięsnego</t>
  </si>
  <si>
    <t>Realizacja operacji pozwoli zapoznać uczestników z działaniem "Współpraca" oraz możliwościami wdrażania innowacyjnych projektów. W późniejszym okresie zaś, do tworzenia grup operacyjnych EPI, ukierunkowanych na realizację innowacyjnych projektów, związanych z chowem i hodowlą bydła mięsnego. Realizowanie w ramach operacji cyklu spotkań Zespołu Tematycznego związanego z zagadnieniami chowu i hodowli bydła mięsnego, umożliwi poznanie, wymianę wiedzy i doświadczeń, pomiędzy dolnośląskimi rolnikami, hodowcami bydła, doradcami, przedsiębiorcami czy przedstawicielami świata nauki. Poprzez udział w spotkaniach uczestnicy będą mieli bezpośredni wpływ na wybór tematów omawianych podczas kolejnych spotkań, ukierunkowanych na ich potrzeby. Natomiast uczestnictwo w wyjeździe studyjnym wpłynie na wymianę wiedzy fachowej, dobrych praktyk w zakresie wdrażania innowacji w rolnictwie i na obszarach wiejskich, ułatwi transfer wiedzy od nauki do praktyki. Wyjazd studyjny będzie sprzyjał bezpośrednim rozmowom, umożliwiającym zawiązywanie znajomości i tworzenie się kontaktów, a także zapoznanie się z innowacyjnymi rozwiązaniami w gospodarstwach rolnych. Wielopodmiotowy skład Zespołu Tematycznego stanowi natomiast doskonały zalążek do stworzenia partnerstwa na rzecz innowacji, takiego jak grupa operacyjna EPI.</t>
  </si>
  <si>
    <t>spotkanie/spotkanie online,
wyjazd studyjny</t>
  </si>
  <si>
    <t>Liczba spotkań/spotkań online</t>
  </si>
  <si>
    <t>dolnośląscy rolnicy, producenci, hodowcy bydła, doradcy, przedstawiciele świata nauki, mieszkańcy obszarów wiejskich zainteresowani tematyką</t>
  </si>
  <si>
    <t>Liczba uczestników spotkań/spotkań online</t>
  </si>
  <si>
    <t>120</t>
  </si>
  <si>
    <t>Dolnośląskie Partnerstwo ds. Wody (DPW) na terenie powiatu górowskiego</t>
  </si>
  <si>
    <t>Celem operacji jest zainicjowanie współpracy oraz stworzenie sieci kontaktów miedzy lokalnym społeczeństwem a instytucjami i urzędami, w zakresie gospodarki wodnej na obszarach wiejskich powiatu górowskiego, ze szczególnym uwzględnieniem rolnictwa. Przedmiotem operacji jest powołanie Dolnośląskiego Partnerstwa ds. Wody, obejmującego swym zasięgiem powiat górowski, w którego skład wejdą przedstawiciele  administracji publicznej, rolników, doradztwa rolniczego oraz nauki. Tematem operacji będzie: wzajemne poznanie zakresów działania i potrzeb związanych z gospodarowaniem wodą członków DPW powiatu gorówskiego, diagnoza sytuacji w zakresie zarządzania zasobami wody pod kątem potrzeb rolnictwa i mieszkańców obszarów wiejskich powiatu górowskiego, analiza problemów oraz potencjalnych możliwości ich rozwiązania, upowszechnianie dobrych praktyk w zakresie gospodarki wodnej i oszczędnego gospodarowania nią w rolnictwie i na obszarach wiejskich powiatu górowskiego.</t>
  </si>
  <si>
    <t>spotkanie/spotkanie online</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</si>
  <si>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górowskiego zainteresowane tematem</t>
  </si>
  <si>
    <t>90</t>
  </si>
  <si>
    <t>Dolnośląskie Partnerstwo ds. Wody (DPW) na terenie powiatu oleśnickiego</t>
  </si>
  <si>
    <t>Celem operacji jest zainicjowanie współpracy oraz stworzenie sieci kontaktów miedzy lokalnym społeczeństwem a instytucjami i urzędami, w zakresie gospodarki wodnej na obszarach wiejskich powiatu oleśnickiego, ze szczególnym uwzględnieniem rolnictwa. Przedmiotem operacji jest powołanie Dolnośląskiego Partnerstwa ds. Wody, obejmującego swym zasięgiem powiat oleśnicki, w którego skład wejdą przedstawiciele  administracji publicznej, rolników, doradztwa rolniczego oraz nauki. Tematem operacji będzie: wzajemne poznanie zakresów działania i potrzeb związanych z gospodarowaniem wodą członków DPW powiatu oleśnickiego, diagnoza sytuacji w zakresie zarządzania zasobami wody pod kątem potrzeb rolnictwa i mieszkańców obszarów wiejskich powiatu oleśnickiego, analiza problemów oraz potencjalnych możliwości ich rozwiązania, upowszechnianie dobrych praktyk w zakresie gospodarki wodnej i oszczędnego gospodarowania nią w rolnictwie i na obszarach wiejskich powiatu oleśnickiego.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</si>
  <si>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oleśnickiego zainteresowane tematem</t>
  </si>
  <si>
    <t>Dolnośląskie Partnerstwo ds. Wody (DPW) na terenie powiatu oławskiego</t>
  </si>
  <si>
    <t>Celem operacji jest zainicjowanie współpracy oraz stworzenie sieci kontaktów miedzy lokalnym społeczeństwem a instytucjami i urzędami, w zakresie gospodarki wodnej na obszarach wiejskich powiatu oławskiego, ze szczególnym uwzględnieniem rolnictwa. Przedmiotem operacji jest powołanie Dolnośląskiego Partnerstwa ds. Wody, obejmującego swym zasięgiem powiat oławski, w którego skład wejdą przedstawiciele  administracji publicznej, rolników, doradztwa rolniczego oraz nauki. Tematem operacji będzie: wzajemne poznanie zakresów działania i potrzeb związanych z gospodarowaniem wodą członków DPW powiatu oławskiego, diagnoza sytuacji w zakresie zarządzania zasobami wody pod kątem potrzeb rolnictwa i mieszkańców obszarów wiejskich powiatu oławskiego, analiza problemów oraz potencjalnych możliwości ich rozwiązania, upowszechnianie dobrych praktyk w zakresie gospodarki wodnej i oszczędnego gospodarowania nią w rolnictwie i na obszarach wiejskich powiatu oławskiego.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</si>
  <si>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oławskiego zainteresowane tematem</t>
  </si>
  <si>
    <t>Dolnośląskie Partnerstwo ds. Wody (DPW) na terenie powiatu milickiego</t>
  </si>
  <si>
    <t>Celem operacji jest zainicjowanie współpracy oraz stworzenie sieci kontaktów miedzy lokalnym społeczeństwem a instytucjami i urzędami, w zakresie gospodarki wodnej na obszarach wiejskich powiatu milickiego, ze szczególnym uwzględnieniem rolnictwa. Przedmiotem operacji jest powołanie Dolnośląskiego Partnerstwa ds. Wody, obejmującego swym zasięgiem powiat milicki, w którego skład wejdą przedstawiciele  administracji publicznej, rolników, doradztwa rolniczego oraz nauki. Tematem operacji będzie: wzajemne poznanie zakresów działania i potrzeb związanych z gospodarowaniem wodą członków DPW powiatu milickiego, diagnoza sytuacji w zakresie zarządzania zasobami wody pod kątem potrzeb rolnictwa i mieszkańców obszarów wiejskich powiatu milickiego, analiza problemów oraz potencjalnych możliwości ich rozwiązania, upowszechnianie dobrych praktyk w zakresie gospodarki wodnej i oszczędnego gospodarowania nią w rolnictwie i na obszarach wiejskich powiatu milickiego.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</si>
  <si>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milickiego zainteresowane tematem</t>
  </si>
  <si>
    <t>Dolnośląskie Partnerstwo ds. Wody (DPW) na terenie powiatu strzelińskiego</t>
  </si>
  <si>
    <t>Celem operacji jest zainicjowanie współpracy oraz stworzenie sieci kontaktów miedzy lokalnym społeczeństwem a instytucjami i urzędami, w zakresie gospodarki wodnej na obszarach wiejskich powiatu strzelińskiego, ze szczególnym uwzględnieniem rolnictwa. Przedmiotem operacji jest powołanie Dolnośląskiego Partnerstwa ds. Wody, obejmującego swym zasięgiem powiat strzeliński, w którego skład wejdą przedstawiciele  administracji publicznej, rolników, doradztwa rolniczego oraz nauki. Tematem operacji będzie: wzajemne poznanie zakresów działania i potrzeb związanych z gospodarowaniem wodą członków DPW powiatu strzelińskiego, diagnoza sytuacji w zakresie zarządzania zasobami wody pod kątem potrzeb rolnictwa i mieszkańców obszarów wiejskich powiatu strzelińskiego, analiza problemów oraz potencjalnych możliwości ich rozwiązania, upowszechnianie dobrych praktyk w zakresie gospodarki wodnej i oszczędnego gospodarowania nią w rolnictwie i na obszarach wiejskich powiatu strzelińskiego.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</si>
  <si>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strzelińskiego zainteresowane tematem</t>
  </si>
  <si>
    <t>Dolnośląskie Partnerstwo ds. Wody (DPW) na terenie powiatu średzkiego</t>
  </si>
  <si>
    <t>Celem operacji jest zainicjowanie współpracy oraz stworzenie sieci kontaktów miedzy lokalnym społeczeństwem a instytucjami i urzędami, w zakresie gospodarki wodnej na obszarach wiejskich powiatu średzkiego, ze szczególnym uwzględnieniem rolnictwa. Przedmiotem operacji jest powołanie Dolnośląskiego Partnerstwa ds. Wody, obejmującego swym zasięgiem powiat średzki, w którego skład wejdą przedstawiciele  administracji publicznej, rolników, doradztwa rolniczego oraz nauki. Tematem operacji będzie: wzajemne poznanie zakresów działania i potrzeb związanych z gospodarowaniem wodą członków DPW powiatu średzkiego, diagnoza sytuacji w zakresie zarządzania zasobami wody pod kątem potrzeb rolnictwa i mieszkańców obszarów wiejskich powiatu średzkiego, analiza problemów oraz potencjalnych możliwości ich rozwiązania, upowszechnianie dobrych praktyk w zakresie gospodarki wodnej i oszczędnego gospodarowania nią w rolnictwie i na obszarach wiejskich powiatu średzkiego.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</si>
  <si>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średzkiego zainteresowane tematem</t>
  </si>
  <si>
    <t>Dolnośląskie Partnerstwo ds. Wody (DPW) na terenie powiatu trzebnickiego</t>
  </si>
  <si>
    <t>Celem operacji jest zainicjowanie współpracy oraz stworzenie sieci kontaktów miedzy lokalnym społeczeństwem a instytucjami i urzędami, w zakresie gospodarki wodnej na obszarach wiejskich powiatu trzebnickiego, ze szczególnym uwzględnieniem rolnictwa. Przedmiotem operacji jest powołanie Dolnośląskiego Partnerstwa ds. Wody, obejmującego swym zasięgiem powiat trzebnicki, w którego skład wejdą przedstawiciele  administracji publicznej, rolników, doradztwa rolniczego oraz nauki. Tematem operacji będzie: wzajemne poznanie zakresów działania i potrzeb związanych z gospodarowaniem wodą członków DPW powiatu trzebnickiego, diagnoza sytuacji w zakresie zarządzania zasobami wody pod kątem potrzeb rolnictwa i mieszkańców obszarów wiejskich powiatu trzebnickiego, analiza problemów oraz potencjalnych możliwości ich rozwiązania, upowszechnianie dobrych praktyk w zakresie gospodarki wodnej i oszczędnego gospodarowania nią w rolnictwie i na obszarach wiejskich powiatu trzebnickiego.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</si>
  <si>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trzebnickiego zainteresowane tematem</t>
  </si>
  <si>
    <t>Dolnośląskie Partnerstwo ds. Wody (DPW) na terenie powiatu wołowskiego</t>
  </si>
  <si>
    <t>Celem operacji jest zainicjowanie współpracy oraz stworzenie sieci kontaktów miedzy lokalnym społeczeństwem a instytucjami i urzędami, w zakresie gospodarki wodnej na obszarach wiejskich powiatu wołowskiego, ze szczególnym uwzględnieniem rolnictwa. Przedmiotem operacji jest powołanie Dolnośląskiego Partnerstwa ds. Wody, obejmującego swym zasięgiem powiat wołowski, w którego skład wejdą przedstawiciele  administracji publicznej, rolników, doradztwa rolniczego oraz nauki. Tematem operacji będzie: wzajemne poznanie zakresów działania i potrzeb związanych z gospodarowaniem wodą członków DPW powiatu wołowskiego, diagnoza sytuacji w zakresie zarządzania zasobami wody pod kątem potrzeb rolnictwa i mieszkańców obszarów wiejskich powiatu wołowskiego, analiza problemów oraz potencjalnych możliwości ich rozwiązania, upowszechnianie dobrych praktyk w zakresie gospodarki wodnej i oszczędnego gospodarowania nią w rolnictwie i na obszarach wiejskich powiatu wołowskiego.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</si>
  <si>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wołowskiego zainteresowane tematem</t>
  </si>
  <si>
    <t>Dolnośląskie Partnerstwo ds. Wody (DPW) na terenie powiatu wrocławskiego</t>
  </si>
  <si>
    <t>Celem operacji jest zainicjowanie współpracy oraz stworzenie sieci kontaktów miedzy lokalnym społeczeństwem a instytucjami i urzędami, w zakresie gospodarki wodnej na obszarach wiejskich powiatu wrocławskiego, ze szczególnym uwzględnieniem rolnictwa. Przedmiotem operacji jest powołanie Dolnośląskiego Partnerstwa ds. Wody, obejmującego swym zasięgiem powiat wrocławski, w którego skład wejdą przedstawiciele  administracji publicznej, rolników, doradztwa rolniczego oraz nauki. Tematem operacji będzie: wzajemne poznanie zakresów działania i potrzeb związanych z gospodarowaniem wodą członków DPW powiatu wrocławskiego, diagnoza sytuacji w zakresie zarządzania zasobami wody pod kątem potrzeb rolnictwa i mieszkańców obszarów wiejskich powiatu wrocławskiego, analiza problemów oraz potencjalnych możliwości ich rozwiązania, upowszechnianie dobrych praktyk w zakresie gospodarki wodnej i oszczędnego gospodarowania nią w rolnictwie i na obszarach wiejskich powiatu wrocławskiego.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</si>
  <si>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wrocławskiego zainteresowane tematem</t>
  </si>
  <si>
    <t>Dolnośląskie Partnerstwo ds. Wody (DPW) na terenie powiatu głogowskiego</t>
  </si>
  <si>
    <t>Celem operacji jest zainicjowanie współpracy oraz stworzenie sieci kontaktów miedzy lokalnym społeczeństwem a instytucjami i urzędami, w zakresie gospodarki wodnej na obszarach wiejskich powiatu głogowskiego, ze szczególnym uwzględnieniem rolnictwa. Przedmiotem operacji jest powołanie Dolnośląskiego Partnerstwa ds. Wody, obejmującego swym zasięgiem powiat głogowski, w którego skład wejdą przedstawiciele  administracji publicznej, rolników, doradztwa rolniczego oraz nauki. Tematem operacji będzie: wzajemne poznanie zakresów działania i potrzeb związanych z gospodarowaniem wodą członków DPW powiatu głogowskiego, diagnoza sytuacji w zakresie zarządzania zasobami wody pod kątem potrzeb rolnictwa i mieszkańców obszarów wiejskich powiatu głogowskiego, analiza problemów oraz potencjalnych możliwości ich rozwiązania, upowszechnianie dobrych praktyk w zakresie gospodarki wodnej i oszczędnego gospodarowania nią w rolnictwie i na obszarach wiejskich powiatu głogowskiego.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</si>
  <si>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głogowskiego zainteresowane tematem</t>
  </si>
  <si>
    <t>110</t>
  </si>
  <si>
    <t>Dolnośląskie Partnerstwo ds. Wody (DPW) na terenie powiatu jaworskiego</t>
  </si>
  <si>
    <t>Celem operacji jest zainicjowanie współpracy oraz stworzenie sieci kontaktów miedzy lokalnym społeczeństwem a instytucjami i urzędami, w zakresie gospodarki wodnej na obszarach wiejskich powiatu jaworskiego, ze szczególnym uwzględnieniem rolnictwa. Przedmiotem operacji jest powołanie Dolnośląskiego Partnerstwa ds. Wody, obejmującego swym zasięgiem powiat jaworski, w którego skład wejdą przedstawiciele  administracji publicznej, rolników, doradztwa rolniczego oraz nauki. Tematem operacji będzie: wzajemne poznanie zakresów działania i potrzeb związanych z gospodarowaniem wodą członków DPW powiatu jaworskiego, diagnoza sytuacji w zakresie zarządzania zasobami wody pod kątem potrzeb rolnictwa i mieszkańców obszarów wiejskich powiatu jaworskiego, analiza problemów oraz potencjalnych możliwości ich rozwiązania, upowszechnianie dobrych praktyk w zakresie gospodarki wodnej i oszczędnego gospodarowania nią w rolnictwie i na obszarach wiejskich powiatu jaworskiego.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</si>
  <si>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jaworskiego zainteresowane tematem</t>
  </si>
  <si>
    <t>Dolnośląskie Partnerstwo ds. Wody (DPW) na terenie powiatu legnickiego</t>
  </si>
  <si>
    <t>Celem operacji jest zainicjowanie współpracy oraz stworzenie sieci kontaktów miedzy lokalnym społeczeństwem a instytucjami i urzędami, w zakresie gospodarki wodnej na obszarach wiejskich powiatu legnickiego, ze szczególnym uwzględnieniem rolnictwa. Przedmiotem operacji jest powołanie Dolnośląskiego Partnerstwa ds. Wody, obejmującego swym zasięgiem powiat legnicki, w którego skład wejdą przedstawiciele  administracji publicznej, rolników, doradztwa rolniczego oraz nauki. Tematem operacji będzie: wzajemne poznanie zakresów działania i potrzeb związanych z gospodarowaniem wodą członków DPW powiatu legnickiego, diagnoza sytuacji w zakresie zarządzania zasobami wody pod kątem potrzeb rolnictwa i mieszkańców obszarów wiejskich powiatu legnickiego, analiza problemów oraz potencjalnych możliwości ich rozwiązania, upowszechnianie dobrych praktyk w zakresie gospodarki wodnej i oszczędnego gospodarowania nią w rolnictwie i na obszarach wiejskich powiatu legnickiego.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</si>
  <si>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legnickiego zainteresowane tematem</t>
  </si>
  <si>
    <t>Dolnośląskie Partnerstwo ds. Wody (DPW) na terenie powiatu polkowickiego</t>
  </si>
  <si>
    <t>Celem operacji jest zainicjowanie współpracy oraz stworzenie sieci kontaktów miedzy lokalnym społeczeństwem a instytucjami i urzędami, w zakresie gospodarki wodnej na obszarach wiejskich powiatu polkowickiego, ze szczególnym uwzględnieniem rolnictwa. Przedmiotem operacji jest powołanie Dolnośląskiego Partnerstwa ds. Wody, obejmującego swym zasięgiem powiat polkowicki, w którego skład wejdą przedstawiciele  administracji publicznej, rolników, doradztwa rolniczego oraz nauki. Tematem operacji będzie: wzajemne poznanie zakresów działania i potrzeb związanych z gospodarowaniem wodą członków DPW powiatu polkowickiego, diagnoza sytuacji w zakresie zarządzania zasobami wody pod kątem potrzeb rolnictwa i mieszkańców obszarów wiejskich powiatu polkowickiego, analiza problemów oraz potencjalnych możliwości ich rozwiązania, upowszechnianie dobrych praktyk w zakresie gospodarki wodnej i oszczędnego gospodarowania nią w rolnictwie i na obszarach wiejskich powiatu polkowickiego.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</si>
  <si>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polkowickiego zainteresowane tematem</t>
  </si>
  <si>
    <t>Dolnośląskie Partnerstwo ds. Wody (DPW) na terenie powiatu złotoryjskiego</t>
  </si>
  <si>
    <t>Celem operacji jest zainicjowanie współpracy oraz stworzenie sieci kontaktów miedzy lokalnym społeczeństwem a instytucjami i urzędami, w zakresie gospodarki wodnej na obszarach wiejskich powiatu złotoryjskiego, ze szczególnym uwzględnieniem rolnictwa. Przedmiotem operacji jest powołanie Dolnośląskiego Partnerstwa ds. Wody, obejmującego swym zasięgiem powiat złotoryjski, w którego skład wejdą przedstawiciele  administracji publicznej, rolników, doradztwa rolniczego oraz nauki. Tematem operacji będzie: wzajemne poznanie zakresów działania i potrzeb związanych z gospodarowaniem wodą członków DPW powiatu złotoryjskiego, diagnoza sytuacji w zakresie zarządzania zasobami wody pod kątem potrzeb rolnictwa i mieszkańców obszarów wiejskich powiatu złotoryjskiego, analiza problemów oraz potencjalnych możliwości ich rozwiązania, upowszechnianie dobrych praktyk w zakresie gospodarki wodnej i oszczędnego gospodarowania nią w rolnictwie i na obszarach wiejskich powiatu złotoryjskiego.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</si>
  <si>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złotoryjskiego zainteresowane tematem</t>
  </si>
  <si>
    <t>Dolnośląskie Partnerstwo ds. Wody (DPW) na terenie powiatu lubińskiego</t>
  </si>
  <si>
    <t>Celem operacji jest zainicjowanie współpracy oraz stworzenie sieci kontaktów miedzy lokalnym społeczeństwem a instytucjami i urzędami, w zakresie gospodarki wodnej na obszarach wiejskich powiatu lubińskiego, ze szczególnym uwzględnieniem rolnictwa. Przedmiotem operacji jest powołanie Dolnośląskiego Partnerstwa ds. Wody, obejmującego swym zasięgiem powiat lubiński, w którego skład wejdą przedstawiciele  administracji publicznej, rolników, doradztwa rolniczego oraz nauki. Tematem operacji będzie: wzajemne poznanie zakresów działania i potrzeb związanych z gospodarowaniem wodą członków DPW powiatu lubińskiego, diagnoza sytuacji w zakresie zarządzania zasobami wody pod kątem potrzeb rolnictwa i mieszkańców obszarów wiejskich powiatu lubińskiego, analiza problemów oraz potencjalnych możliwości ich rozwiązania, upowszechnianie dobrych praktyk w zakresie gospodarki wodnej i oszczędnego gospodarowania nią w rolnictwie i na obszarach wiejskich powiatu lubińskiego.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</si>
  <si>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lubińskiego zainteresowane tematem</t>
  </si>
  <si>
    <t>130</t>
  </si>
  <si>
    <t>Dolnośląskie Partnerstwo ds. Wody (DPW) na terenie powiatu świdnickiego</t>
  </si>
  <si>
    <t>Celem operacji jest zainicjowanie współpracy oraz stworzenie sieci kontaktów miedzy lokalnym społeczeństwem a instytucjami i urzędami, w zakresie gospodarki wodnej na obszarach wiejskich powiatu świdnickiego, ze szczególnym uwzględnieniem rolnictwa. Przedmiotem operacji jest powołanie Dolnośląskiego Partnerstwa ds. Wody, obejmującego swym zasięgiem powiat świdnicki, w którego skład wejdą przedstawiciele  administracji publicznej, rolników, doradztwa rolniczego oraz nauki. Tematem operacji będzie: wzajemne poznanie zakresów działania i potrzeb związanych z gospodarowaniem wodą członków DPW powiatu świdnickiego, diagnoza sytuacji w zakresie zarządzania zasobami wody pod kątem potrzeb rolnictwa i mieszkańców obszarów wiejskich powiatu świdnickiego, analiza problemów oraz potencjalnych możliwości ich rozwiązania, upowszechnianie dobrych praktyk w zakresie gospodarki wodnej i oszczędnego gospodarowania nią w rolnictwie i na obszarach wiejskich powiatu świdnickiego.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</si>
  <si>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świdnickiego zainteresowane tematem</t>
  </si>
  <si>
    <t>Dolnośląskie Partnerstwo ds. Wody (DPW) na terenie powiatu wałbrzyskiego</t>
  </si>
  <si>
    <t>Celem operacji jest zainicjowanie współpracy oraz stworzenie sieci kontaktów miedzy lokalnym społeczeństwem a instytucjami i urzędami, w zakresie gospodarki wodnej na obszarach wiejskich powiatu wałbrzyskiego, ze szczególnym uwzględnieniem rolnictwa. Przedmiotem operacji jest powołanie Dolnośląskiego Partnerstwa ds. Wody, obejmującego swym zasięgiem powiat wałbrzyski, w którego skład wejdą przedstawiciele  administracji publicznej, rolników, doradztwa rolniczego oraz nauki. Tematem operacji będzie: wzajemne poznanie zakresów działania i potrzeb związanych z gospodarowaniem wodą członków DPW powiatu wałbrzyskiego, diagnoza sytuacji w zakresie zarządzania zasobami wody pod kątem potrzeb rolnictwa i mieszkańców obszarów wiejskich powiatu wałbrzyskiego, analiza problemów oraz potencjalnych możliwości ich rozwiązania, upowszechnianie dobrych praktyk w zakresie gospodarki wodnej i oszczędnego gospodarowania nią w rolnictwie i na obszarach wiejskich powiatu wałbrzyskiego.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</si>
  <si>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wałbrzyskiego zainteresowane tematem</t>
  </si>
  <si>
    <t>Dolnośląskie Partnerstwo ds. Wody (DPW) na terenie powiatu ząbkowickiego</t>
  </si>
  <si>
    <t>Celem operacji jest zainicjowanie współpracy oraz stworzenie sieci kontaktów miedzy lokalnym społeczeństwem a instytucjami i urzędami, w zakresie gospodarki wodnej na obszarach wiejskich powiatu ząbkowickiego, ze szczególnym uwzględnieniem rolnictwa. Przedmiotem operacji jest powołanie Dolnośląskiego Partnerstwa ds. Wody, obejmującego swym zasięgiem powiat ząbkowicki, w którego skład wejdą przedstawiciele  administracji publicznej, rolników, doradztwa rolniczego oraz nauki. Tematem operacji będzie: wzajemne poznanie zakresów działania i potrzeb związanych z gospodarowaniem wodą członków DPW powiatu ząbkowickiego, diagnoza sytuacji w zakresie zarządzania zasobami wody pod kątem potrzeb rolnictwa i mieszkańców obszarów wiejskich powiatu ząbkowickiego, analiza problemów oraz potencjalnych możliwości ich rozwiązania, upowszechnianie dobrych praktyk w zakresie gospodarki wodnej i oszczędnego gospodarowania nią w rolnictwie i na obszarach wiejskich powiatu ząbkowickiego.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</si>
  <si>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ząbkowickiego zainteresowane tematem</t>
  </si>
  <si>
    <t>Dolnośląskie Partnerstwo ds. Wody (DPW) na terenie powiatu dzierżoniowskiego</t>
  </si>
  <si>
    <t>Celem operacji jest zainicjowanie współpracy oraz stworzenie sieci kontaktów miedzy lokalnym społeczeństwem a instytucjami i urzędami, w zakresie gospodarki wodnej na obszarach wiejskich powiatu dzierżoniowskiego, ze szczególnym uwzględnieniem rolnictwa. Przedmiotem operacji jest powołanie Dolnośląskiego Partnerstwa ds. Wody, obejmującego swym zasięgiem powiat dzierżoniowski, w którego skład wejdą przedstawiciele  administracji publicznej, rolników, doradztwa rolniczego oraz nauki. Tematem operacji będzie: wzajemne poznanie zakresów działania i potrzeb związanych z gospodarowaniem wodą członków DPW powiatu dzierżoniowskiego, diagnoza sytuacji w zakresie zarządzania zasobami wody pod kątem potrzeb rolnictwa i mieszkańców obszarów wiejskich powiatu dzierżoniowskiego, analiza problemów oraz potencjalnych możliwości ich rozwiązania, upowszechnianie dobrych praktyk w zakresie gospodarki wodnej i oszczędnego gospodarowania nią w rolnictwie i na obszarach wiejskich powiatu dzierżoniowskiego.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</si>
  <si>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dzierżoniowskiego zainteresowane tematem</t>
  </si>
  <si>
    <t>Dolnośląskie Partnerstwo ds. Wody (DPW) na terenie powiatu kłodzkiego</t>
  </si>
  <si>
    <t>Celem operacji jest zainicjowanie współpracy oraz stworzenie sieci kontaktów miedzy lokalnym społeczeństwem a instytucjami i urzędami, w zakresie gospodarki wodnej na obszarach wiejskich powiatu kłodzkiego, ze szczególnym uwzględnieniem rolnictwa. Przedmiotem operacji jest powołanie Dolnośląskiego Partnerstwa ds. Wody, obejmującego swym zasięgiem powiat kłodzki, w którego skład wejdą przedstawiciele  administracji publicznej, rolników, doradztwa rolniczego oraz nauki. Tematem operacji będzie: wzajemne poznanie zakresów działania i potrzeb związanych z gospodarowaniem wodą członków DPW powiatu kłodzkiego, diagnoza sytuacji w zakresie zarządzania zasobami wody pod kątem potrzeb rolnictwa i mieszkańców obszarów wiejskich powiatu kłodzkiego, analiza problemów oraz potencjalnych możliwości ich rozwiązania, upowszechnianie dobrych praktyk w zakresie gospodarki wodnej i oszczędnego gospodarowania nią w rolnictwie i na obszarach wiejskich powiatu kłodzkiego.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</si>
  <si>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kłodzkiego zainteresowane tematem</t>
  </si>
  <si>
    <t>Dolnośląskie Partnerstwo ds. Wody (DPW) na terenie powiatu bolesławieckiego</t>
  </si>
  <si>
    <t>Celem operacji jest zainicjowanie współpracy oraz stworzenie sieci kontaktów miedzy lokalnym społeczeństwem a instytucjami i urzędami, w zakresie gospodarki wodnej na obszarach wiejskich powiatu bolesławieckiego, ze szczególnym uwzględnieniem rolnictwa. Przedmiotem operacji jest powołanie Dolnośląskiego Partnerstwa ds. Wody, obejmującego swym zasięgiem powiat bolesławiecki, w którego skład wejdą przedstawiciele  administracji publicznej, rolników, doradztwa rolniczego oraz nauki. Tematem operacji będzie: wzajemne poznanie zakresów działania i potrzeb związanych z gospodarowaniem wodą członków DPW powiatu bolesławieckiego, diagnoza sytuacji w zakresie zarządzania zasobami wody pod kątem potrzeb rolnictwa i mieszkańców obszarów wiejskich powiatu bolesławieckiego, analiza problemów oraz potencjalnych możliwości ich rozwiązania, upowszechnianie dobrych praktyk w zakresie gospodarki wodnej i oszczędnego gospodarowania nią w rolnictwie i na obszarach wiejskich powiatu bolesławieckiego.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</si>
  <si>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bolesławieckiego zainteresowane tematem</t>
  </si>
  <si>
    <t>Dolnośląskie Partnerstwo ds. Wody (DPW) na terenie powiatu karkonoskiego</t>
  </si>
  <si>
    <t>Celem operacji jest zainicjowanie współpracy oraz stworzenie sieci kontaktów miedzy lokalnym społeczeństwem a instytucjami i urzędami, w zakresie gospodarki wodnej na obszarach wiejskich powiatu karkonoskiego, ze szczególnym uwzględnieniem rolnictwa. Przedmiotem operacji jest powołanie Dolnośląskiego Partnerstwa ds. Wody, obejmującego swym zasięgiem powiat karkonoski, w którego skład wejdą przedstawiciele  administracji publicznej, rolników, doradztwa rolniczego oraz nauki. Tematem operacji będzie: wzajemne poznanie zakresów działania i potrzeb związanych z gospodarowaniem wodą członków DPW powiatu karkonoskiego, diagnoza sytuacji w zakresie zarządzania zasobami wody pod kątem potrzeb rolnictwa i mieszkańców obszarów wiejskich powiatu karkonoskiego, analiza problemów oraz potencjalnych możliwości ich rozwiązania, upowszechnianie dobrych praktyk w zakresie gospodarki wodnej i oszczędnego gospodarowania nią w rolnictwie i na obszarach wiejskich powiatu karkonoskiego.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</si>
  <si>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karkonoskiego zainteresowane tematem</t>
  </si>
  <si>
    <t>Dolnośląskie Partnerstwo ds. Wody (DPW) na terenie powiatu lubańskiego</t>
  </si>
  <si>
    <t>Celem operacji jest zainicjowanie współpracy oraz stworzenie sieci kontaktów miedzy lokalnym społeczeństwem a instytucjami i urzędami, w zakresie gospodarki wodnej na obszarach wiejskich powiatu lubańskiego, ze szczególnym uwzględnieniem rolnictwa. Przedmiotem operacji jest powołanie Dolnośląskiego Partnerstwa ds. Wody, obejmującego swym zasięgiem powiat lubański, w którego skład wejdą przedstawiciele  administracji publicznej, rolników, doradztwa rolniczego oraz nauki. Tematem operacji będzie: wzajemne poznanie zakresów działania i potrzeb związanych z gospodarowaniem wodą członków DPW powiatu lubańskiego, diagnoza sytuacji w zakresie zarządzania zasobami wody pod kątem potrzeb rolnictwa i mieszkańców obszarów wiejskich powiatu lubańskiego, analiza problemów oraz potencjalnych możliwości ich rozwiązania, upowszechnianie dobrych praktyk w zakresie gospodarki wodnej i oszczędnego gospodarowania nią w rolnictwie i na obszarach wiejskich powiatu lubańskiego.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</si>
  <si>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lubańskiego zainteresowane tematem</t>
  </si>
  <si>
    <t>Dolnośląskie Partnerstwo ds. Wody (DPW) na terenie powiatu lwóweckiego</t>
  </si>
  <si>
    <t>Celem operacji jest zainicjowanie współpracy oraz stworzenie sieci kontaktów miedzy lokalnym społeczeństwem a instytucjami i urzędami, w zakresie gospodarki wodnej na obszarach wiejskich powiatu lwóweckiego, ze szczególnym uwzględnieniem rolnictwa. Przedmiotem operacji jest powołanie Dolnośląskiego Partnerstwa ds. Wody, obejmującego swym zasięgiem powiat lwówecki, w którego skład wejdą przedstawiciele administracji publicznej, rolników, doradztwa rolniczego oraz nauki. Tematem operacji będzie: wzajemne poznanie zakresów działania i potrzeb związanych z gospodarowaniem wodą członków DPW powiatu lwóweckiego, diagnoza sytuacji w zakresie zarządzania zasobami wody pod kątem potrzeb rolnictwa i mieszkańców obszarów wiejskich powiatu lwóweckiego, analiza problemów oraz potencjalnych możliwości ich rozwiązania, upowszechnianie dobrych praktyk w zakresie gospodarki wodnej i oszczędnego gospodarowania nią w rolnictwie i na obszarach wiejskich powiatu lwóweckiego.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</si>
  <si>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lwóweckiego zainteresowane tematem</t>
  </si>
  <si>
    <t>Dolnośląskie Partnerstwo ds. Wody (DPW) na terenie powiatu zgorzeleckiego</t>
  </si>
  <si>
    <t>Celem operacji jest zainicjowanie współpracy oraz stworzenie sieci kontaktów miedzy lokalnym społeczeństwem a instytucjami i urzędami, w zakresie gospodarki wodnej na obszarach wiejskich powiatu zgorzeleckiego, ze szczególnym uwzględnieniem rolnictwa. Przedmiotem operacji jest powołanie Dolnośląskiego Partnerstwa ds. Wody, obejmującego swym zasięgiem powiat zgorzelecki, w którego skład wejdą przedstawiciele administracji publicznej, rolników, doradztwa rolniczego oraz nauki. Tematem operacji będzie: wzajemne poznanie zakresów działania i potrzeb związanych z gospodarowaniem wodą członków DPW powiatu zgorzeleckiego, diagnoza sytuacji w zakresie zarządzania zasobami wody pod kątem potrzeb rolnictwa i mieszkańców obszarów wiejskich powiatu zgorzeleckiego, analiza problemów oraz potencjalnych możliwości ich rozwiązania, upowszechnianie dobrych praktyk w zakresie gospodarki wodnej i oszczędnego gospodarowania nią w rolnictwie i na obszarach wiejskich powiatu zgorzeleckiego.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</si>
  <si>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zgorzeleckiego zainteresowane tematem</t>
  </si>
  <si>
    <t>Dolnośląskie Partnerstwo ds. Wody (DPW) na terenie powiatu kamiennogórskiego</t>
  </si>
  <si>
    <t>Celem operacji jest dalsza współpraca oraz tworzenie sieci kontaktów miedzy lokalnym społeczeństwem a instytucjami i urzędami, w zakresie gospodarki wodnej na obszarach wiejskich powiatu kamiennogórskiego, ze szczególnym uwzględnieniem rolnictwa. Doświadczenia nabyte podczas pilotażowej operacji "Dolnośląskie Partnerstwo ds. Wody (DPW)" pozwolą na stworzenie platformy wymiany dotychczasowych doświadczeń związanych z szeroko pojętymi zasobami wodnymi. Podczas zaplanowanego spotkania uwzględnione będą potrzeby wszystkich zainteresowanych (m.in. wskazywanie z jakich źródeł mogą skorzystać przy planowaniu i realizacji np. zadań związanych z małą retencją; doradzanie w zakresie gospodarowania wodą). Dodatkowo omawiane i rozwiązywane będą także "problemy wodne" oraz planowane działania "wodne" w powiecie kamiennogórskim.</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</si>
  <si>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kamiennogórskiego zainteresowane tematem</t>
  </si>
  <si>
    <t>Racjonalne wykorzystanie zasobów wodnych na Dolnym Śląsku</t>
  </si>
  <si>
    <t>Planowana w ramach operacji konferencja ma na celu podsumowanie prac i wniosków opracowanych przez Dolnośląskie Partnerstwa ds. Wody na terenie województwa dolnośląskiego. Fachowa wiedza przekazywana podczas konferencji wskaże nie tylko, możliwości racjonalnego wykorzystania zasobów wodnych na Dolnym Śląsku, ale również pozwoli na przedstawienie rekomendacji  dla MRiRW w zakresie gospodarowania ograniczonymi zasobami wodnymi (na potrzeby gospodarstw domowych, rolnictwa i do innych zastosowań). Przedstawione przez DPW z różnych powiatów wyniki diagnozy sytuacji, w zakresie zarządzania zasobami wody pod kątem potrzeb rolnictwa i mieszkańców obszarów wiejskich, pozwolą na przeprowadzenie analizy problemów oraz potencjalnych możliwości ich rozwiązania. Możliwe będzie także upowszechnienie dobrych praktyk w zakresie gospodarki wodnej w województwie dolnośląskim.</t>
  </si>
  <si>
    <t>konferencja/konferencja online</t>
  </si>
  <si>
    <t>Liczba konferencji/konferencji online</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</si>
  <si>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zainteresowane tematem z województwa dolnośląskiego</t>
  </si>
  <si>
    <t>Liczba uczestników konferencji/konferencji online</t>
  </si>
  <si>
    <t>100</t>
  </si>
  <si>
    <t>Tworzenie sieci kontaktów sprzyjających innowacjom w rozwoju usług turystycznych na obszarach wiejskich Dolnego Śląska</t>
  </si>
  <si>
    <t xml:space="preserve">Operacja poprzez realizację konferencji, wydanie katalogu dobrych praktyk i organizację konkursu ma na celu utworzenie sieci kontaktów, wymianę wiedzy i doświadczeń pomiędzy rolnikami, producentami rolnymi, doradcami, przedstawicielami instytucji oraz mieszkańcami obszarów wiejskich zaangażowanymi we wdrażanie innowacji w rolnictwie, a także prezentację dobrych praktyk na obszarach wiejskich. Konferencją będzie doskonałą okazją do zaprezentowania innowacyjnych rozwiązań, które mogą usprawnić tworzenie i funkcjonowanie sieci kontaktów, np. sieciowanie produktów turystycznych, wspólne budowanie marki regionu, networking sprzyjający wymianie doświadczeń. Podczas konferencji zaprezentowane zostaną również oferty laureatów wojewódzkiego konkursu na „Najlepszą zagrodę edukacyjną z Dolnego Śląska”, jako przykładu dobrych praktyk. Konkurs jako forma realizacji operacji umożliwi wyłonienie najlepszych obiektów, a opracowany katalog zwierający opisy gospodarstw agroturystycznych i zagród edukacyjnych z Dolnego Śląska, będzie stanowić gotową bazę dobrych praktyk około 100 obiektów, umożliwiającą zarówno wymianę kontaktów, jak i prezentację innowacji na obszarach wiejskich. </t>
  </si>
  <si>
    <t>konferencja,
konkurs,
katalog</t>
  </si>
  <si>
    <t>rolnicy, mieszkańcy obszarów wiejskich, doradcy rolniczy, wiejscy oferenci usług turystycznych, przedstawiciele instytucji,  właścicieli gospodarstw agroturystycznych i zagród edukacyjnych, mieszkańcy obszarów wiejskich oraz osoby zaangażowane we wdrażanie innowacji na obszarach wiejskich Dolnego Śląska</t>
  </si>
  <si>
    <t>Liczba katalogów</t>
  </si>
  <si>
    <t>Nakład (egz.)</t>
  </si>
  <si>
    <t>Zrównoważony chów bydła w kontekście Zielonego Ładu</t>
  </si>
  <si>
    <t>Głównym celem operacji poprzez realizowaną konferencję jest podniesienie poziomu wiedzy uczestników na temat zrównoważonego chowu bydła, w kontekście powstrzymywania zmian klimatu, przeciwdziałania utracie różnorodności biologicznej i zmniejszania poziomu zanieczyszczeń. Dodatkowo operacja poprzez wspieranie transferu wiedzy i innowacji w rolnictwie i na obszarach wiejskich przyczyni się do realizacji działań na rzecz tworzenia sieci kontaktów w województwie dolnośląskim.</t>
  </si>
  <si>
    <t>Poprawa konkurencyjności dolnośląskich winiarzy</t>
  </si>
  <si>
    <t>Głównym celem operacji jest wielopłaszczyznowe poprawienie konkurencyjności dolnośląskich winiarzy mającej wpływ na siłę ekonomiczną czy produkcyjną dolnośląskich gospodarstw winiarskich; pozyskanie wiedzy przez dolnośląskich producentów wina w zakresie stosowania środków ochrony roślin w świetle zmieniających się przepisów prawa oraz pozyskanie wiedzy i umiejętności z zakresu szeroko rozumianej obsługi konsumentów. Powyższy cel zostanie osiągnięty poprzez realizację trzech szkoleń oraz druk broszury.</t>
  </si>
  <si>
    <t>szkolenie/szkolenie online</t>
  </si>
  <si>
    <t>Liczba szkoleń/szkoleń online</t>
  </si>
  <si>
    <t xml:space="preserve">właściciele winnic i winiarni, producenci zainteresowani poszerzeniem oferty gospodarstwa, osoby zainteresowane rozpoczęciem działalności winiarskiej, osoby zawodowo zainteresowane tematyką polskiego wina, osoby związane zawodowo z branżą winiarską, doradcy; w przypadku broszury każda osoba posługująca się językiem polskim, zainteresowana atrakcyjną formą wypoczynku na wsi, enologią i  dolnośląską ofertą enoturystyczną </t>
  </si>
  <si>
    <t>Liczba uczestników szkoleń/szkoleń online</t>
  </si>
  <si>
    <t>Liczba broszur</t>
  </si>
  <si>
    <t>Plan operacyjny KSOW na lata 2020-2021 (z wyłączeniem działania 8 Plan komunikacyjny) - Kujawsko-pomorski ODR - luty 2021</t>
  </si>
  <si>
    <t>Krajowe Dni Pola Minikowo 2020 – innowacyjne rozwiązania w uprawie roślin</t>
  </si>
  <si>
    <t>Celem operacji jest upowszechnienie i propagowanie innowacji w produkcji roślinnej poprzez popularyzację postępu hodowlanego roślin uprawnych jak i w obszarze technologii uprawy, nawożenia, ochrony roślin i nawadniania.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Będzie to możliwe dzięki zorganizowaniu dwóch wideokonferencji, dwóch relacji z warsztatów polowych oraz emisji filmu.</t>
  </si>
  <si>
    <t>Wideokonferencja</t>
  </si>
  <si>
    <t>Liczba wideokonferencji</t>
  </si>
  <si>
    <t>Rolnicy, przedstawiciele doradztwa rolniczego, pracownicy uczelni i jednostek naukowych, przedsiębiorcy, studenci kierunków rolniczych, zainteresowani tematyką operacji</t>
  </si>
  <si>
    <t xml:space="preserve"> 
I - IV</t>
  </si>
  <si>
    <t xml:space="preserve">Kujawsko-Pomorski Ośrodek Doradztwa Rolniczego </t>
  </si>
  <si>
    <t>Minikowo                                   89-122 Minikowo</t>
  </si>
  <si>
    <t>Liczba uczestników</t>
  </si>
  <si>
    <t>Relacja z poletek demonstracyjnych</t>
  </si>
  <si>
    <t>Liczba relacji</t>
  </si>
  <si>
    <t>Liczba wyświetleń</t>
  </si>
  <si>
    <t>Film</t>
  </si>
  <si>
    <t>Liczba nagranych filmów</t>
  </si>
  <si>
    <t>Łączna liczba wyświetleń</t>
  </si>
  <si>
    <t>Innowacje w krótkich łańcuchach dostaw żywności w województwie kujawsko-pomorskim.</t>
  </si>
  <si>
    <t>Celem operacji jest prezentacja i wspieranie innowacji z zakresu krótkich łańcuchów dostaw żywności w województwie kujawsko-pomorskim. Ponadto zaprezentowane będą dobre praktyki z zakresu wprowadzania na rynek żywności produkowanej przez rolników i małe przedsiębiorstwa ze szczególnym uwzględnieniem współpracy w tym zakresie. Cel będzie zrealizowany poprzez produkcję felietonów i ich emisję na antenie TVP 3 Bydgoszcz.  Bohaterami felietonów będą  przetwórcy z regionu, naukowcy, eksperci, wszyscy ci, którzy pracują na rzecz rozwoju krótkich  łańcuch dostaw żywności. W felietonach zaprezentowana będzie również GO Wiejska e-skrzynka, która jest przykładem innowacyjnego działania w tym zakresie.</t>
  </si>
  <si>
    <t>Felieton</t>
  </si>
  <si>
    <t>Liczba nagranych felietonów</t>
  </si>
  <si>
    <t>mieszkańcy obszarów wiejskich, rolnicy,  przetwórcy, przedsiębiorcy, pracownicy naukowi, doradcy rolniczy, potencjalni członkowie grup operacyjnych, z województwa kujawsko-pomorskiego</t>
  </si>
  <si>
    <t>II -  IV</t>
  </si>
  <si>
    <t>Liczba emisji</t>
  </si>
  <si>
    <t>Innowacyjne rozwiązania w przedsiębiorczości na obszarach wiejskich – dobre przykłady z Dolnego Śląska i Małopolski.</t>
  </si>
  <si>
    <t xml:space="preserve">Celem operacji jest:                                                                                                                                                                                                                                                                                                                                                                  1. Zapoznanie uczestników z formami przedsiębiorczości związanymi z produkcją żywności wysokiej jakości na niewielką skalę na terenie Dolnego Śląska i Małopolski.
2. Zapoznanie uczestników z formami turystyki na obszarach wiejskich na terenie Dolnego Śląska i Małopolski.
3. Wskazanie przykładów wykorzystywania walorów kulturowych i przyrodniczych okolicy.
4. Zachęcenie uczestników do podejmowania podobnych inicjatyw na terenie województwa kujawsko-pomorskiego.
5. Zdobycie wiedzy i umiejętności w zakresie doradzania na temat przedsiębiorczości na obszarach wiejskich.
6. Tworzenie sieci współpracy pomiędzy mieszkańcami obszarów wiejskich (rolnikami, właścicielami obiektów turystyki wiejskiej, rolnikami prowadzący sprzedaż bezpośrednią produktów rolnych lub rolniczy handel detaliczny - RHD zajmujący się przetwórstwem na niewielką skalę), doradcami rolniczymi.                                                                                                        </t>
  </si>
  <si>
    <t xml:space="preserve"> Mieszkańcy obszarów wiejskich (rolnicy, właściciele obiektów turystyki wiejskiej, rolnicy prowadzący sprzedaż bezpośrednią produktów rolnych lub rolniczy handel detaliczny - RHD zajmujący się przetwórstwem na niewielką skalę) z terenu województwa kujawsko-pomorskiego. 
 Przedstawiciele doradztwa rolniczego z terenu województwa kujawsko-pomorskiego
</t>
  </si>
  <si>
    <t xml:space="preserve">Lokalne Partnerstwa Wodne </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</si>
  <si>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</si>
  <si>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</si>
  <si>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Raport</t>
  </si>
  <si>
    <t>Program dla polskiego ziemniaka. Bioasekuracja oraz innowacyjne rozwiązania w zakresie agrotechniki, ochrony i przechowalnictwa ziemniaka</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</si>
  <si>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od pola do stołu. Organizowane w ramach operacji szkolenie oraz konferencja będą miały charakter innowacyjno-edukacyjny. Zdobyta wiedza pozwoli na transfer wiedzy w zakresie dobrych praktyk wdrażania innowacji w rolnictwie i na obszarach wiejskich oraz promowania innowacyjnych technologii uprawy ziemniaka w województwie kujawsko-pomorskim. Organizowany konkurs pozwoli na pokazanie postępu hodowlanego w ziemniaku oraz innowacji jakie zaszły przez szereg lat w badaniach nad ziemniakiem oraz jakimi walorami należy kierować się przy doborze odmiany. </t>
  </si>
  <si>
    <t>Szkolenie</t>
  </si>
  <si>
    <t>Liczba szkoleń
Liczba uczestników szkolenia</t>
  </si>
  <si>
    <t>1
30</t>
  </si>
  <si>
    <t>producenci ziemniaka lub zamierzający podjąć taką produkcję w celu zwiększenia rentowności swoich gospodarstw rolnych, doradcy rolniczy,  producenci mogący być prekursorami technik nawodnieniowych w województwie kujawsko-pomorskim zdolni dać pozytywny przykład w zakresie gospodarowania wodą, inne podmioty zainteresowane tematyką</t>
  </si>
  <si>
    <t xml:space="preserve">Liczba konferencji
Liczba uczestników </t>
  </si>
  <si>
    <t>1
50</t>
  </si>
  <si>
    <t xml:space="preserve">Upowszechnianie wiedzy oraz dobrych praktyk w przetwórstwie i rolnictwie ekologicznym </t>
  </si>
  <si>
    <t xml:space="preserve">1. Poszerzenie wiedzy uczestników z zakresu agrotechniki w rolnictwie ekologicznym dzięki wykładom przeprowadzonym przez pracowników IUNG w Puławach posiadających bogate zaplecze merytoryczne i doświadczenie w badaniach dotyczących rolnictwa ekologicznego. Wiedza ta pozwoli na usprawnienie produkcji we własnych gospodarstwach oraz na rozwiązywanie istniejących problemów związanych z produkcją ekologiczną.
2. Zapoznanie uczestników z przetwórstwem produktów ekologicznych  - dobre przykłady z województwa lubelskiego oraz podkarpackiego.
3. Poprzez dzielenie się doświadczeniem w zakresie przetwórstwa zachęcenie uczestników do podejmowania inicjatywy przetwarzania produktów we własnych gospodarstwach 
4. Nawiązanie współpracy między uczestnikami wyjazdu oraz odwiedzanymi gospodarstwami 
5. Upowszechnianie dobrych praktyk wdrożonych w gospodarstwach ekologicznych województwa kujawsko  -pomorskiego oraz popularyzacja ekologicznego systemu produkcji poprzez przeprowadzenie Konkursu na Najlepsze Gospodarstwo Ekologiczne
</t>
  </si>
  <si>
    <t xml:space="preserve">rolnicy ekologiczni, rolnicy zainteresowani przestawieniem gospodarstwa na system rolnictwa ekologicznego, doradcy rolni
</t>
  </si>
  <si>
    <t>Liczba odsłon</t>
  </si>
  <si>
    <t>Krajowe Dni Pola Minikowo 2021 – Europejski Zielony Ład na pol@ch w Polsce</t>
  </si>
  <si>
    <t xml:space="preserve">Celem operacji jest upowszechnienie i propagowanie na terenie całego kraju innowacji w produkcji roślinnej poprzez popularyzację postępu hodowlanego roślin uprawnych jak i w obszarze technologii uprawy, nawożenia, ochrony roślin i nawadniania pod kątem Europejskiego Zielonego Ładu.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Operacja obejmie wszystkich uczestników zainteresowanych tematem. Rezultaty będą rozpowszechnione na terenie całej Polski. Będzie to możliwe dzięki zorganizowaniu cyklu wideokonferencji, materiału filmowego, demonstracji oraz relacji "na żywo" z Krajowych Dni Pola. </t>
  </si>
  <si>
    <t>Relacja "na żywo" z wydarzenia</t>
  </si>
  <si>
    <t>Liczba dni relacji</t>
  </si>
  <si>
    <t>Demonstracja polowa</t>
  </si>
  <si>
    <t xml:space="preserve">Liczba demonstracji </t>
  </si>
  <si>
    <t>Materiał filmowy</t>
  </si>
  <si>
    <t>Liczba materiałów</t>
  </si>
  <si>
    <t xml:space="preserve">Audycja w radio </t>
  </si>
  <si>
    <t>Liczba szkoleń</t>
  </si>
  <si>
    <t>Dużo zdrowego miodu od pszczelego rodu - innowacyjne rozwiązania w gospodarstwach pasiecznych.</t>
  </si>
  <si>
    <t>Operacja ma na celu zapoznanie uczestników z innowacyjnymi rozwiązaniami w zakresie wytwarzania miodów i produktów pszczelich oraz wskazanie dobrych przykładów dotyczących dywersyfikacji dochodów w gospodarstwach pasiecznych. Uczestnicy operacji zdobędą wiedzę na temat organizacji pracy w pasiekach, nowoczesnych linii technologicznych i sprzętu pszczelarskiego do produkcji miodu, będą mieli również okazję zobaczenia tych elementów w praktyce. Zapoznają się także z innowacyjnymi metodami walki z chorobami owadów użytkowych, zdobędą wiedzę na temat ekonomiki w gospodarstwach pasiecznych, wykorzystania apiterapii, tradycji pszczelarskich i kulinarnych w celu zróżnicowania dochodów pasiek. Przedsięwzięcie będzie realizowane dwuetapowo. Pierwszym etapem będzie krajowy wyjazd studyjny. Drugim zaś konferencja podczas wydarzenia targowego Kujawsko-Pomorskie Miodowe Lato organizowanego przez KPODR O/Zarzeczewo oraz konferencja pt. "Kierunki innowacji w pasiekach". Dzięki temu wiedza zdobyta podczas wyjazdu studyjnego, oprócz rozpowszechnienia w wydawnictwach KPODR, trafi do szerokiego grona przedstawicieli środowiska pszczelarskiego.</t>
  </si>
  <si>
    <t>pszczelarze, rolnicy, mieszkańcy obszarów wiejskich, przedstawiciele doradztwa rolniczego, pracownicy naukowi, zainteresowani tematyką</t>
  </si>
  <si>
    <t>Forum Grup EPI województwa                                  kujawsko-pomorskiego</t>
  </si>
  <si>
    <t>Podczas Forum Grup Operacyjnych EPI w województwie kujawsko-pomorskim, planowana jest promocja i upowszechnianie rezultatów GO, a także konsultacje z przedstawicielami Grup i brokerami innowacji, sesje networkigowe, oraz podsumowanie działania „Współpraca” i przyszłości Grup Operacyjnych. Operacja polegać będzie na popularyzowaniu wymiany wiedzy i dobrych praktyk w zakresie wdrażania innowacyjnych rozwiązań między przedstawicielami Grup Operacyjnych.</t>
  </si>
  <si>
    <t>Forum</t>
  </si>
  <si>
    <t>liczba forum</t>
  </si>
  <si>
    <t>konsorcjanci Grup Operacyjnych EPI realizujących swoje projekty na terenie woj. kujawsko-pomorskiego, osoby zainteresowane tematem innowacji w rolnictwie</t>
  </si>
  <si>
    <t xml:space="preserve"> II-IV</t>
  </si>
  <si>
    <t xml:space="preserve">Upowszechnianie wiedzy oraz dobrych praktyk w przetwórstwie i rolnictwie ekologicznym. </t>
  </si>
  <si>
    <r>
      <t xml:space="preserve">Celem operacji jest poszerzenie wiedzy uczestników z zakresu agrotechniki w rolnictwie ekologicznym.  Zapoznanie uczestników z przetwórstwem produktów ekologicznych  - prezentacja  dobrych przykładów z województwa małopolskiego. Zachęcenie uczestników do podejmowania inicjatywy przetwarzania produktów we własnych gospodarstwach poprzez dzielenie się doświadczeniem w zakresie przetwórstwa.  Nawiązanie współpracy między uczestnikami wyjazdu oraz odwiedzanymi gospodarstwami.   Konkurs ma na celu szerzenie dobrych praktyk w zakresie rolnictwa ekologicznego, wdrażanie najlepszych rozwiązań w gospodarstwach rolnych oraz rozpowszechnianie wiedzy z zakresu rolnictwa ekologicznego. Upowszechnianie systemu rolnictwa ekologicznego jako rolnictwa przyjaznego dla środowiska naturalnego.                                                                                                             </t>
    </r>
    <r>
      <rPr>
        <b/>
        <u/>
        <sz val="11"/>
        <rFont val="Calibri"/>
        <family val="2"/>
        <charset val="238"/>
        <scheme val="minor"/>
      </rPr>
      <t xml:space="preserve"> </t>
    </r>
  </si>
  <si>
    <r>
      <t xml:space="preserve">rolnicy i przetwórcy ekologiczni, certyfikowane gospodarstwa ekologiczne, rolnicy konwencjonalni zainteresowania prowadzeniem gospodarstwa metodami ekologicznymi, przedstawiciele doradztwa  rolniczego                                                                 </t>
    </r>
    <r>
      <rPr>
        <b/>
        <u/>
        <sz val="11"/>
        <rFont val="Calibri"/>
        <family val="2"/>
        <charset val="238"/>
        <scheme val="minor"/>
      </rPr>
      <t/>
    </r>
  </si>
  <si>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Lokalnego Partnerstwa ds. Wody, obejmującego swym zasięgiem dziesięć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</si>
  <si>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</si>
  <si>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Spotkanie online</t>
  </si>
  <si>
    <t>Liczba spotkań online</t>
  </si>
  <si>
    <t>Broszura</t>
  </si>
  <si>
    <t>Ilość egzemplarzy</t>
  </si>
  <si>
    <t>Opracowanie</t>
  </si>
  <si>
    <t>Liczba opracowań</t>
  </si>
  <si>
    <t>Zielony ład blisko nas</t>
  </si>
  <si>
    <t xml:space="preserve">Operacja ma na celu popularyzację oraz upowszechnienie praktycznych zasad, które dotyczą Europejskiego Zielonego Ładu. Szczególnie strategii na rzecz różnorodności biologicznej oraz „od pola do stołu”, które kładą nacisk na nową i lepszą równowagę między przyrodą, systemami żywnościowymi, a różnorodnością biologiczną. Tak aby chronić zdrowie i dobrobyt obywateli, a równocześnie zwiększać konkurencyjność i odporność UE.  Przedmiotem operacji jest opracowanie filmów z zakresu m.in. pestycydów, środków przeciwdrobnoustrojowych, sieci szerokopasmowego internetu, rolnictwa ekologicznego, elementów krajobrazu i składników pokarmowych. Operacja będzie obejmowała również innowacje społeczne na wsi na rzecz rozwoju obszarów wiejskich.  Przedmiotem operacji jest opracowanie i realizacja 13 filmów z zakresu przedmiotowej tematyki operacji, które udostępnione zostaną za pośrednictwem mediów cyfrowych oraz wykorzystywane będą jako materiały dydaktyczne. To z kolei pozwoli osiągnąć zamierzone cele operacji.  </t>
  </si>
  <si>
    <t>Liczba nagranych materiałów filmowych</t>
  </si>
  <si>
    <t>mieszkańcy obszarów wiejskich, rolnicy, doradcy rolniczy, zainteresowani tematyką operacji</t>
  </si>
  <si>
    <t>Plan operacyjny KSOW na lata 2020-2021 (z wyłączeniem działania 8 Plan komunikacyjny) - Lubelski ODR - luty 2022</t>
  </si>
  <si>
    <t xml:space="preserve">Innowacyjne rozwiązania w nawadnianiu warzyw gruntowych </t>
  </si>
  <si>
    <t>Celem operacji jest ułatwianie transferu wiedzy i innowacji w rolnictwie w zakresie innowacyjnych rozwiązań w nawadnianiu warzyw gruntowych. Przedmiotem operacji jest konferencja obejmująca tematykę dotyczącą racjonalnego gospodarowania wodą  z wykorzystaniem nowoczesnych agrotechnik, w tym wykorzystania innowacyjnych rozwiązań w nawadnianiu połączonym z fertygacją przez polskich naukowców . Wykładowcami na konferencji będą m.in. pracownicy naukowi zajmujący się zagadnieniami nawadniania,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wsparcia w ramach działania "Współpraca".</t>
  </si>
  <si>
    <t>rolnicy,
przedstawiciele doradztwa rolniczego,  przedsiębiorcy, przedstawiciele instytucji rolniczych, około rolniczych i naukowych</t>
  </si>
  <si>
    <t>Lubelski Ośrodek Doradztwa Rolniczego w Końskowoli</t>
  </si>
  <si>
    <t>Końskowola ul. Pożowska 8, 24-130 Końskowola</t>
  </si>
  <si>
    <t>materiał publikowany w internecie</t>
  </si>
  <si>
    <t>Wykorzystanie nowych technologii  uprawy sposobem na łagodzenie skutków niekorzystnego oddziaływania warunków glebowo-klimatycznych na wzrost i rozwój kukurydzy</t>
  </si>
  <si>
    <t>Celem operacji jest upowszechnianie wiedzy na temat innowacyjnych technologii uprawy kukurydzy, których wykorzystanie będzie sprzyjało łagodzeniu skutków niekorzystnego oddziaływania warunków glebowo-klimatycznych na wzrost i rozwój kukurydzy oraz umożliwi uzyskanie zadowalających plonów o dobrej jakości. Kukurydza jest rośliną bardzo dobrze gospodarującą zapasami wody glebowej, to susza i upały, szczególnie występujące na przełomie czerwca i lipca mogą niekorzystnie oddziaływać na rośliny. Dlatego tak ważne jest przestrzeganie zasad właściwej agrotechniki, które pozwalają złagodzić wpływ stresu suszy i często uratować znaczny plon. Odpowiedni płodozmian, właściwa uprawa roli itp. mają na celu zminimalizowanie parowania wody z gleby.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</si>
  <si>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webinarium</t>
  </si>
  <si>
    <t>rolnicy,
przedstawiciele doradztwa rolniczego,  przedsiębiorcy, przedstawiciele instytucji rolniczych, około rolniczych i naukowych, osoby zainteresowane tematyką</t>
  </si>
  <si>
    <t>Innowacyjne technologie w produkcji drobiarskiej</t>
  </si>
  <si>
    <t>Celem operacji jest poszukiwanie partnerów do współpracy w ramach działania „Współpraca” poprzez realizacje operacji, której celem jest  upowszechnianie i wymiana wiedzy oraz doświadczeń z zakresu innowacji technologicznych w produkcji drobiarskiej.  W webinarium wezmą udział uczestnicy zainteresowani możliwością współpracy we wdrażaniu innowacyjnych technologii oraz stymulowanie do takiej współpracy. Udział w webinarium będzie odpowiedzią na innowacje w produkcji drobiarskiej i oczekiwania konsumentów oraz umożliwi powstanie organizacji grupy operacyjnej wśród rolników, doradców, przedstawicieli działających w branży drobiarskiej z terenu województwa lubelskiego.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</si>
  <si>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 xml:space="preserve">Innowacyjne technologie uprawy roślin ozdobnych </t>
  </si>
  <si>
    <t>Celem operacji jest podniesienie wiedzy w zakresie uprawy, technologii produkcji  i pielęgnacji roślin ozdobnych oraz innowacyjnych rozwiązań możliwych do zastosowania w gospodarstwach szkółkarskich. Wykładowcami na webinarium będą m.in. pracownicy naukowi zajmujący się zagadnieniami szkółkarstwa, mający wiedzę i doświadczenie w zakresie nowych rozwiązań, które mogą zostać zaimplementowane w gospodarstwach rolnych.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</si>
  <si>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Środowiskowe uwarunkowania zdrowia na obszarach wiejskich</t>
  </si>
  <si>
    <t>Celem operacji jest wielokierunkowe oddziaływanie na świadomość oraz operatywność mieszkańców obszarów wiejskich. Podnoszenie świadomości ekologicznej tej grupy społecznej, wśród której znajdują się również producenci rolni ma istotny wpływ na jakość produkowanej żywności, stan zasobów przyrodniczych, co przekłada się w znacznym stopniu na kondycję i zdrowie szerszego grona konsumentów. Organizacja konferencji w formie webinarium będzie miała na celu pobudzenie aktywności mieszkańców obszarów wiejskich poprzez wymianę doświadczeń, inspirację do poszukiwania nowych kierunków rozwoju oraz szans na innowacyjną produkcję, będącą źródłem dochodu. Obecnie produkcja żywności doskonałej jakości oraz dbałość o stan środowiska uważa się za jedną z najbardziej dynamicznie rozwijających się dziedzin życia, które mają przed sobą perspektywistyczny rozwój. Celem operacji będzie również powstanie siatki kontaktów między konsumentami poszukującymi zdrowej, ekologicznej żywności oraz cennych surowców zielarskich a producentami rolnymi, którzy pragną wytwarzać żywność z uwzględnieniem szacunku do przyrody i zasad zrównoważonego rozwoju. Webinarium będzie okazją do wymiany doświadczeń między uczestnikami, przybliżenia zagadnień związanych z Siecią na rzecz innowacji w rolnictwie i na obszarach wiejskich oraz możliwościami uzyskania wsparcia w ramach działania "Współpraca".</t>
  </si>
  <si>
    <t>rolnicy, producenci rolni, przedstawiciele doradztwa rolniczego, członkowie stowarzyszeń działających na terenach wiejskich, firmy poszukujące żywności wysokiej jakości, osoby zainteresowane tematyką</t>
  </si>
  <si>
    <t>Organizacja kanałów i możliwości sprzedaży produktów ekologicznych.</t>
  </si>
  <si>
    <t>Celem operacji jest popularyzacja wśród producentów ekologicznych krótkich łańcuchów dostaw żywności (Paczka od rolnika, RWS, Kooperatywy spożywcze), które mogą stanowić urozmaicenie  możliwości sprzedaży oraz wzrost znaczenia i upowszechnienie współpracy między rolnikami jako narzędzie poprawy konkurencyjności na obszarach wiejskich. W przypadku trudności ze zbytem produktów ekologicznych, oraz w sytuacji osiągania niewystarczającego wynagrodzenia za produkowaną żywność, krótkie łańcuchy dostaw i sprzedaż bezpośrednio do konsumenta pomoże rolnikom ekologicznym uzyskać korzystniejsze ceny za swoje polny. Prelekcje osób bezpośrednio związanych z konkretnymi metodami dystrybucji żywności mogą okazać się inspiracją dla zainteresowanych rolników ekologicznych, oraz pomogą rozpocząć podobne inicjatywy w ich własnych gospodarstwach z wykorzystaniem innowacyjnych rozwiązań.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</si>
  <si>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ekologiczni producenci rolni, rolnicy, przedstawiciele doradztwa rolniczego, przedsiębiorcy, przedstawiciele instytucji rolniczych, około rolniczych i naukowych, przedstawiciele stowarzyszeń i grup producenckich, osoby zainteresowane tematyką</t>
  </si>
  <si>
    <t>Dzień Ziemniaka - Innowacyjne technologie uprawy ziemniaka oraz możliwości wykorzystania skrobi w przemyśle</t>
  </si>
  <si>
    <t>Celem operacji jest upowszechnianie wiedzy na temat innowacyjnych technologii uprawy ziemniaków, w celu uzyskania zadowalających plonów o dobrej jakości oraz  możliwości przerobu i wykorzystania skrobi ziemniaczane w przemyśle. Realizacja operacji jest odpowiedzią na potrzebę szukania nowych rozwiązań w wykorzystaniu ziemniaków, a dokładniej skrobi ziemniaczanej. Pokazy polowe (pokaz zbioru ziemniaków z wykorzystaniem nowoczesnych maszyn, prezentacja firm) oraz konferencja będą zorganizowane na poletkach doświadczalno-wdrożeniowych LODR w Końskowoli, dadzą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uprawy ziemniaka, które będą obejmowały kwestie dotyczące doskonalenia szeroko rozumianej agrotechniki tego gatunku, w celu uzyskania zadowalających plonów bulw o dobrej jakości. Ponadto podczas konferencji zostaną poruszone kwestie możliwości wykorzystania skrobi ziemniaczanej w przemyśle. Są to niezbędne warunki, aby ten kierunek produkcji miał szansę na perspektywiczny rozwój. Realizacja operacji jest odpowiedzią na potrzebę szukania nowych rozwiązań w wykorzystaniu ziemniaków, a dokładniej skrobi ziemniaczanej. Operacja będzie okazją do przybliżenia zagadnień związanych z Siecią na rzecz innowacji w rolnictwie i na obszarach wiejskich oraz możliwościami uzyskania wsparcia w ramach działania "Współpraca".</t>
  </si>
  <si>
    <t xml:space="preserve">konferencja </t>
  </si>
  <si>
    <t>pokazy polowe</t>
  </si>
  <si>
    <t>film relacja</t>
  </si>
  <si>
    <t>relacja w telewizji</t>
  </si>
  <si>
    <t>Innowacyjne wdrożenia oraz doświadczenia w organizacji grup operacyjnych w województwie lubelskim</t>
  </si>
  <si>
    <t xml:space="preserve">Celem operacji jest podniesienie wiedzy w zakresie organizacji i funkcjonowania grup operacyjnych na przykładzie istniejącej grupy operacyjnej w województwie lubelskim. Podczas wyjazdu studyjnego uczestnicy zapoznają się z doświadczeniami  grupy operacyjnej Agroleśnictwo w Dolinie Zielawy, realizującej  innowacyjny temat w ramach dofinansowania. Wyjazd będzie okazją do wymiany wiedzy poznania korzyści płynących ze współpracy nauki i praktyki, a także napotykanych problemów. Uczestnicy wezmą udział w warsztatach zielarskich, warsztatach polowych na plantacjach agroleśnych oraz prezentacji produktów powstałych na bazie ziół z gospodarstw uczestniczących w projekcie. </t>
  </si>
  <si>
    <t>wyjazd studyjny, warsztaty</t>
  </si>
  <si>
    <t xml:space="preserve">II ABC serowarstwa w województwie lubelskim </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</si>
  <si>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Ze względu na duże zainteresowanie udziałem w dotychczasowych warsztatach związanych z serowarstwem oraz zapotrzebowaniem zgłaszanym przez mieszkańców obszarów wiejskich zostanie zorganizowana kolejna operacja w tym temacie. Warsztaty będą okazją do wymiany doświadczeń między uczestnikami, przybliżenia zagadnień związanych z Siecią na rzecz innowacji w rolnictwie i na obszarach wiejskich oraz możliwościami uzyskania wsparcia w ramach działania "Współpraca".</t>
  </si>
  <si>
    <t>rolnicy</t>
  </si>
  <si>
    <t>Nowoczesne rozwiązania w zakładaniu i prowadzeniu pasieki</t>
  </si>
  <si>
    <t xml:space="preserve">Celem operacji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Na potrzeby realizacji operacji będzie zakupiony pokazowy ul wraz wyposażeniem (waga, czujniki do prowadzenia pomiarów, kamera), w którym prowadzone będą obserwacje i odczyty oraz stałe monitorowanie pracy ula i życia pszczół dzięki zamontowanej kamerce, będzie prowadzona transmisja online. Uczestnicy warsztatów zdobędą wiedzę i umiejętności z zakresu zakładania i prowadzenia pasieki.  Realizacja operacji zapewni ułatwienie wymiany wiedzy fachowej w zakresie wdrażania innowacji w rolnictwie i na obszarach wiejskich. </t>
  </si>
  <si>
    <t>rolnicy, początkujący pszczelarze</t>
  </si>
  <si>
    <t>Ekologiczna uprawa owoców miękkich – malina i borówka</t>
  </si>
  <si>
    <t xml:space="preserve"> Celem operacji jest podniesienie wiedzy oraz nabycie doświadczenia w zakresie ekologicznej technologii uprawy malin i borówki, innowacyjnych rozwiązań oraz pozyskanie nowych kontaktów wśród rolników, doradców, przedsiębiorców. Organizacja 2 wyjazdów studyjnych podczas których uczestnicą wezmą udział w konferencji oraz wizytach studyjnych w gospodarstwie ma zachęcić rolników do podejmowania nowych wyzwań. W formie wykładów uczestnicy otrzymają informacje dotyczące ekologicznej technologii uprawy malin i borówki z uwzględnieniem min. doboru odmian, środków ochrony roślin i nawozów, przygotowania gleby pod uprawę itd. W pierwszym dniu planowany jest wyjazd studyjnych dla grupy ukierunkowanej na produkcję malin, w drugim dniu dla producentów borówki. </t>
  </si>
  <si>
    <t>rolnicy,
przedstawiciele doradztwa rolniczego, przedsiębiorcy, przedstawiciele instytucji rolniczych, około rolniczych i naukowych przedstawiciele stowarzyszeń, osoby zainteresowane tematyką</t>
  </si>
  <si>
    <t>Cykl filmów instruktażowych w zakresie nowoczesnych technologii uprawy roślin polowych</t>
  </si>
  <si>
    <t>Celem operacji jest przekazywanie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będą na polach doświadczalno-wdrożeniowych LODR w Końskowoli w oparciu o prowadzone doświadczenia i obserwacje na kolekcjach roślin - zboża, ziemniaki, kukurydza, soja itp.  Filmy zamieszczone będą na stronie internetowej ośrodka oraz na portalu społecznościowym ośrodka.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</si>
  <si>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rolnicy,
przedstawiciele doradztwa rolniczego, przedsiębiorcy, przedstawiciele instytucji rolniczych, około rolniczych i naukowych przedstawiciele stowarzyszeń</t>
  </si>
  <si>
    <t>Dobre i zdrowe – przetwarzanie i sprzedaż produktów z gospodarstwa rolnego</t>
  </si>
  <si>
    <t>Celem operacji jest prezentacja i wspieranie innowacji w rolnictwie, w tym w produkcji i przetwórstwie w gospodarstwach dostarczających żywność bezpośrednio do konsumenta. W formie filmów zaprezentowane będą dobre praktyki w zakresie przetwarzanie i sprzedaży produktów z gospodarstwa rolnego z terenu województwa lubelskiego, co wpłynie na podwyższenie wiedzy potencjalnych członków grup operacyjnych, rolników, przetwórców i doradców rolnych, zwiększenie poziomu wiedzy dotyczącej wdrażania innowacji w rolnictwie oraz pozyskiwania środków na innowacje.</t>
  </si>
  <si>
    <t>film promocyjny</t>
  </si>
  <si>
    <t>potencjalni członkowie grup operacyjnych, rolnicy, mieszkańcy obszarów wiejskich, pracownicy naukowi, pracownicy jednostek doradztwa rolniczego</t>
  </si>
  <si>
    <t>emisja telewizyjna</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</si>
  <si>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</si>
  <si>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</si>
  <si>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Przedstawiciele Państwowego Gospodarstwa Wodnego Wody Polskie, przedstawiciele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</si>
  <si>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wydruk raportu</t>
  </si>
  <si>
    <t>Nowoczesna i bezpieczna hodowla ziemniaka w województwie lubelskim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</si>
  <si>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Organizowana w ramach operacji konferencja w formie webinaru  będzie miała charakter innowacyjno-edukacyjny. Zdobyta wiedza pozwoli na transfer wiedzy w zakresie dobrych praktyk wdrażania innowacji w rolnictwie i na obszarach wiejskich oraz promowania innowacyjnych technologii uprawy ziemniaka w województwie lubelskim.</t>
  </si>
  <si>
    <t>producenci ziemniaka lub zamierzający podjąć taką produkcję w celu zwiększenia rentowności swoich gospodarstw rolnych, doradcy rolniczy,  producenci mogący być prekursorami technik nawodnieniowych w województwie lubelskim zdolni dać pozytywny przykład w zakresie gospodarowania wodą, inne podmioty zainteresowane tematyką</t>
  </si>
  <si>
    <t>Innowacje w lubelskim serowarstwie</t>
  </si>
  <si>
    <t xml:space="preserve">Celem operacji jest zachęcenie uczestników do współpracy w zakresie tworzenia grup operacyjnych EPI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 Poprzez warsztaty możliwe jest przekazanie uczestnikom nie tylko wiedzy teoretycznej ale także umiejętności praktycznych z zakresu przetwórstwa, systemów certyfikacji żywności, skracania łańcuchów dostaw czy innowacji w zakresie przetwórstwa mleka.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</si>
  <si>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Innowacyjne technologie w chowie i hodowli trzody chlewnej</t>
  </si>
  <si>
    <t>Celem operacji jest upowszechnianie wiedzy na temat innowacyjnych technologii w chowie i hodowli trzody chlewnej. Doskonalenie w zakresie żywienia, nowych technologii stwarza szanse na rozwój ale również poprawę funkcjonowania gospodarstw utrzymujących świnie. Rozwiązania które pojawiają się na rynku mają pomagać i ułatwiać pracę rolnikom.  Dodatkowo muszą pamiętać aby gospodarować zgodnie z aktualnymi przepisami prawa.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</si>
  <si>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Innowacyjne technologie uprawy rzepaku na terenie województwa lubelskiego</t>
  </si>
  <si>
    <t>Celem operacji jest upowszechnianie wiedzy na temat innowacyjnych technologii uprawy rzepaku, w celu uzyskania zadowalających plonów nasion o dobrej jakości, prowadzonej w sposób bezpieczny dla środowiska. Dodatkowo operacja będzie miała wpływ na przeciwdziałanie nowym zagrożeniom w uprawie rzepaku i dostosowanie gospodarstw do zmieniającego się rynku. W ostatnim czasie duże znaczenie ma również dostosowanie agrotechniki rzepaku do zmian klimatu i coraz częstszych okresów bezdeszczowych. Wymaga to poszukiwania nowych rozwiązań technologicznych szczególnie związanych z uprawą gleby i sposobem siewu. W związku z tym istnieje coraz większa konieczność uprawy rzepaku metodami zabezpieczającymi zapasy wody glebowej, w tym metodami bezorkowymi. Realizacja operacji jest odpowiedzią na szybko rosnący udział rzepaku w strukturze zasiewów, wymusza również stosowania odpowiednio dobieranych roślin do płodozmianu oraz wysiew poplonów i roślin towarzyszących które mogą korzystnie wpływać nie tylko na rozwój samych roślin, ale również pozytywnie oddziaływać na glebę. Webinarium będzie okazją do przybliżenia zagadnień związanych z innowacjami oraz możliwościami uzyskania wsparcia w ramach działania "Współpraca".</t>
  </si>
  <si>
    <t>Nowe technologie uprawy roślin bobowatych grubonasiennych oraz soi</t>
  </si>
  <si>
    <t>Celem operacji jest upowszechnianie wiedzy na temat innowacyjnych technologii uprawy roślin bobowatych grubonasiennych (groch, bobik, łubiny) oraz soi, których wykorzystanie będzie sprzyjało łagodzeniu skutków niekorzystnego oddziaływania warunków glebowo-klimatycznych na wzrost i rozwój ww. gatunków oraz umożliwi uzyskanie zadowalających plonów o dobrej jakości.  Uprawa roślin bobowatych grubonasiennych ma duże znaczenie gospodarcze. Rośliny te wiążą wolny azot z powietrza (obniża się koszty nawożenia azotowego). Pozostawiają bardzo dobre stanowisko dla rośliny następczej np. zbóż, rzepaku czy kukurydzy. Rośliny bobowate mogą być uprawiane w każdym gospodarstwie z uwzględnieniem warunków glebowo-klimatycznych. Webinarium będzie okazją do przybliżenia zagadnień związanych z innowacjami oraz możliwościami uzyskania wsparcia w ramach działania "Współpraca".</t>
  </si>
  <si>
    <t>Świadomość konsumenta a kształtowanie rynków produkcji ekologicznej w Polsce</t>
  </si>
  <si>
    <t xml:space="preserve">Celem operacji jest ukierunkowanie zarówno producentów i konsumentów na działania zmierzające do rozwoju produkcji ekologicznej w Polsce. W obecnym czasie, kiedy priorytetem staje się zwiększanie powierzchni upraw ekologicznym bardzo ważną kwestią jest kształtowanie świadomości ekologicznej. Zarówno świadomość konsumencka, jak również świadomość klimatyczna mają duży wpływ na kształtowanie nawyków żywieniowych wśród społeczeństwa kształtujących popyt na produkty ekologiczne. Duże znaczenie ma również edukacja ekologiczna rolników, którzy potencjalnie mogą przestawiać swoje gospodarstwa na metody ekologiczne.  W ramach konferencji zostaną przedstawione dobre praktyki gospodarowania metodą ekologiczną, opowiedziane przez rolników, którzy już od kilkunastu lat  prowadzą z powodzeniem swoje gospodarstwa właśnie w ten sposób. Poruszone zostaną również zagadnienia związane ze zmianami klimatycznymi na świecie i ich wpływem na życie człowieka. </t>
  </si>
  <si>
    <t>rolnicy, producenci rolni, przedstawiciele doradztwa rolniczego, członkowie stowarzyszeń działających na terenach wiejskich, firmy poszukujące żywności wysokiej jakości</t>
  </si>
  <si>
    <t>Rola agroleśnictwa w przeciwdziałaniu zmianom klimatu</t>
  </si>
  <si>
    <t xml:space="preserve">Celem operacji jest zwiększenie świadomości rolników i mieszkańców obszarów wiejskich na temat wpływu zadrzewień na produkcję rolną i klimat oraz zapoznanie z agroleśnictwem uznanym za jedną z najważniejszych innowacji ostatnich czasów. W ramach przeprowadzonych wykładów zostaną przedstawione informacje na temat gospodarowania w systemach rolno-drzewnych. Zostaną omówione gatunki polecane do nasadzeń w naszych warunkach klimatycznych, oraz przykłady z innych państw, w jaki sposób odbywa się uprawa w tego typu założeniach. Omówione zostaną korzyści wprowadzania nasadzeń drzew i krzewów w produkcji zwierzęcej. Przedstawione zostaną przykłady założeń leśno-pastwiskowych, które zapewniają korzystne warunki dla zwierząt - stanowią miejsce schronienia, bogate źródło paszy, miejsce odpoczynku, ale także wzbogacają bioróżnorodność na pastwiskach, mogą stanowić bariery dla zwierząt, ograniczające ich przemieszczanie miedzy kwaterami. Przeprowadzenie webinarium  przyczyni się do wzrostu świadomości rolników i mieszkańców obszarów wiejskich, dotyczącej znaczenia zadrzewień dla lokalnych ekosystemów, ale także w kontekście globalnym. Wpłynie na świadome podejmowanie decyzji podczas planowania zagospodarowania przestrzeni na obszarach wiejskich.
</t>
  </si>
  <si>
    <t xml:space="preserve">Innowacje w winiarstwie </t>
  </si>
  <si>
    <t>Celem operacji jest podniesienie poziomu wiedzy w zakresie innowacyjnych rozwiązań uprawy winorośli z wykorzystaniem zasobów środowiska naturalnego,  nowoczesnego podejścia do technologii przetwórstwa owoców winorośli wpływającego na podniesienie walorów produkowanego wina oraz wspieranie transferu wiedzy. Przetwórstwo produktów rolnych, jest doskonałą szansą na poprawę dochodowości gospodarstw, zwłaszcza tych małych. Gatunkiem idealnie wpisującym się w ten segment działalności rolniczej jest wyrób wina z winogron. Aby jednak zapewnić surowiec do produkcji wina trzeba na szerszą skalę wprowadzać winorośl do produkcji i doskonalić technologię jej uprawy. Poprzez organizację warsztatów chcemy pomóc lokalnym przetwórcom w podniesieniu poziomu wiedzy w zakresie innowacyjnych rozwiązań uprawy winorośli, nowoczesnego podejścia do technologii przetwórstwa owoców winorośli, wpływającego na podniesienie walorów produkowanego wina oraz wspieranie transferu wiedzy.</t>
  </si>
  <si>
    <t>rolnicy, przetwórcy, posiadacze winnic, producenci wina, osoby zainteresowane tematyką</t>
  </si>
  <si>
    <t>Innowacje w przetwórstwie produktów pochodzenia zwierzęcego</t>
  </si>
  <si>
    <t xml:space="preserve">Celem operacji jest wspieranie rozwoju innowacyjnej przedsiębiorczości na obszarach wiejskich Lubelszczyzny w zakresie przetwórstwa mięsa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Warsztaty obejmują poznawanie oryginalnych starych receptur i nowych technologii masarskich. Niektóre z nich są chronione przed zapomnieniem i przekazywane z pokolenia na pokolenie. Na kursie dla początkujących można nauczyć się wyrobu wędlin domowym sposobem. Jest to bardzo przydatne w dobie wysoko przetwarzanych wyrobów masarskich, których jakość jest zaniżana, aby obniżyć koszty produkcji. Zdobyta wiedza teoretyczna i praktyczna z pewnością odmieni dotychczasowy sposób życia i odżywiania. Realizacja operacji pozwoli na poszerzenie wiedzy na temat możliwości przetwórstwa produktów wytwarzanych w małych gospodarstwach, poznanie innowacyjnych możliwości jakie daje przetwórstwo, zapoznanie z wybranymi przykładami dobrych praktyk, umożliwi określonej grupie odbiorców poznanie nowych technologii związanych z wytwarzaniem i sprzedażą produktów na poziomie gospodarstwa, a także da możliwość ich zaadaptowania do potrzeb własnego rozwoju. </t>
  </si>
  <si>
    <t>rolnicy, przetwórcy, osoby zainteresowane tematyką</t>
  </si>
  <si>
    <t>Innowacje w zielarstwie i kosmetyce naturalnej</t>
  </si>
  <si>
    <t xml:space="preserve">Celem operacji jest zachęcenie uczestników do współpracy w zakresie tworzenia grup operacyjnych EPI ukierunkowanych na realizację innowacyjnych projektów, a także wspieranie rozwoju innowacyjnej przedsiębiorczości na obszarach wiejskich Lubelszczyzny w zakresie wykorzystania ziół. Poprzez warsztaty możliwe jest podnoszenie wiedzy i umiejętności w obszarze lokalnego przetwórstwa, zachęcanie do tworzenia partnerstw podejmujących wspólne innowacyjne przedsięwzięcia w zakresie produkcji, promocji, certyfikacji i wprowadzania do obrotu produktów naturalnych wysokiej jakości. Z obserwacji rynku zielarskiego wynika, że popyt na zioła od kilku lat sukcesywnie wzrasta, a prognozy na przyszłość są również bardzo obiecujące. Aby odpowiedzieć na potrzebę, która powstała w skutek szerokiego zapotrzebowania na praktyczną wiedzę zielarską, chcemy zorganizować praktyczne warsztaty dla mieszkańców obszarów wiejskich. Dogłębne poznanie roślin leczniczych i spożywczych jest gwarantem udanego ich stosowania.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</si>
  <si>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rolnicy, mieszkańcy obszarów wiejskich, osoby zainteresowane tematyką</t>
  </si>
  <si>
    <t>W stronę innowacji: wyjazd studyjny do woj. dolnośląskiego - regionu produkcji serów</t>
  </si>
  <si>
    <t xml:space="preserve">Celem operacji jest zachęcenie uczestników do współpracy w zakresie tworzenia grup operacyjnych EPI ukierunkowanych na realizację innowacyjnych projektów oraz podniesienie poziomu wiedzy i wymiana doświadczeń pomiędzy polskimi producentami sera. Wyjazd studyjny przyczyni się także do budowy powiązań i sieci kontaktów pomiędzy rolnikami, oraz rolnikami a innymi uczestnikami łańcucha innowacji zainteresowanych tworzeniem grup operacyjnych. Uzupełnienie wiedzy wśród osób, które rozpoczynają lub planują swoją przygodę z serowarstwem farmerskim/rzemieślniczym jest szczególnie ważne, gdyż staje się gwarancją produkcji serów o pożądanych cechach jakościowych, bezpiecznych dla konsumenta przy jednoczesnym osiąganiu korzystnego wyniku ekonomicznego. Stworzenie odpowiedniej płaszczyzny dla uczestników wyjazdu  zainteresowanych podniesieniem poziomu wiedzy i umiejętności zachęci do tworzenia potencjalnych grup operacyjnych w ramach działania „Współpraca” oraz sieci kontaktów ukierunkowanych na wspólne innowacyjne przedsięwzięcia w rolnictwie i na obszarach wiejskich. </t>
  </si>
  <si>
    <t>rolnicy, przetwórcy, osoby zainteresowane tworzeniem grup operacyjnych w zakresie przetwórstwa mleka</t>
  </si>
  <si>
    <t>Celem operacji jest wspieranie i rozwój pszczelarstwa z powodu coraz częściej pojawiających się informacji o ginięciu owadów zapylających, w tym pszczoły miodnej, podniesienie poziomu wiedzy i świadomość osób zainteresowanych tematyką pszczelarską w zakresie aktualnych szans i problemów w pszczelarstwie. Ze względu na duże zainteresowanie warsztatami przeprowadzonymi w 2020 roku, organizowana jest II edycja.  Uczestnicy warsztatów zdobędą wiedzę i umiejętności z zakresu zakładania i prowadzenia pasieki oraz wykorzystania nowoczesnych narzędzi w monitorowaniu i zarządzaniu pasieką. Dodatkowo powstanie film relacja, który będzie zamieszczony na stronie internetowej i kanale youtube.</t>
  </si>
  <si>
    <t>rolnicy, początkujący pszczelarze, osoby zainteresowane tematyką</t>
  </si>
  <si>
    <t xml:space="preserve">film relacja </t>
  </si>
  <si>
    <t>Nowoczesne technologie w uprawie maliny i jeżyny</t>
  </si>
  <si>
    <t>Celem operacji jest poprawa wydajności i jakości produkowanych owoców poprzez poszerzenie przez rolników wiedzy potrzebnej do prowadzenia nowoczesnej uprawy oraz bezpiecznej ochrony tego gatunku. Potrzeba dużej wiedzy aby prowadzić bezpieczną i skuteczną ochronę i uzyskać wysoki plon, dobrej jakości bez pozostałości pestycydów. Aby wyjść naprzeciw potrzebom rolników dotyczącym poszerzenia wiedzy na temat uprawy, doboru odmian i ochrony potrzebne są szkolenia z tego zakresu. Webinarium będzie okazją do przybliżenia zagadnień związanych z innowacjami oraz możliwościami uzyskania wsparcia w ramach działania "Współpraca".</t>
  </si>
  <si>
    <t>Nowoczesna agrotechnika warzyw kapustnych</t>
  </si>
  <si>
    <t>Celem operacji i jest zaprezentowanie nowych odmian i nowoczesnych technologii uprawy co wpłynie na wydajniejszą produkcję i zaprocentuje lepszą jakością finalnego surowca. Organizowana wideokonferencja ma poruszyć te wszystkie zagadnienia przedstawiając najnowsze rozwiązania agro-technologiczne pozwalające zadbać o bezpieczeństwo żywności, zwiększyć wydajność i poprawić jakość finalnego surowca. Webinarium będzie okazją do przybliżenia zagadnień związanych z innowacjami oraz możliwościami uzyskania wsparcia w ramach działania "Współpraca".</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</si>
  <si>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pilotażowych Lokalnych Partnerstw ds. Wody, na terenie każdego powiatu województwa lubelskiego, w których skład wejdą przedstawiciele  administracji publicznej, rolników, doradztwa rolniczego, nauki.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</si>
  <si>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 xml:space="preserve">webinarium </t>
  </si>
  <si>
    <t>spotkania</t>
  </si>
  <si>
    <t>Zielony AgroPiknik Młodych Rolników</t>
  </si>
  <si>
    <t>Celem operacji jest przedstawienie założeń Zielonego Ładu, wskazanie praktycznych przykładów poprzez zaprezentowanie niektórych elementów technologii produkcji mających na celu ochronę gleb, bioróżnorodności, ograniczenia emisji związków azotu, przeciwdziałania zmianom klimatu i zapobieganie skutkom suszy. Na poletkach pokazowych i w nasadzeniach zaprezentujemy rozwiązania, które mogą być przykładem tzw. ekoschematów, które rolnik będzie mógł zastosować w swoim gospodarstwie. Zaprezentujemy również innowacyjne rozwiązania w maszynach i urządzeniach pozwalające na osiągnięcie głównych celów Zielonego Ładu takich jak zmniejszenie zużycia nawozów i środków ochrony roślin i inne zagadnienia związane ze strategią „od Pola do stołu". Podczas wykładów i panelu dyskusyjnego z udziałem ekspertów przekazano wiedzę teoretyczną. Prezentowane rozwiązania można zobaczyć na przygotowanych poletkach demonstracyjnych, które uczestnicy mogą zwiedzać. Nowoczesny sprzęt oraz ciekawe rozwiązania do zastosowania w praktyce zostaną zaprezentowane na stoiskach firmowych, które będą zorganizowane na polu doświadczalno-wdrożeniowym LODR w Końskowoli. Stoiska ze specjalistami dadzą możliwość podniesienia wiedzy przez uczestników, stanowiąc tym samym doskonałą okazję do wymiany doświadczeń oraz szerokiej dyskusji w wybranych aspektach. Jest to przedsięwzięcie, które umożliwi młodym rolnikom dostęp do wiedzy i innowacji w zakresie nowoczesnych technologii, które będą obejmowały kwestie dotyczące doskonalenia szeroko rozumianej agrotechniki, w celu uzyskania zadowalających plonów  o dobrej jakości.</t>
  </si>
  <si>
    <t>wykłady/panel dyskusyjny</t>
  </si>
  <si>
    <t>rolnicy, osoby planujące rozpocząć działalność rolniczą, 
przedstawiciele doradztwa rolniczego,  przedsiębiorcy, przedstawiciele instytucji rolniczych, około rolniczych i naukowych, przedstawiciele organizacji i stowarzyszeń, osoby zainteresowane tematyką</t>
  </si>
  <si>
    <t>Produkcja świń w dobie zmieniających się warunków produkcji z uwzględnieniem wpływu na środowisko</t>
  </si>
  <si>
    <t>Celem operacji jest upowszechnianie wiedzy na temat innowacyjnych technologii w produkcji świń. Podczas webinarium przedstawione będą alternatywy do stosowania poekstrakcyjnej śruty sojowej w żywieniu świń. Zgodnie z założeniami Programów wieloletnich: „Ulepszanie krajowych źródeł białka roślinnego, ich produkcji, systemu obrostu i wykorzystania w paszach” oraz „Zwiększenie wykorzystania krajowego białka paszowego dla produkcji wysokiej jakości produktów zwierzęcych w warunkach zrównoważonego rozwoju” chcemy przedstawić możliwości stosowania w żywieniu krajowych roślinnych pasz wysokobiałkowych. Warto zachęcać do stosowania i promować zarówno krajowe pasze wysokobiałkowe (łubiny, bobik, groch, wyka, soja) jak i pasze rzepakowe które wciąż nie są wystarczająco wykorzystywane a potrafią obniżyć koszty produkcji. Podczas webinarium będzie poruszony również temat przechowywania odchodów zwierzęcych oraz wykorzystania ich w biogazowniach rolniczych.</t>
  </si>
  <si>
    <t>Nowoczesne technologie uprawy roślin polowych w praktyce</t>
  </si>
  <si>
    <t xml:space="preserve">Celem operacji jest przekazanie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zostały na polach doświadczalno-wdrożeniowych LODR w Końskowoli w oparciu o prowadzone doświadczenia i obserwacje na kolekcjach roślin, w ramach operacji realizowanej w 2020 roku "Cykl filmów instruktażowych w zakresie nowoczesnych technologii uprawy roślin polowych". Przedmiotem operacji jest emisja filmów w telewizji regionalnej TVP3 Lublin, jako efektywna forma upowszechniania wiedzy i doświadczeń we wdrażaniu innowacji, ukazująca dobre praktyki.  </t>
  </si>
  <si>
    <t>rolnicy,
przedstawiciele doradztwa rolniczego, przedsiębiorcy, przedstawiciele instytucji rolniczych, około rolniczych i naukowych, osoby zainteresowane tematyką</t>
  </si>
  <si>
    <t>Cykl filmów  w zakresie doskonalenia produkcji zwierzęcej</t>
  </si>
  <si>
    <t>Celem operacji jest promowanie doskonalenia produkcji zwierzęcej poprzez wykorzystanie osiągnięć nauki. Filmy instruktażowe to przekazywanie wiedzy i informacji merytorycznych potrzebnych rolnikom. Będą one nagrywane w gospodarstwach rolników i obiektach doświadczalnych Uniwersytetu Przyrodniczego w Lublinie. Filmy zamieszczone będą na stronie internetowej ośrodka oraz na portalu społecznościowym ośrodka.  Realizacja operacji zapewni ułatwienie wymiany wiedzy fachowej w zakresie wdrażania innowacji w rolnictwie. Realizacja filmów jest  to efektywna forma upowszechniania wiedzy i doświadczeń we wdrażaniu innowacji, ukazująca dobre praktyki.</t>
  </si>
  <si>
    <t xml:space="preserve">Zespół tematyczny ds. serowarstwa </t>
  </si>
  <si>
    <t>Celem operacji jest inicjowanie wymiany wiedzy i doświadczeń, identyfikacja bieżących problemów oraz poszukiwanie możliwości ich rozwiązania pomiędzy przedstawicielami różnych środowisk w zakresie serowarstwa. Tematyka spotkań ściśle odpowiada na potrzeby i problemy zgłaszane przez uczestników. Utworzenie Zespołu Tematycznego ds. serowarstwa umożliwi stworzenie platformy podnoszenia poziomu wiedzy, wymiany doświadczeń, bezpośredniej rozmowy, współpracę podmiotów zainteresowanych innowacjami w rolnictwie, produkcji żywności i na obszarach wiejskich. Operacja poprzez wspieranie transferu wiedzy i innowacji w rolnictwie i na obszarach wiejskich przyczyni się do realizacji działań na rzecz tworzenia sieci kontaktów w województwie lubelskim</t>
  </si>
  <si>
    <t>rolnicy, producenci rolni, hodowcy, mieszkańcy obszarów wiejskich, osoby zainteresowane tworzeniem grup operacyjnych w zakresie przetwórstwa mleka, osoby zainteresowane wdrażaniem innowacji w rolnictwie i na obszarach wiejskich</t>
  </si>
  <si>
    <t>Plan operacyjny KSOW na lata 2020-2021 (z wyłączeniem działania 8 Plan komunikacyjny) - Lubuski ODR - luty 2022 r.</t>
  </si>
  <si>
    <t xml:space="preserve"> </t>
  </si>
  <si>
    <t>Innowacje w uprawie, przetwórstwie i dystrybucji lubelskich ziół oraz dobre praktyki mazowieckich pszczelarzy.</t>
  </si>
  <si>
    <t xml:space="preserve">Zaprezentowanie dobrych praktyk w zakresie wdrażania innowacyjnych rozwiązań w rolnictwie i na obszarach wiejskich w zakresie uprawy ziół jako alternatywnego źródła dochodu w gospodarstwie rolnym oraz wykorzystania ziół w żywieniu człowieka i hodowli zwierząt. Poza tym, celem wyjazdu będzie przekazanie wiedzy mazowieckich pszczelarzy i zastosowanych przez nich rozwiązań w tematyce pszczelarskiej. Wizyta u praktyków, utworzonej Grupy Operacyjnej Agroleśnictwo w Dolinie Zielawy będzie najlepszym motywatorem i źródłem informacji dla uczestników zainteresowanych mechanizmem wsparcia finansowego w ramach Działania "Współpraca".  </t>
  </si>
  <si>
    <t xml:space="preserve">  Operacja skierowana jest dla rolników, mieszkańców obszarów wiejskich, ekologów, przetwórców, specjalistów LODR oraz jednostek naukowych, producentów zainteresowanych innowacjami rolniczymi znającymi specyfikę oraz problemy terenu woj. lubuskiego.</t>
  </si>
  <si>
    <t>Lubuski Ośrodek Doradztwa Rolniczego</t>
  </si>
  <si>
    <t>Kalsk 91, 66 - 100 Sulechów</t>
  </si>
  <si>
    <t>Z NATURY innowacyjne… - alternatywne źródła dochodu gospodarstwa rolnego.</t>
  </si>
  <si>
    <t>Celem operacji jest aktywizacja mieszkańców obszarów wiejskich w celu stworzenia partnerstw na rzecz realizacji projektów w ramach powstania potencjalnych Grup Operacyjnych nakierowanych na innowacyjne rozwiązania w dziedzinie ekologii, zdrowego żywienia, życia w zgodzie z naturą, kształtowania postaw proekologicznych połączone z inicjatywą współpracy rolników ekologicznych w skracaniu łańcucha dostaw żywności. Przedmiotem realizacji operacji będzie nagranie filmów krótkometrażowych z wizyt w gospodarstwach ekologicznych na terenie województwa lubuskiego. W filmach, które zostaną zamieszczone na stronie internetowej Ośrodka i serwisie społecznościowym (krajowym SIR) zostaną zaprezentowane innowacyjne rozwiązania w ramach rolnictwa ekologicznego. Filmy będą źródłem dobrych praktyk i inicjacją do współpracy w ramach projektów Działania "Współpraca". Ponadto, przekazanie wiedzy teoretycznej potwierdzonej praktyką w zakresie wdrażania ekologii, uprawy ziół, skracaniu łańcucha dostaw żywności, rozwoju innowacyjnych form działalności na terenach wiejskich.</t>
  </si>
  <si>
    <t>film krótkometrażowy</t>
  </si>
  <si>
    <t>Mieszkańcy obszarów wiejskich, ekolodzy, rolnicy, instytucje naukowe i samorządowe, przedsiębiorcy, przetwórcy oraz specjaliści LODR i inni zainteresowani innowacyjnymi aspektami tematyki zdrowej żywności.</t>
  </si>
  <si>
    <t>Promocja hodowli zwierząt - alpaki nowatorską inicjatywą dla gospodarstw agroturystycznych w województwie lubuskim.</t>
  </si>
  <si>
    <t xml:space="preserve">Przekazanie wiedzy w dziedzinie hodowli zwierząt z naciskiem na nowatorską hodowlę alpak w gospodarstwie i rolę alpakoterapii. Pokaz zwierząt podczas szkolenia będzie okazją do przekazu informacji w zakresie hodowli alpak dla szerokiego grona zainteresowanych. Forma operacji (szkolenie) pozwoli na przedstawienie informacji w zakresie mechanizmu wsparcia finansowego w ramach Działania "Współpraca" i aktywizacji inicjatyw w ramach powstania Grup Operacyjnych. Wzbogaceniem operacji będzie zrealizowanie filmu stanowiącego kompendium wiedzy w zakresie hodowli alpak przekazanej przez właściciela wizytowanego gospodarstwa prowadzącego hodowlę alpak w województwie lubuskim. Ponadto, zwieńczeniem operacji będzie opracowanie materiału informacyjnego w postaci broszury będącego źródłem wiedzy w dziedzinie hodowli alpak w gospodarstwie i rolę alpakoterapii. Operacja, będzie okazją na uświadomienie uczestnikom o wszechstronnych możliwościach produkcyjnych alpak takich jak: włókno, turystyka i rekreacja oraz alpakoterapia, które mogą zostać wykorzystane dla rozwoju małych gospodarstw jak również stać się dodatkowym alternatywnym źródłem dochodu.    </t>
  </si>
  <si>
    <t>Właściciele gospodarstw agroturystycznych, mieszkańcy obszarów wiejskich, rolnicy, hodowcy, specjaliści LODR i inni zainteresowani nowatorską hodowlą alpak.</t>
  </si>
  <si>
    <t xml:space="preserve">III - IV   </t>
  </si>
  <si>
    <t>pokaz</t>
  </si>
  <si>
    <t xml:space="preserve"> liczba pokazów</t>
  </si>
  <si>
    <t>drukowane materiały informacyjne</t>
  </si>
  <si>
    <t>Innowacje w chowie i hodowli bydła mięsnego na terenie województwa lubuskiego.</t>
  </si>
  <si>
    <t xml:space="preserve">Głównym celem operacji będzie podniesienie poziomu wiedzy na temat aktualnych innowacji technologicznych w produkcji bydła mięsnego oraz zapoznanie się przez odbiorców - potencjalnych partnerów sieci - z potrzebami i problemami partnerów potencjalnych Grup Operacyjnych. Zaprezentowane w filmie przez jednostki naukowe oraz specjalistów z dziedziny chowu i hodowli bydła treści merytoryczne będą podstawą do identyfikacji problemów i innowacyjnych rozwiązań w gospodarstwach rolnych zajmujących się hodowlą bydła na terenie województwa lubuskiego i tym samym podstawą do tworzenia się Grup Operacyjnych w ramach Działania "Współpraca". W ramach operacji zostaną opracowane materiały informacyjne dot. hodowli bydła na terenie województwa lubuskiego stanowiące podstawę do weryfikacji potencjalnych partnerów do Grup Operacyjnych oraz przykładów innowacyjnych rozwiązań, które mogą być przedmiotem projektów w ramach Działania "Współpraca". Przedmiotem operacji będzie opracowanie filmu krótkometrażowego przedstawiającego zagadnienia chowu i hodowli bydła od strony merytorycznej przez naukowców, specjalistów w tej dziedzinie podpartej przykładami innowacyjnych praktyk stosowanych w gospodarstwach na terenie województwa lubuskiego. Film zostanie zamieszczony na stronie internetowej Ośrodka oraz serwisie społecznościowym (krajowy SIR) co przyczyni się do wspierania tworzenia sieci współpracy partnerskiej na poczet powstania  potencjalnych Grup Operacyjnych.  </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</si>
  <si>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</si>
  <si>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Spotkania Zespołów Tematycznych ds. innowacji.</t>
  </si>
  <si>
    <t>Celem poszczególnych Zespołów Tematycznych ds. innowacji jest inicjowanie wymiany wiedzy i doświadczeń, identyfikacji bieżących problemów oraz poszukiwania możliwości ich rozwiązania pomiędzy przedstawicielami różnych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potencjalnych Grup Operacyjnych.</t>
  </si>
  <si>
    <t>spotkania informacyjno-promocyjne</t>
  </si>
  <si>
    <t>100 + 5 wolnych słuchaczy</t>
  </si>
  <si>
    <t>Rolnicy, producenci rolni, hodowcy, mieszkańcy obszarów wiejskich, właściciele gospodarstw agroturystycznych,  jednostki naukowe i samorządowe, specjaliści LODR i inne osoby zainteresowane wdrażaniem innowacji w rolnictwie i na obszarach wiejskich.</t>
  </si>
  <si>
    <t>Innowacyjne rozwiązania w nawadnianiu upraw w aspekcie niedoboru wody na terenach wiejskich.</t>
  </si>
  <si>
    <t xml:space="preserve">Celem operacji jest aktywizacja mieszkańców obszarów wiejskich w celu tworzenia partnerstw na rzecz realizacji projektów nakierowanych na nowatorskie rozwiązania techniki melioracyjnej, których autorami są  potencjalni partnerzy zainteresowani stworzeniem Grup Operacyjnych w ramach Działania "Współpraca". Operacja przyczyni się do zapoznania się z nowymi rozwiązaniami, które mogą zostać zastosowane w praktyce w gospodarstwach rolnych. W ramach operacji przedstawione zostaną m. in. przez jednostkę naukową zagadnienia związane z systemem nawadniania upraw, wiedza i doświadczenie w zakresie ochrony i kształtowaniu zasobów wodnych na terenach wiejskich. Operacja pozwoli na sklasyfikowanie potrzeb i problemów, nad którymi przyszłe Grupy Operacyjne w tej tematyce mogą pracować. Dobre praktyki polskich rolników w zakresie zastosowania rozwiązań zapobiegania skutkom suszy będą wskazówką dla nowych ścieżek rozwoju oraz możliwości zastosowania innowacyjnych rozwiązań w województwie lubuskim w ramach tworzących się Grup Operacyjnych. </t>
  </si>
  <si>
    <t xml:space="preserve">Grupę docelową będą stanowić rolnicy, przedsiębiorcy branży rolnej, przedstawiciele świata nauki oraz jednostki doradcze zainteresowani stworzeniem Grupy Operacyjnej w aspekcie nowatorskich systemów zarządzania wodą oraz budowaniem sieci kontaktów na poczet europejskiego partnerstwa innowacji. </t>
  </si>
  <si>
    <t>Gospodarstwa opiekuńcze przykładem innowacyjnej formy działalności dla lubuskich gospodarstw.</t>
  </si>
  <si>
    <t xml:space="preserve">Realizacja operacji przyczyni się do powstania filmu krótkometrażowego w zakresie innowacyjnej formy działalności jaką jest prowadzenie gospodarstwa opiekuńczego. W filmie, który umieszczony zostanie na stronie Ośrodka wskazany będzie kontakt umożliwiający zainteresowanych utworzeniem Grupy Operacyjnej w ramach Działania "Współpraca". Tym samym operacja, wpłynie na nawiązanie kontaktów pomiędzy Ośrodkiem a gospodarstwami. Taki sposób innowacyjnego prowadzenia gospodarstwa jest wciąż mało znany na terenie województwa lubuskiego, stąd potrzeba realizacji przedmiotowej operacji. Operacja przyczyni się do zapoznania gospodarstw z dobrą praktyką prowadzenia gospodarstw opiekuńczych na poczet powstania potencjalnej Grupy Operacyjnej. </t>
  </si>
  <si>
    <t xml:space="preserve">Grupę docelową , do której skierowana będzie operacja to potencjalni zainteresowani utworzeniem Grupy Operacyjnej wśród rolników, właścicieli gospodarstw agroturystycznych, mieszkańców obszarów wiejskich, zagród edukacyjnych, przedstawicieli organizacji zainteresowanych utworzeniem gospodarstwa opiekuńczego oraz specjalistów LODR, którzy będą wsparciem merytorycznym tworzonych gospodarstw.   </t>
  </si>
  <si>
    <t>II - IV</t>
  </si>
  <si>
    <t xml:space="preserve">Innowacje w uprawie i pielęgnacji winorośli w województwie lubuskim. </t>
  </si>
  <si>
    <t>Przedmiotem operacji będzie nagranie filmu przedstawiającego poszczególne etapy uprawy winorośli i produkcji wina na terenie województwa lubuskiego. Ponadto, celem operacji będzie pokazanie potrzeb oraz problemów, nad których rozwiązaniami mogą pracować przyszłe Grupy Operacyjne bazujące na doświadczeniu lubuskich winiarzy. Ponadto, przedmiotem operacji będzie zorganizowanie warsztatów dot. cięcia zimowego winorośli, zamykającego tematykę uprawy i pielęgnacji winorośli. Przy tym, w ramach operacji zostaną opracowane materiały informacyjne dot. winnic na terenie województwa lubuskiego stanowiące podstawę do weryfikacji potencjalnych partnerów do Grup Operacyjnych zainteresowanych innowacyjnymi rozwiązaniami w uprawie i pielęgnacji winorośli oraz zarządzania winnicą. Nawiązane kontakty przyczynią się do wzbogacenia bazy o potencjalnych partnerów do Grup Operacyjnych w ramach Działania "Współpraca".</t>
  </si>
  <si>
    <t>Operacja skierowana jest dla uczestników spotkań zespołów tematycznych, rolników, przedsiębiorców,  przetwórców, winiarzy, przedstawicieli instytucji naukowych, samorządowych i doradczych zainteresowanych innowacjami w uprawie winorośli na poczet powstania Grup Operacyjnych w ramach Działania "Współpraca" na terenie województwa lubuskiego.</t>
  </si>
  <si>
    <t>Innowacyjne rozwiązania wspierające rozwój gospodarki pasiecznej na przykładzie województwa lubuskiego.</t>
  </si>
  <si>
    <t>Podstawowym celem operacji jest aktywizacja inicjatyw wśród pszczelarzy w ramach powstania potencjalnych Grup Operacyjnych na terenie województwa lubuskiego. Rozwój pszczelarstwa w województwie lubuskim spotyka się z przeszkodami związanymi m.in. z  wycinką robinii akacjowej na dużą skalę prowadząca do zmniejszenia bazy pożytkowej, przy tym nieumiejętne stosowanie przez rolników środków ochrony roślin, które to są podstawą dla przedstawienia innowacyjnych rozwiązań prowadzenia gospodarki pasiecznej w zgodzie z naturą. Ponadto, celem operacji będzie przygotowanie materiału drukowanego będącego swoistym poradnikiem prawidłowych zachowań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</si>
  <si>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Operacja skierowana jest dla uczestników spotkań zespołów tematycznych, rolników, przedsiębiorców,  przetwórców, pszczelarzy, przedstawicieli instytucji naukowych, samorządowych i doradczych oraz innych zainteresowanych innowacjami w gospodarce pasiecznej na poczet powstania Grup Operacyjnych w ramach Działania "Współpraca" na terenie województwa lubuskiego.</t>
  </si>
  <si>
    <t>Innowacyjne metody produkcji roślinnej w ramach organizowanych "Dni Pola" w Złotniku</t>
  </si>
  <si>
    <t xml:space="preserve">Celem operacji jest sieciowanie partnerów zainteresowanych innowacjami w produkcji roślinnej, nowatorskimi technologiami stosowanymi w uprawie (zastosowanie dronów) w ramach powstania potencjalnych Grup Operacyjnych dot. działania "Współpraca" wraz z upowszechnianiem i propagowanie innowacji w produkcji roślinnej. Przedmiotem operacji jest bezpośrednia demonstracja upraw połączona z przekazem fachowej wiedzy w zakresie innowacyjnej produkcji roślinnej. Postęp hodowlany roślin uprawnych jak i w obszarze technologii uprawy, nawożenia, ochrony roślin i nawadniania w połączeniu z wykorzystaniem nowatorskiej technologii (zastosowanie dronów) doskonale wpisuje się w przedmiot operacji. Przedmiotem operacji będzie zorganizowanie "Dni Pola" w Złotniku. Na polach uprawnych zaprezentowany zostanie potencjał hodowlany szerokiej gamy gatunków roślin uprawnych. Celem operacji będzie wymiana fachowej wiedzy pomiędzy partnerami będącymi zainteresowanymi założeniem Grupy Operacyjnej w obszarze postępu technologii uprawy, ochrony roślin, nawożenia oraz nawadniania, a także innowacji w obszarze rolnictwa precyzyjnego. Będzie to możliwe dzięki zorganizowaniu przedmiotowych warsztatów polowych połączonych z demonstracją pól uprawnych. Wzbogaceniem operacji będzie powstanie filmu z przedmiotowych „Dni Pola” zorganizowanych w czerwcu 2020 r. w Złotniku. </t>
  </si>
  <si>
    <t>warsztaty polowe</t>
  </si>
  <si>
    <t>Rolnicy, mieszkańcy obszarów wiejskich, przedsiębiorcy, doradcy i specjaliści rolniczy, potencjalni członkowie Grup Operacyjnych z województwa lubuskiego</t>
  </si>
  <si>
    <t>Nowoczesna i bezpieczna hodowla ziemniaka w województwie lubuskim</t>
  </si>
  <si>
    <t>Celem operacji jest dokładne przedstawienie założeń "Programu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2 szkolenia (Złotnik, Ośno Lubuskie) połączone adekwatnie z 2 pokazami polowymi (Złotnik, Połęcko) będą miały charakter innowacyjno-edukacyjny w połączeniu z praktyczną stroną hodowli ziemniaka. Zdobyta wiedza pozwoli na transfer wiedzy w zakresie dobrych praktyk wdrażania innowacji w rolnictwie i na obszarach wiejskich oraz promowania innowacyjnych technologii uprawy ziemniaka w województwie lubuskim. Powstały w ramach operacji film w części merytorycznej przedstawia dokładne założenia "Programu dla polskiego Ziemniaka" zaprezentowane przez jednostki naukowe (PIORIN, IHAR) W filmie ponadto, godne uwagi będą prezentacje innowacyjnych rozwiązań występujących w gospodarstwach na terenie woj. lubuskiego. Film będzie przedstawiał wiele informacji w zakresie dobrych praktyk wdrażania innowacji w rolnictwie i na obszarach wiejskich oraz promowania innowacyjnych technologii uprawy ziemniaka w województwie lubuskim.</t>
  </si>
  <si>
    <t xml:space="preserve">liczba szkoleń </t>
  </si>
  <si>
    <t>Producenci, przetwórcy i dystrybutorzy ziemniaka lub zamierzający podjąć taką produkcję w celu zwiększenia rentowności swoich gospodarstw rolnych, doradcy i specjaliści rolniczy,  producenci mogący być prekursorami w prawie ziemniaka w województwie lubuskim, inne podmioty oraz inne podmioty i osoby zainteresowane tematyką</t>
  </si>
  <si>
    <t>2 x 50</t>
  </si>
  <si>
    <t>pokaz polowy</t>
  </si>
  <si>
    <t>liczba pokazów</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</si>
  <si>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</si>
  <si>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na terenie województwa lubuskiego.</t>
  </si>
  <si>
    <t xml:space="preserve">spotkanie </t>
  </si>
  <si>
    <t>Przedstawiciele Państwowego Gospodarstwa Wodnego Wody Polskie, administracji publicznej, spółki wodnej, izby rolniczej, lasów państwowych, parków narodowych i krajobrazowych, instytutów naukowych/uczelni rolniczych, organizacji pozarządowych, rolnicy, właściciele stawów rybnych,
przedstawiciele podmiotów doradczych, przedsiębiorcy mający oddziaływanie na stan wód na danym terenie, inne podmioty zainteresowane tematem.</t>
  </si>
  <si>
    <t>Krótkie Łańcuchy Dostaw - alternatywą dla gospodarstw w województwie lubuskim</t>
  </si>
  <si>
    <t>Celem operacji w każdej z form jest wsparcie nawiązania kontaktów pomiędzy potencjalnymi członkami Grup Operacyjnych w aspekcie Krótkich Łańcuchów Dostaw Żywności będących zainteresowanymi złożeniem wniosków w ramach Działania "Współpraca". Wpływ pandemii ma aktualnie ogromny wpływ na zachowania konsumentów na rynku żywności. Podczas spotkań zostaną zaprezentowane tematy dotyczące możliwości uzyskania wsparcia finansowego w ramach działania "Współpraca" oraz zagadnienia rynku żywności, konsekwencji zaistniałej sytuacji epidemiologicznej dla organizacji sprzedaży produktów rolnych w aspekcie Krótkich Łańcuchów Dostaw. Wzbogaceniem operacji będzie powstanie materiałów informacyjnych w postaci broszury będącej kompendium wiedzy w zakresie Krótkich Łańcuchów Dostaw w tym sprzedaży i dostaw bezpośrednich produktów rolnych, działalności RHD.</t>
  </si>
  <si>
    <t>spotkania informacyjne</t>
  </si>
  <si>
    <t>40 + 13 wolnych słuchaczy</t>
  </si>
  <si>
    <t>Rolnicy, przetwórcy, producenci żywności, każdy potencjalny nabywca produktów wytworzonych lokalnie, mieszkańcy obszarów wiejskich zainteresowani prawidłowym odżywianiem, zakupem produktów wysokiej jakości, wytworzonych lokalnie.</t>
  </si>
  <si>
    <t>materiały informacyjne</t>
  </si>
  <si>
    <t xml:space="preserve"> nakład</t>
  </si>
  <si>
    <t>Rolnictwo ekologiczne - szansą rozwoju gospodarstwa rolnego</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</si>
  <si>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pomiędzy prelegentami a uczestnikami operacji.</t>
  </si>
  <si>
    <t xml:space="preserve">Rolnicy, przetwórcy, mieszkańcy obszarów wiejskich, przedstawiciele doradztwa rolniczego i nauki, administracja rządowa i samorządowa,  instytucje pracujące na rzecz rolnictwa  ekologicznego </t>
  </si>
  <si>
    <t>Konkurs Najlepszy Doradca Ekologiczny</t>
  </si>
  <si>
    <t>Konkurs na Najlepsze Gospodarstwo Ekologiczne w województwie lubuskim</t>
  </si>
  <si>
    <t>materiał informacyjny</t>
  </si>
  <si>
    <t>Innowacje w chowie i hodowli bydła mięsnego w Polsce i na świecie.</t>
  </si>
  <si>
    <t xml:space="preserve">Głównym celem operacji będzie podniesienie poziomu wiedzy na temat aktualnych innowacji technologicznych w produkcji bydła mięsnego oraz zapoznanie się przez odbiorców - potencjalnych partnerów sieci - z potrzebami i problemami partnerów potencjalnych Grup Operacyjnych. Zaprezentowane w ramach konferencji przez jednostki naukowe oraz specjalistów z dziedziny chowu i hodowli bydła treści merytoryczne będą podstawą do identyfikacji problemów i innowacyjnych rozwiązań w gospodarstwach rolnych zajmujących się hodowlą bydła na terenie województwa lubuskiego i tym samym podstawą do tworzenia się Grup Operacyjnych w ramach Działania "Współpraca". Przy tym, porównanie rozwoju polskiej hodowli z produkcją światową. Wizytacje w gospodarstwach rolnych bezpośrednio po konferencji pozwolą na konfrontację zdobytej wiedzy z praktyką. Warsztaty, podczas których każdy z uczestników będzie mógł indywidualnie wykonać zabiegi pod przewodnictwem wykwalifikowanego specjalisty będzie doskonałym źródłem wiedzy praktycznej w przedmiotowej dziedzinie. Konieczność dokonywania zabiegu dekornizacji w celu zapewnienia bezpieczeństwa zwierząt hodowlanych i zaprezentowanie zabiegów w ramach operacji jest w pełni uzasadnione. Praktyczne warsztaty zrealizowane w danym gospodarstwie z udziałem żywych zwierząt pozwolą na konfrontację zdobytej wiedzy z praktyką. Przy tym, wzbogaceniem operacji będzie zorganizowanie spotkania w formie debaty, której celem będzie wymiana poglądów i doświadczeń pomiędzy przedstawicielami lubuskich hodowców bydła a instytucjami wspierającymi ich działalność (ARiMR, KOWR) przy udziale LODR w Kalsku. Debata z udziałem przedstawicieli jednostki KOWR może być zainicjowaniem współpracy z LODR w ramach stworzenia potencjalnej grupy operacyjnej EPI w zakresie planowanego naboru wniosków dot. działania "Współpraca". Wydarzenie pozwoli na zaprezentowanie aktualnej sytuacji w sektorze produkcji zwierzęcej, wskazanie szans i problemów lubuskich hodowców oraz propozycji wykorzystania potencjału warunków naturalnych województwa lubuskiego. Z przeprowadzonego spotkania w formie debaty zostanie zrealizowany materiał filmowy dostępny dla szerokiego grona odbiorców. Takie połączenie różnorodnych form realizacji operacji najbardziej wpisuje się w efektywną współpracę rolników z hodowcami, przedsiębiorcami, przetwórcami oraz jednostkami naukowymi i doradczymi dla rozwoju sieci na rzecz innowacji. </t>
  </si>
  <si>
    <t>150 + 28 wolnych słuchaczy</t>
  </si>
  <si>
    <t>Rolnicy, hodowcy bydła, przedsiębiorcy, przetwórcy, przedstawiciele instytucji naukowych, samorządowych i doradczych oraz inni zainteresowani innowacjami w chowie i hodowli bydła w Polsce oraz na świecie.</t>
  </si>
  <si>
    <t>II - III</t>
  </si>
  <si>
    <t>Celem konferencji połączonej z wizytacjami w gospodarstwach rolnych jest przekazanie wiedzy teoretycznej potwierdzonej praktyką w zakresie rolnictwa regeneratywnego i ekologicznego, uprawy ziół, skracaniu łańcucha dostaw żywności, rozwoju innowacyjnych form działalności na terenach wiejskich. Upowszechnienie wiedzy i nowych umiejętności w zakresie przetwórstwa rolno-spożywczego i sprzedaży produktów rolnych z własnego gospodarstwa.</t>
  </si>
  <si>
    <t>Mieszkańcy obszarów wiejskich, właściciele gospodarstw ekologicznych, rolnicy, instytucje naukowe i samorządowe, przedsiębiorcy, przetwórcy oraz specjaliści LODR i inni zainteresowani innowacyjnymi aspektami tematyki zdrowej żywności.</t>
  </si>
  <si>
    <t>Innowacje podczas Targów Rolniczych</t>
  </si>
  <si>
    <r>
      <t xml:space="preserve">Przekazanie wiedzy w dziedzinie innowacyjnych rozwiązań technologicznych oraz hodowli zwierząt, w tym użytkowych z naciskiem na nowatorską hodowlę alpak w gospodarstwie i rolę alpakoterapii. Wystawa zwierząt podczas targów rolniczych będzie okazją do przekazu informacji w zakresie hodowli  dla szerokiego grona zainteresowanych. Pokaz zwierząt oraz wystawców produktów lokalnych wysokiej jakości, w tym biorących udział w projekcie Krótkich Łańcuchów Dostaw w ramach działania "Współpraca" będzie doskonałą platformą dla transferu wiedzy w zakresie innowacji na poczet rozwoju </t>
    </r>
    <r>
      <rPr>
        <i/>
        <sz val="11"/>
        <rFont val="Calibri"/>
        <family val="2"/>
        <charset val="238"/>
        <scheme val="minor"/>
      </rPr>
      <t xml:space="preserve">Sieci na rzecz innowacji w rolnictwie i na obszarach wiejskich. </t>
    </r>
  </si>
  <si>
    <t>Właściciele gospodarstw agroturystycznych, mieszkańcy obszarów wiejskich, rolnicy, hodowcy, specjaliści LODR, uczestnicy targów rolniczych.</t>
  </si>
  <si>
    <t>Spotkania Zespołów Tematycznych ds. innowacji</t>
  </si>
  <si>
    <t>Celem poszczególnych Zespołów Tematycznych ds. innowacji jest inicjowanie wymiany wiedzy i doświadczeń, identyfikacji bieżących problemów oraz poszukiwanie możliwości ich rozwiązania pomiędzy przedstawicielami różnych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inicjatyw na poczet rozwoju innowacji w rolnictwie. W ramach drukowanych materiałów informacyjnych zostaną przekazane treści merytoryczne z materiałem fotograficznym związane z innowacyjnymi rozwiązaniami stosowanymi w rolnictwie na terenie województwa lubuskiego. Zakres tematyczny opracowań dotyczy form sprzedaży produktów rolnych z własnego gospodarstwa, idei Krótkich Łańcuchów Dostaw Żywności. Ponadto, zagadnienia rolnictwa regeneratywnego oraz nowatorskich inicjatywy na obszarach wiejskich. Realizacja broszur uzasadniona jest potrzebą przedstawienia i przekazania wiedzy z wybranych zakresów tematycznych, bieżących problemów oraz propozycja ich rozwiązania, prezentacji innowacyjnych rozwiązań jakie są stosowane na terenie województwa lubuskiego.</t>
  </si>
  <si>
    <t>Innowacyjna technologia uprawy winorośli i produkcji wina - Gruzja kolebką światowego winiarstwa</t>
  </si>
  <si>
    <t xml:space="preserve">Celem wyjazdu jest zapoznanie uczestników, głównie lubuskich winiarzy z gruzińską innowacyjną (kachetyjską) metodą produkcji wina. W ramach wyjazdu zostaną przekazane informacje poświęcone wsparciu jakie potencjalni partnerzy mogą uzyskać w ramach działania "Współpraca", jakie gruziński rząd oferuje producentom produktów regionalnych. Podniesienie poziomu wiedzy i wymiana doświadczeń pomiędzy polskimi producentami wina a producentami z Gruzji będzie inicjacją do nawiązania wzajemnych kontaktów w ramach powstania potencjalnych grup operacyjnych. Poznanie tradycji, wskazanie nowych ścieżek rozwoju oraz możliwości zastosowania innowacyjnych rozwiązań. Ułatwianie wymiany wiedzy i rezultatów działań pomiędzy uczestnikami dla rozwoju obszarów wiejskich. W wyjeździe wezmą udział początkujący jak i doświadczone osoby w produkcji wina co przyczyni się do przekazania doświadczeń a przy tym wskazania nowych ścieżek rozwoju, możliwości zastosowania innowacyjnych rozwiązań uprawy winorośli oraz nawiązanie współpracy na poczet utworzenia grup operacyjnych w ramach działania "Współpraca". </t>
  </si>
  <si>
    <t>Uczestnicy spotkań zespołów tematycznych, rolnicy, przedsiębiorcy,  winiarze, przedstawicieli instytucji naukowych, samorządowych i doradczych zainteresowani innowacjami w uprawie winorośli.</t>
  </si>
  <si>
    <t>Innowacyjne formy prowadzenia winorośli</t>
  </si>
  <si>
    <t>Celem operacji jest podniesienie świadomości w zakresie nowoczesnej uprawy winorośli, innowacyjnego podejścia do technologii przetwórstwa owoców wpływającego na podniesienie walorów produkowanego wina oraz znaczenie winiarstwa w województwie lubuskim. Ponadto, poszerzenie wiedzy ze wskazaniem nowych rozwiązań w uprawie winorośli w polskich warunkach klimatycznych. Połączenie szkolenia z pokazem praktycznym dot. cięcia i formowania winorośli będzie wzbogaceniem operacji o praktyczną wiedzę. Przy tym, zrealizowanie filmu przedstawiającego innowacyjne rozwiązania w systemie ochrony roślin w uprawie ekologicznej będzie źródłem wiedzy dla szerokiego grona odbiorców. Przedmiotem operacji będzie pokazanie potrzeb oraz problemów, nad których rozwiązaniami mogą pracować lubuscy winiarze. Nawiązane kontakty z winnicami przyczynią się do wzbogacenia bazy o potencjalnych partnerów sieci na rzecz innowacji w rolnictwie.</t>
  </si>
  <si>
    <t>szkolenie + pokaz</t>
  </si>
  <si>
    <t>Winiarze, rolnicy, uczestnicy spotkań zespołów tematycznych, przetwórcy, przedstawiciele instytucji naukowych, samorządowych i doradczych oraz inni zainteresowani innowacjami w uprawie winorośli na poczet rozwoju sieci innowacji w rolnictwie na terenie województwa lubuskiego.</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</si>
  <si>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Lokalnych Partnerstw ds. Wody wzorem pilotażowej operacji na terenie powiatu świebodzińskiego w 2020 r. W skład przedmiotowych partnerstw należeć będą przedstawiciele administracji publicznej, rolników, doradztwa rolniczego i nauki.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na terenie województwa lubuskiego. Ponadto, wzbogaceniem operacji będzie opracowanie materiałów informacyjnych w postaci broszur dot. sześciu powiatów objętych w 2021 r. Lokalnym Partnerstwem ds. wody ze wskazaniem charakterystyki gospodarki wodnej danego powiatu i planowanych nowatorskich rozwiązań dla poprawy retencji wody.</t>
  </si>
  <si>
    <t>Przedstawiciele administracji publicznej reprezentujący sektor gospodarki wodnej, spółek wodnych, izby rolniczej, lasów państwowych, parków narodowych i krajobrazowych, instytutów naukowych/uczelni rolniczych, organizacji pozarządowych, rolnicy, właściciele stawów rybnych,
przedstawiciele podmiotów doradczych, przedsiębiorcy mający oddziaływanie na stan wód na danym terenie, inne podmioty zainteresowane tematem.</t>
  </si>
  <si>
    <t>"DNI POLA" w województwie lubuskim. Innowacyjne rozwiązania wspierające produkcję roślinną z naciskiem na produkcję polskiego białka.</t>
  </si>
  <si>
    <t xml:space="preserve">Przedmiotem operacji jest bezpośrednia demonstracja upraw połączona z przekazem fachowej wiedzy w zakresie innowacyjnej produkcji roślinnej. Celem operacji jest wymiana doświadczeń pomiędzy uczestnikami w obszarze postępu technologii uprawy, ochrony roślin, nawożenia oraz nawadniania, a także innowacji w sektorze rolnictwa precyzyjnego. Będzie to możliwe dzięki zorganizowaniu przedmiotowych warsztatów polowych połączonych z demonstracją pól uprawnych. „Dni Pola” odpowiednio w dwóch regionach (południowy i północny) woj. lubuskiego przyczynią się do poznania i wskazania nowych ścieżek rozwoju oraz możliwości zastosowania innowacyjnych rozwiązań w rolnictwie. W ramach operacji wezmą udział początkujący jak i doświadczone osoby wykorzystujące nowatorskie rozwiązania w produkcji roślinnej, co przyczyni się do nawiązania współpracy lubuskich rolników. Powstały film z przeprowadzonych "DNI POLA" będzie doskonałym przykładem dobrej praktyki dla szerokiego grona zainteresowanych. </t>
  </si>
  <si>
    <t>Rolnicy, mieszkańcy obszarów wiejskich, przedsiębiorcy, doradcy i specjaliści rolniczy, jednostki naukowe  i samorządowe oraz inne osoby zainteresowane innowacjami w produkcji roślinnej.</t>
  </si>
  <si>
    <t>120 + 3 wolnych słuchaczy</t>
  </si>
  <si>
    <t>Zwierzęta użytkowe - kierunek chowu i hodowli na przykładzie polskich doświadczeń.</t>
  </si>
  <si>
    <t xml:space="preserve">Głównym celem operacji będzie poznanie innowacyjnych kierunków działań prowadzonych przez Instytut Zootechniki PIB w Balicach w perspektywie nawiązania współpracy w ramach projektowych założeń i zadań potencjalnych grup operacyjnych. Ponadto wyjazd studyjny będzie zachęceniem do działania i konfrontacji między uczestnikami jako potencjalnymi partnerami dla utworzenia grup operacyjnych EPI. Działanie "Współpraca" to nadal nowe narzędzie w programach operacyjnych na lata 2014-2020, które daje unikalną możliwość budowy szerokiego partnerstwa umożliwiającego efektywną współpracę rolników, hodowców, mieszkańców obszarów wiejskich z jednostkami naukowymi na rzecz innowacji. Wizyta w jednostkach naukowych może być początkiem partnerstwa w ramach sieci, wymiany wzajemnej wiedzy oraz przeniesieniem dobrych praktyk i innowacji między województwami.  Zapoznanie uczestników z wiedzą prezentowaną przez naukowców i specjalistów przedmiotowego Instytutu, prowadzącego prace rozwojowe, obejmujących hodowlę wszystkich gatunków zwierząt gospodarskich, produkcję bezpiecznej żywności w warunkach przyjaznych dla zwierząt i środowiska przyrodniczego, a także wykorzystanie zwierząt gospodarskich dla celów biomedycznych. Ponadto, celem operacji będzie poznanie zakresu działań prowadzonych przez instytut, dotyczących hodowli i produkcji zwierzęcej, zdolnej do konkurowania na rynku europejskim opierającej się na najnowszych osiągnięciach nauki polskiej i światowej w dziedzinie hodowli i produkcji zwierzęcej. 
</t>
  </si>
  <si>
    <t>Rolnicy, producenci rolni, hodowcy, mieszkańcy obszarów wiejskich, właściciele gospodarstw ekologicznych,  jednostki naukowe i samorządowe, specjaliści LODR i inne osoby zainteresowane wdrażaniem innowacji w rolnictwie i na obszarach wiejskich.</t>
  </si>
  <si>
    <t>Innowacyjne praktyki w przetwórstwie surowców pochodzenia zwierzęcego, organizacja rynków zbytu oraz agroturystyka na Podlasiu wzorem innowacji.</t>
  </si>
  <si>
    <t>Celem operacji będzie poznanie innowacyjnych metod dystrybucji towarów oraz zdobycie wiedzy z zakresu finansowania przedsięwzięć w ramach działania "Współpraca". Przy tym, przedstawienie trendów na rynku żywności, konsekwencji zaistniałej sytuacji epidemiologicznej dla organizacji sprzedaży produktów rolnych w aspekcie Krótkich Łańcuchów Dostaw. Wyjazd będzie przygotowaniem w zakresie tworzenia się grup operacyjnych na terenie województwa lubuskiego. Wizytacje w gospodarstwach rolnych zajmujących się agroturystyką, produkcją produktów rolnych i ich przetwórstwem będą podstawą do identyfikacji problemów i innowacyjnych rozwiązań w gospodarstwach rolnych. Celem operacji w formie wyjazdu studyjnego będzie transfer wiedzy na temat sprzedaży bezpośredniej produktów rolnych w ramach rozwijającego się nurtu produkcji i przetwórstwa żywności wysokiej jakości we własnym gospodarstwie (RHD, MLO itp.). Przy tym, ukazanie wysoko rozwiniętego handlu produktami rolniczymi na terenie Podlasia oraz prorozwojowych przedsięwzięć produkcyjno-przetwórczych. Operacja przyczyni się do zapoznania się z nowymi rozwiązaniami, które mogą zostać zastosowane w praktyce w gospodarstwach rolnych w ramach projektów grup operacyjnych dot. działania "Współpraca". W ramach operacji przedstawione zostaną zagadnienia związane z nową ideą produkcji i dystrybucji żywności wysokiej jakości w warunkach przyjaznych dla środowiska przyrodniczego (aspekty produkcji ekologicznej). Operacja pozwoli na sklasyfikowanie potrzeb i problemów przetwórstwa surowców, jak również dziedziny agroturystyki. Wizytacje w gospodarstwach rolnych zajmujących się agroturystyką, produkcją produktów rolnych i ich przetwórstwem będą podstawą do identyfikacji problemów i innowacyjnych rozwiązań w gospodarstwach rolnych.</t>
  </si>
  <si>
    <t>Rolnicy, przetwórcy, producenci żywności, każdy potencjalny producent produktów wytworzonych lokalnie, mieszkańcy obszarów wiejskich zainteresowani wytwarzaniem produktów wysokiej jakości, właściciele gospodarstw agroturystycznych, jednostki samorządowe i doradcze, specjaliści LODR i inne osoby zainteresowane przedmiotem operacji.</t>
  </si>
  <si>
    <t>Plan operacyjny KSOW na lata 2020-2021 (z wyłączeniem działania 8 Plan komunikacyjny) - Łódzki ODR - luty 2022</t>
  </si>
  <si>
    <t>„Rolniczy Handel Detaliczny – innowacyjny kierunek promocji i sprzedaży produktów pszczelich”</t>
  </si>
  <si>
    <t>Priorytetowym celem operacji jest stworzenie, opracowanie oraz omówienie możliwości innowacyjnych kierunków promocji, a przede wszystkim sprzedaży produktów pszczelich. Poprzez bezpośrednią wymianę doświadczeń pomiędzy samymi producentami, doradcami rolniczymi, jak i specjalistami z dziedziny promocji i sprzedaży w ramach RHD produktów pszczelich, uczestnicy spotkania, zdobędą nową, bezcenną wiedzę na temat możliwości poszerzenia swojej działalności. Konferencja ma za zadanie poszerzenie wiedzy uczestników oraz ukazanie prostych innowacyjnych metod marketingowych na rynkach w XXI wieku. Dzięki operacji producenci produktów pszczelich będą mogli bez trudu zwiększyć swoje możliwości sprzedażowe, a co za tym idzie również finansowe co bez wątpienia przełoży się bezpośrednio na rozwój gospodarstw w woj. łódzkim.</t>
  </si>
  <si>
    <t>konferencja
liczba uczestników operacji</t>
  </si>
  <si>
    <t>pszczelarze, rolnicy, mieszkańcy obszarów wiejskich, pracownicy naukowi, doradcy rolniczy, pracownicy jednostek doradztwa rolniczego</t>
  </si>
  <si>
    <t>Łódzki Ośrodek Doradztwa Rolniczego</t>
  </si>
  <si>
    <t>Łódzki Ośrodek Doradztwa Rolniczego z siedzibą w Bratoszewicach     ul. Nowości 32;  95-011 Bratoszewice</t>
  </si>
  <si>
    <t>Przeciwdziałanie skutkom suszy na przykładzie innowacyjnych metod uprawy kukurydzy na ziarno</t>
  </si>
  <si>
    <t xml:space="preserve">Ostatnie lata charakteryzowały się niedostatkiem opadów w okresie wegetacji kukurydzy. Celem operacji jest zapoznanie uczestników z nowoczesnymi metodami produkcji kukurydzy w uprawie na ziarno, które przeciwdziałają skutkom suszy, umożliwiając uzyskanie zadowalających plonów dobrej jakości. W ramach  operacji odbędzie się konferencja, która przyczyni się do podniesienia poziomu wiedzy ww. zakresie. Dodatkowym ważnym praktycznym elementem konferencji będzie prezentacja odmian kukurydzy w uprawie na ziarno na poletkach demonstracyjnych ŁODR za. w Bratoszewicach.     </t>
  </si>
  <si>
    <t>konferencja
film krótkometrażowy,
emisja telewizyjna</t>
  </si>
  <si>
    <t xml:space="preserve">
konferencja       
liczba uczestników operacji
liczba nagranych filmów
 liczba emisji telewizyjnych</t>
  </si>
  <si>
    <t xml:space="preserve">
1
 30 
1
1                                                                                       </t>
  </si>
  <si>
    <t>rolnicy, mieszkańcy obszarów wiejskich, pracownicy naukowi, doradcy rolniczy,  pracownicy jednostek doradztwa rolniczego</t>
  </si>
  <si>
    <t>Od pola do stołu – przetwarzanie i sprzedaż produktów z gospodarstwa rolnego</t>
  </si>
  <si>
    <t xml:space="preserve">Celem operacji jest prezentacja i wspieranie innowacji w rolnictwie, w tym w produkcji i przetwórstwie w gospodarstwach dostarczających żywność bezpośrednio do konsumenta, co wpisuje się do tegorocznego naboru w ramach działania "Współpraca" skierowanego do powstających grup operacyjnych, których celem jest skrócenie łańcucha dostaw. Zaprezentowane będą dobre praktyki sprzedaży z gospodarstw rolnych oraz inicjatywy promujące ww. sprzedaż m.in. łódzki e-bazarek. Założone cele wpłyną na podwyższenie wiedzy potencjalnych członków grup operacyjnych, rolników, przetwórców i doradców rolnych dotyczącej wdrażania innowacji w rolnictwie oraz pozyskiwania środków w ramach działania "Współpraca".  </t>
  </si>
  <si>
    <t xml:space="preserve"> film krótkometrażowy,
emisja telewizyjna,
ulotka</t>
  </si>
  <si>
    <t>liczba nagranych filmów
liczba emisji telewizyjnych
 ilość ulotek</t>
  </si>
  <si>
    <t>1
1
5000</t>
  </si>
  <si>
    <t>potencjalni członkowie grup operacyjnych, rolnicy, mieszkańcy obszarów wiejskich, pracownicy naukowi, doradcy rolniczy, pracownicy jednostek doradztwa rolniczego</t>
  </si>
  <si>
    <t>Polski Ocet Owocowy -  współpraca z Instytutem Biotechnologii Przemysłu Rolno-Spożywczego im. prof. Wacława Dąbrowskiego</t>
  </si>
  <si>
    <t xml:space="preserve">Celem operacji jest prezentacja i wspieranie innowacji w rolnictwie, w tym w produkcji i przetwórstwie w gospodarstwach, które weszły w skład grupy operacyjnej pn. Polski Ocet Owocowy i wdrożyły nową technologię wytwarzania octu owocowego. Zaprezentowane będą dobre praktyki w gospodarstwach sadowniczych i w winnicy, co wpłynie na podwyższenie wiedzy potencjalnych członków grup operacyjnych, rolników, przetwórców i doradców rolnych, zwiększenie poziomu wiedzy dotyczącej wdrażania innowacji w rolnictwie oraz pozyskiwania środków na innowacje. </t>
  </si>
  <si>
    <t>film krótkometrażowy,
emisja telewizyjna</t>
  </si>
  <si>
    <t xml:space="preserve">
liczba nagranych filmów
liczba emisji telewizyjnych</t>
  </si>
  <si>
    <t xml:space="preserve">                                      1 
1 </t>
  </si>
  <si>
    <t>Innowacyjna uprawa ziemniaka w województwie łódzkim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</si>
  <si>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szkolenia będą miało charakter innowacyjno-edukacyjny. Zdobyta wiedza pozwoli na transfer wiedzy w zakresie dobrych praktyk wdrażania innowacji w rolnictwie i na obszarach wiejskich oraz promowania innowacyjnych technologii uprawy ziemniaka w województwie łódzkim.</t>
  </si>
  <si>
    <t xml:space="preserve">
ilość szkoleń
liczba uczestników szkoleń</t>
  </si>
  <si>
    <t>2
100</t>
  </si>
  <si>
    <t>producenci ziemniaka lub zamierzający podjąć taką produkcję, rolnicy, mieszkańcy obszarów wiejskich, pracownicy naukowi, doradcy rolniczy, pracownicy jednostek doradztwa rolniczego, inne podmioty zainteresowane tematyką</t>
  </si>
  <si>
    <t>Lokalne Partnerstwo do spraw Wody</t>
  </si>
  <si>
    <t xml:space="preserve">Celem operacji jest zastosowanie innowacyjnego podejścia terytorialnego dla łagodzenia problemów związanych z zarządzaniem wodą na obszarach wiejskich. Jego istota polega na stworzeniu płaszczyzny współpracy pomiędzy różnymi podmiotami mającymi wpływ w ty zakresie. Celem jest aktywizacja i integracja środowisk lokalnych poprzez wzajemne poznanie zakresów działania i potrzeb,
diagnoza sytuacji w zakresie zarządzania zasobami wody pod kątem potrzeb rolnictwa i mieszkańców obszarów wiejskich, a także wypracowanie wspólnych rozwiązań na rzecz poprawy szeroko pojętej gospodarki wodnej w rolnictwie i na obszarach wiejskich.
</t>
  </si>
  <si>
    <t xml:space="preserve">
ilość spotkań    
liczba uczestników spotkań</t>
  </si>
  <si>
    <t>4  
                                    200</t>
  </si>
  <si>
    <t>potencjalni partnerzy LPW</t>
  </si>
  <si>
    <t>XIII edycja ogólnopolskiego Konkursu na Najlepsze Gospodarstwo Ekologiczne - finał wojewódzki</t>
  </si>
  <si>
    <t>Celem operacji jest szerzenie dobrych praktyk w zakresie rolnictwa ekologicznego,  wdrażanie innowacyjnych rozwiązań  w ekologicznych gospodarstwach rolnych oraz rozpowszechnianie wiedzy z zakresu rolnictwa ekologicznego.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</si>
  <si>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rolnicy ekologiczni, mieszkańcy obszarów wiejskich, doradcy rolniczy, pracownicy jednostek doradztwa rolniczego, pracownicy naukowi, instytucje pracujące na rzecz rolnictwa  ekologicznego</t>
  </si>
  <si>
    <t xml:space="preserve">Celem konkursu jest popularyzacja i promowanie najlepszych osiągnięć doradców w zakresie rolnictwa ekologicznego. Operacja wpłynie  na promocję systemu rolnictwa ekologicznego oraz doradztwa z zakresu innowacji w  ekologii, produkcji i przetwórstwa metodami ekologicznymi. </t>
  </si>
  <si>
    <t xml:space="preserve"> doradcy rolniczy, pracownicy jednostek doradztwa rolniczego, pracownicy naukowi, instytucje pracujące na rzecz rolnictwa  ekologicznego</t>
  </si>
  <si>
    <t>Celem operacji jest promocja dobrych praktyk w rolnictwie ekologicznym, innowacyjnych rozwiązań wdrażanych w ekologicznych gospodarstwach rolnych oraz rozpowszechnianie wiedzy z zakresu rolnictwa ekologicznego. Podczas wyjazdu studyjnego zaprezentowane zostaną przykłady dobrych praktyk w  gospodarstwach rolnych oraz możliwości rozwoju sektora rolnictwa ekologicznego w Polsce. Wyjazd ma za zadanie poszerzenie wiedzy uczestników oraz ukazanie prostych innowacyjnych metod w rolnictwie ekologicznym.</t>
  </si>
  <si>
    <t xml:space="preserve">                                                   liczba wyjazdów
ilość uczestników wyjazdu                                    </t>
  </si>
  <si>
    <t xml:space="preserve">1
30                                                                                                                                                                                                                                                                                                                                                                                                            </t>
  </si>
  <si>
    <t xml:space="preserve">Innowacje w prowadzeniu pasieki i hodowli pszczół  </t>
  </si>
  <si>
    <t xml:space="preserve">Celem wyjazdu jest zapoznanie uczestników z nowymi możliwościami i dobrymi praktykami uzyskanym przez podmioty związane z pszczelnictwem. Wyjazd studyjny przyczyni się do zebrania nowych  doświadczeń i wiedzy z zakresu m.in. prowadzenia pasieki, leczenia pszczół w zmieniających się warunkach środowiskowych i klimatycznych, znaczenia roślin i ziół miododajnych w hodowli pszczół, hodowli pszczół rasy buckfast.  Niniejszy wyjazd jest niezwykle istotny dla pszczelarzy z woj. łódzkiego, ponieważ pozwoli na unowocześnienie ich gospodarstw pasiecznych, nabycia nowych doświadczeń i wiedzy z zakresu hodowli pszczół co bez wątpienia przyczyni się do zwiększenia jakości produkcji oraz rentowności gospodarstw na terenie woj. łódzkiego. </t>
  </si>
  <si>
    <t xml:space="preserve">                                                    liczba wyjazdów
                                                      liczba uczestników wyjazdu</t>
  </si>
  <si>
    <t>1                  
                                     30</t>
  </si>
  <si>
    <t>Innowacje w uprawie i pielęgnacji winorośli. Wymagania prawno - ekonomiczne prowadzenia winnicy.</t>
  </si>
  <si>
    <t xml:space="preserve">Celem operacji jest nawiązanie bliższej współpracy na rzecz tworzenia innowacyjnych projektów w zakresie uprawy winorośli i produkcji wina w ramach działania "Współpraca". Wyjazd studyjny poszerzy wiedzę uczestników w zakresie nowych rozwiązań w uprawie i pielęgnacji winorośli oraz zapozna z przepisami prawno-ekonomicznymi dotyczącymi założenia i prowadzenia winnic. Organizacja operacji pozwoli na zdobycie wiedzy praktycznej w ww. tematyce oraz pokaże możliwości współpracy i wdrożenia innowacji w gospodarstwach poprzez działanie "Współpraca". Dzięki operacji zostaną nawiązane kontakty między uczestnikami, które będą płaszczyzną wymiany wiedzy i mogą zaowocować powstaniem  grupy operacyjnej w tym zakresie na terenie województwa łódzkiego . </t>
  </si>
  <si>
    <t xml:space="preserve">                                                    liczba wyjazdów
                                                   liczba uczestników wyjazdu</t>
  </si>
  <si>
    <t>sadownicy, rolnicy, mieszkańcy obszarów wiejskich, pracownicy naukowi, doradcy rolniczy, pracownicy jednostek doradztwa rolniczego</t>
  </si>
  <si>
    <t>Przetwórstwo w kierunku produktów fermentowanych w ramach RHD.</t>
  </si>
  <si>
    <t xml:space="preserve">Operacja ma na celu popularyzację rzadko wykorzystywanych innowacyjnych rozwiązań dotyczących przetwórstwa i produkcji żywności fermentowanej oraz możliwości sprzedaży produktów fermentowanych w ramach RHD. W ramach operacji zostaną omówione możliwości wprowadzenia przetwórstwa produktów fermentowanych m.in. serów, wina, pieczywa na zakwasie, różnego rodzaju kiszonek do gospodarstw edukacyjnych na terenie województwa łódzkiego jako rozszerzenie ich dotychczasowej działalności. W ramach operacji planowany jest wyjazd studyjny podczas którego zostaną przeprowadzone wykłady z tematyki przetwórstwa i właściwości żywności fermentowanej oraz wizyty praktyczne w gospodarstwach zajmujących się przetwórstwem oraz produkcją produktów fermentowanych. Realizacja operacji może przyczynić się do wzrostu producentów rolnych zajmujących się przetwórstwem i produkcją produktów fermentowanych w regionie, co sprawi, że staną się oni bardziej konkurencyjni na rynku i bardziej widoczni dla konsumenta. </t>
  </si>
  <si>
    <t xml:space="preserve">                                                    liczba wyjazdów
                                             liczba uczestników wyjazdu</t>
  </si>
  <si>
    <t>1                 
                                   30</t>
  </si>
  <si>
    <t>rolnicy, przetwórcy RHD, przedstawiciele Kół Gospodyń Wiejskich, mieszkańcy obszarów wiejskich, pracownicy naukowi, doradcy rolniczy, pracownicy jednostek doradztwa rolniczego</t>
  </si>
  <si>
    <t xml:space="preserve">Łódzki Ośrodek Doradztwa Rolniczego z siedziba w Bratoszewicach </t>
  </si>
  <si>
    <t>Prezentacja postępu hodowlanego w produkcji roślinnej</t>
  </si>
  <si>
    <t xml:space="preserve">Celem operacji jest zaprezentowanie uczestnikom postępu hodowlanego w produkcji roślinnej oraz innowacyjnych rozwiązań agrotechnicznych m.in. w uprawach zbóż, rzepaku, roślin bobowatych. Konferencja ma za zadanie bezpośrednie przedstawienie najnowszej wiedzy i praktycznych rozwiązań, a także wymianę doświadczeń jej uczestników. Konferencja pozwoli przybliżyć te zagadnienia w sposób teoretyczny oraz praktyczny podczas wizyty na poletkach demonstracyjnych ŁODR, gdzie będzie można zobaczyć około 300 odmian różnych gatunków roślin, głównie zbóż, rzepaku i bobowatych. </t>
  </si>
  <si>
    <t xml:space="preserve">konferencja                                                                             </t>
  </si>
  <si>
    <t xml:space="preserve">
liczba konferencji   
liczba uczestników konferencji</t>
  </si>
  <si>
    <t>2     
80</t>
  </si>
  <si>
    <t>rolnicy, mieszkańcy obszarów wiejskich, pracownicy naukowi, doradcy rolniczy, pracownicy jednostek doradztwa rolniczego oraz innych instytucji związanych z branżą rolniczą, osoby zainteresowane tematem</t>
  </si>
  <si>
    <t>Współpraca i tworzenie partnerstw w branży pszczelarskiej</t>
  </si>
  <si>
    <t>Celem operacji jest aktywizowanie uczestników w kierunku nawiązania bliższej współpracy na rzecz tworzenia innowacyjnych projektów w zakresie pszczelarstwa w ramach działania "Współpraca". Operacja zrealizowana w formie wyjazdu studyjnego ułatwi nawiązywanie kontaktów pomiędzy pszczelarzami, rolnikami, przedstawicielami doradztwa oraz nauki, a także pokaże dobre praktyki współpracy w tym zakresie. Realizacja operacji przyczyni się również do podniesienia poziomu wiedzy w zakresie innowacyjnych rozwiązań stosowanych w branży pszczelarskiej.</t>
  </si>
  <si>
    <t>1              
                                    30</t>
  </si>
  <si>
    <t>pszczelarze, rolnicy, przedstawiciele instytucji działających na rzecz rolnictwa, mieszkańcy obszarów wiejskich, pracownicy naukowi, doradcy rolniczy, pracownicy jednostek doradztwa rolniczego</t>
  </si>
  <si>
    <t>XIV edycja Konkursu na najlepsze gospodarstwo ekologiczne w 2021 r.- etap wojewódzki</t>
  </si>
  <si>
    <t>Celem operacji jest szerzenie dobrych praktyk w zakresie rolnictwa ekologicznego, propagowanie innowacyjnych rozwiązań  w ekologicznych gospodarstwach rolnych oraz rozpowszechnianie wiedzy z zakresu rolnictwa ekologicznego.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</si>
  <si>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rolnicy ekologiczni, mieszkańcy obszarów wiejskich, doradcy rolniczy, pracownicy jednostek doradztwa rolniczego, instytucje pracujące na rzecz rolnictwa ekologicznego oraz osoby zainteresowane tematem</t>
  </si>
  <si>
    <t>Lokalne Partnerstwo do spraw Wody 2021</t>
  </si>
  <si>
    <t xml:space="preserve">Celem operacji jest zastosowanie innowacyjnego podejścia dla działań związanych z łagodzeniem skutków suszy na obszarach wiejskich województwa łódzkiego. Jego istota polega na stworzeniu grup osób współpracujących nad zrównoważoną gospodarką wodną. Celem projektu jest aktywizacja  i integracja mieszkańców obszarów wiejskich i podmiotów odpowiedzialnych za gospodarkę wodną na danym obszarze, wraz ze zdefiniowaniem problemów oraz potrzeb związanych z szeroko pojętą gospodarką wodną.  </t>
  </si>
  <si>
    <t xml:space="preserve"> webinaria                                                                        </t>
  </si>
  <si>
    <t xml:space="preserve">      
ilość webinariów                                                                                                                </t>
  </si>
  <si>
    <t>rolnicy, mieszkańcy obszarów wiejskich, spółki wodne, przedstawiciele doradztwa, pracownicy jednostek doradztwa rolniczego, przedstawiciele administracji publicznej, pracownicy naukowi, potencjalni partnerzy LPW</t>
  </si>
  <si>
    <t>211 394, 72</t>
  </si>
  <si>
    <t xml:space="preserve">liczba uczestników  webinariów                                  
                   </t>
  </si>
  <si>
    <t xml:space="preserve">ilość spotkań         </t>
  </si>
  <si>
    <t xml:space="preserve">liczba uczestników 
spotkań                                                                                                                                                                                                     </t>
  </si>
  <si>
    <t xml:space="preserve">    konferencje dwudniowe           </t>
  </si>
  <si>
    <t xml:space="preserve">liczba konferencji           </t>
  </si>
  <si>
    <t xml:space="preserve">liczba uczestników konferencji            </t>
  </si>
  <si>
    <t>ilość warsztatów</t>
  </si>
  <si>
    <t>Plan rozwoju gospodarki wodą na terenach wiejskich na lata 2022-2030</t>
  </si>
  <si>
    <t>ilość planów</t>
  </si>
  <si>
    <t>Rozwój kanałów sprzedaży produktów rolnych w ramach RHD i MLO</t>
  </si>
  <si>
    <t xml:space="preserve">Celem operacji jest omówienie innowacyjnych kierunków promocji, a przede wszystkim sprzedaży produktów w ramach RHD i MLO. Poprzez bezpośrednią wymianę doświadczeń pomiędzy samymi producentami, doradcami rolniczymi, jak i specjalistami z dziedziny promocji i sprzedaży produktów w ramach RHD i MLO, uczestnicy spotkania zdobędą nową wiedzę na temat możliwości wykorzystania social mediów do poszerzenia swojej działalności. Szkolenie ma za zadanie ukazanie prostych innowacyjnych metod marketingowych na rynkach w XXI wieku. Szkolenie pozwoli przybliżyć te zagadnienia w sposób teoretyczny oraz praktyczny podczas wizyt w gospodarstwach zajmujących się RHD i MLO, które korzystają z dobrych praktyk sprzedażowych z sukcesem. Dzięki operacji producenci produktów wytwarzanych w gospodarstwach będą mogli bez trudu zwiększyć swoje możliwości sprzedażowe, a co za tym idzie również  finansowe co bez wątpienia przełoży się bezpośrednio na rozwój gospodarstw w woj. łódzkim. </t>
  </si>
  <si>
    <t xml:space="preserve">                                                                 ilość szkoleń   
liczba uczestników szkoleń </t>
  </si>
  <si>
    <t>1  
40</t>
  </si>
  <si>
    <t xml:space="preserve">rolnicy, przetwórcy RHD/MLO, członkowie Kół Gospodyń Wiejskich, mieszkańcy obszarów wiejskich, pracownicy naukowi,  doradcy rolniczy, pracownicy jednostek doradztwa rolniczego </t>
  </si>
  <si>
    <t>Innowacyjne rozwiązania technologiczne w chowie trzody chlewnej, z uwzględnieniem dobrostanu zwierząt</t>
  </si>
  <si>
    <t>Celem operacji jest zaprezentowanie uczestnikom innowacyjnych rozwiązań w chowie trzody chlewnej, z uwzględnieniem dobrostanu zwierząt. Szkolenie ma za zadanie bezpośrednie przedstawienie najnowszej wiedzy i praktycznych rozwiązań, a także wymianę doświadczeń jej uczestników. Szkolenie przyczyni się do poszerzenia wiedzy jakie nowoczesne technologie i rozwiązania stosować, aby hodowla była jak najbardziej efektywna i opłacalna. Operacja pozwoli na zapoznanie się z najnowszymi badaniami w tym zakresie. Dzięki spotkaniu nawiązane zostaną kontakty między naukowcami i hodowcami, które w przyszłości będą płaszczyzną wymiany wiedzy w tym zakresie.</t>
  </si>
  <si>
    <t xml:space="preserve">                                                               ilość szkoleń
liczba uczestników szkoleń</t>
  </si>
  <si>
    <t>1
40</t>
  </si>
  <si>
    <t xml:space="preserve"> rolnicy, hodowcy trzody chlewnej, producenci trzody chlewnej, mieszkańcy obszarów wiejskich, przedstawiciele instytucji rolniczych, około rolniczych i naukowych, doradcy rolniczy, pracownicy jednostek doradztwa rolniczego </t>
  </si>
  <si>
    <t>Plan operacyjny KSOW na lata 2020-2021 (z wyłączeniem działania 8 Plan komunikacyjny) - Małopolski ODR - luty 2022</t>
  </si>
  <si>
    <t>Małe przetwórstwo w gospodarstwie rolnym.</t>
  </si>
  <si>
    <t>Celem operacji jest wyposażenie odbiorców w wiedzę  w zakresie prowadzenia przetwórstwa produktów rolnych na niewielką skalę w gospodarstwie.   Poprzez promowanie  małego przetwórstwa operacja wspiera tworzenie krótkich łańcuchów dostaw.   Przedmiotem operacji jest nagranie 3 filmów  instruktażowych.  Operacja wpisuje się w temat dotyczący wzmacniania rozwoju przedsiębiorczości przez podnoszenie poziomu wiedzy i umiejętności w obszarze małego przetwórstwa lokalnego.</t>
  </si>
  <si>
    <t>Rolnicy, mieszkańcy obszarów wiejskich, przedstawiciele instytucji i organizacji działających na rzecz rolnictwa, pracownicy jednostek doradztwa rolniczego, osoby zainteresowane tematem.</t>
  </si>
  <si>
    <t>Małopolski Ośrodek Doradztwa Rolniczego</t>
  </si>
  <si>
    <t>ul. Osiedlowa 9,  32-082 Karniowice</t>
  </si>
  <si>
    <t>Produkcja zielarska jako dodatkowe źródło dochodu w gospodarstwie.</t>
  </si>
  <si>
    <t>Celem operacji jest promowanie  produkcji zielarskiej jako dodatkowego źródła dochodu w niewielkich gospodarstwach województwa małopolskiego oraz zwiększenie poziomu wiedzy uczestników w tym zakresie.   Przedmiotem operacji jest organizacja wyjazdu studyjnego dotyczącego produkcji zielarskiej dla grupy 25 osób.  Tematem operacji jest wspieranie rozwoju przedsiębiorczości oraz wspieranie dywersyfikacji dochodu na obszarach wiejskich.</t>
  </si>
  <si>
    <t>liczba zorganizowanych wyjazdów studyjnych</t>
  </si>
  <si>
    <t>Rolnicy, przedstawiciele instytucji i organizacji działających na rzecz rolnictwa, pracownicy jednostek doradztwa rolniczego.</t>
  </si>
  <si>
    <t>liczba uczestników wyjazdów studyjnych</t>
  </si>
  <si>
    <t>Współpraca na rzecz rozwoju innowacyjnej Małopolski.</t>
  </si>
  <si>
    <t xml:space="preserve">Celem operacji jest aktywizacja odbiorców w kierunku podejmowania współpracy na rzecz rozwoju przedsiębiorczości na obszarach wiejskich w tym do realizacji wspólnych projektów w ramach działania "Współpraca" PROW na lata 2014-2020.   W programach zaprezentowane zostaną  przykłady udanych przedsięwzięć. Przedmiotem operacji będzie wyprodukowanie oraz wyemitowanie w telewizji o zasięgu regionalnym 3 programów telewizyjnych  promujących podejmowanie wspólnych działań na rzecz rozwoju obszarów wiejskich.  Tematem operacji będzie wspieranie rozwoju sieci współpracy partnerskiej dotyczącej rolnictwa  oraz przedsiębiorczości na obszarach wiejskich </t>
  </si>
  <si>
    <t>audycja telewizyjna</t>
  </si>
  <si>
    <t>liczba audycji telewizyjnych</t>
  </si>
  <si>
    <t>Rolnicy, mieszkańcy obszarów wiejskich, przedstawiciele instytucji i organizacji działających na rzecz rolnictwa, mieszkańcy województwa małopolskiego,</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</si>
  <si>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</si>
  <si>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na obszarze małopolski.  Przedmiotem operacji jest powołanie  pilotażowego  Partnerstwa ds. Wody, obejmującego swym zasięgiem dwa powiaty,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W ramach operacji zostaną zorganizowane spotkania (stacjonarne lub w formie zdalnej)  osób zaangażowanych w tworzenie LPW,   zostaną opracowane oraz wydane (w nakładzie 50 egzemplarzy każdy)  2 odrębne raporty końcowe (ekspertyzy)  dla powiatów proszowickiego oraz miechowskiego,  zrealizowane zostaną 2 filmy informacyjne dotyczące  ochrony zasobów wodnych  (udostępnienie na stronie www.modr.pl) oraz zostaną opracowane  i wydane  3 publikacje (2 broszury oraz 1 ulotka) w łącznym nakładzie 1000 egzemplarzy.</t>
  </si>
  <si>
    <t>spotkanie, ekspertyza, film,  publikacja</t>
  </si>
  <si>
    <t>liczba spotkań lub spotkań zdalnych</t>
  </si>
  <si>
    <t>Przedstawiciele Państwowego Gospodarstwa Wodnego Wody Polskie, administracji publicznej, spółki wodnej,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i osoby zainteresowane tematem.</t>
  </si>
  <si>
    <t>planowana liczba uczestników spotkań lub spotkań zdalnych</t>
  </si>
  <si>
    <t xml:space="preserve">liczba opracowanych ekspertyz  (raportów) / liczba wydanych egzemplarzy </t>
  </si>
  <si>
    <t>2 / 100</t>
  </si>
  <si>
    <t>liczba publikacji / liczba egzemplarzy publikacji</t>
  </si>
  <si>
    <t>3 / 1000</t>
  </si>
  <si>
    <t xml:space="preserve">Nowoczesna i bezpieczna uprawa ziemniaka w Małopolsce. </t>
  </si>
  <si>
    <t xml:space="preserve">Celem operacji jest popularyzacja innowacyjnych rozwiązań w zakresie produkcji ziemniaka oraz ułatwianie wymiany wiedzy fachowej.  W ramach operacji zostanie zorganizowana konferencja w formie zdalnej dla grupy 45 osób.   Realizacja operacji wspiera cele SIR poprzez wymianę doświadczeń oraz wzmacnianie sieci kontaktów pomiędzy podmiotami działającymi na rzecz rolnictwa. </t>
  </si>
  <si>
    <t>liczba konferencji w trybie zdalnym</t>
  </si>
  <si>
    <t>Rolnicy, mieszkańcy obszarów wiejskich, przedstawiciele instytucji i organizacji działających na rzecz rolnictwa, przedsiębiorcy, pracownicy jednostek doradztwa rolniczego.</t>
  </si>
  <si>
    <t>Rolnictwo ekologiczne szansą dla rolników i konsumentów w Małopolsce.</t>
  </si>
  <si>
    <t>Celem operacji jest promocja dobrych praktyk i innowacyjnych rozwiązań w rolnictwie ekologicznym.  W ramach operacji zrealizowany konkurs na najlepsze gospodarstwo ekologiczne (etap wojewódzki w Małopolsce) oraz konkurs na najlepszego doradcę ekologicznego  (etap wojewódzki w Małopolsce).   Ponadto zrealizowany zostanie cykl szkoleń w formie zdalnej  dotyczących nowoczesnych rozwiązań w produkcji ekologicznej oraz wydana zostanie publikacja.</t>
  </si>
  <si>
    <t>konkurs, szkolenie, publikacja</t>
  </si>
  <si>
    <t>Rolnicy, mieszkańcy obszarów wiejskich, przedstawiciele instytucji i organizacji działających na rzecz rolnictwa, pracownicy publicznych i prywatnych jednostek doradztwa rolniczego, doradcy rolniczy.</t>
  </si>
  <si>
    <t>liczba szkoleń w trybie zdalnym</t>
  </si>
  <si>
    <t>liczba egzemplarzy publikacji</t>
  </si>
  <si>
    <t>Lokalne Partnerstwo ds. Wody (LPW) w Małopolsce.</t>
  </si>
  <si>
    <t xml:space="preserve">Celem operacji jest  wsparcie tworzenia sieci kontaktów pomiędzy lokalnym społeczeństwem a instytucjami i urzędami w zakresie gospodarki wodnej na obszarach wiejskich ze szczególnym uwzględnieniem rolnictwa.  Operacja jest kontynuacją działań rozpoczętych podczas pilotażu w roku 2020.  Przedmiotem operacji jest tworzenie Partnerstw ds. Wody, obejmujących swym zasięgiem kolejne powiaty województwa małopolskiego.  Tematem operacji jest:  wzajemne poznanie zakresów działania i potrzeb związanych z gospodarowaniem wodą członków LPW,   identyfikacja  problemów w obszarze zarządzania zasobami wody pod kątem potrzeb rolnictwa i mieszkańców obszarów wiejskich  oraz potencjalnych możliwości ich rozwiązania a także upowszechnianie dobrych praktyk w zakresie gospodarki wodnej i oszczędnego gospodarowania nią w rolnictwie i na obszarach wiejskich.   </t>
  </si>
  <si>
    <t xml:space="preserve">konferencje w trybie zdalnym, audycje telewizyjne, publikacje  </t>
  </si>
  <si>
    <t>Przedstawiciele Państwowego Gospodarstwa Wodnego Wody Polskie, administracji publicznej, lasów państwowych, parków narodowych i krajobrazowych, spółek wodnych, instytutów naukowych, uczelni rolniczych, organizacji pozarządowych, rolnicy, właściciele stawów rybnych, przedstawiciele podmiotów doradczych, przedsiębiorcy mający oddziaływanie na stan wód na danym terenie, inne podmioty i osoby zainteresowane tematem, mieszkańcy województwa małopolskiego.</t>
  </si>
  <si>
    <t>liczba uczestników konferencji w trybie zdalnym</t>
  </si>
  <si>
    <t>liczba publikacji elektronicznych</t>
  </si>
  <si>
    <t>Innowacyjne formy funkcjonowania krótkich łańcuchów dostaw żywności</t>
  </si>
  <si>
    <t>Celem operacji jest  zaprezentowanie udanych przykładów przedsięwzięć  dotyczących innowacyjnych form przetwórstwa i sprzedaży produktów rolnych oraz wsparcie tworzenia krótkich łańcuchów dostaw.   Przedmiotem operacji będzie wyprodukowanie oraz wyemitowanie w telewizji naziemnej o zasięgu regionalnym 2 programów (reportaży).  Tematem operacji będzie upowszechnianie wiedzy w zakresie tworzenia krótkich łańcuchów dostaw i małego przetwórstwa.</t>
  </si>
  <si>
    <t>Rolnicy, mieszkańcy obszarów wiejskich, przedstawiciele instytucji i organizacji działających na rzecz rolnictwa, osoby zainteresowane tematem, mieszkańcy województwa małopolskiego.</t>
  </si>
  <si>
    <t>Agroturystyka w dobie zagrożenia epidemiologicznego</t>
  </si>
  <si>
    <t xml:space="preserve">Celem operacji jest wzmocnienie branży agroturystycznej, przygotowanie jej na zakończenie pandemii wirusa SARS-CoV-2 oraz aktywizowanie do podejmowania odpowiednich działań. Wobec wyzwań powodujących zmiany w branży przedstawione zostaną nowe możliwości i kierunki rozwoju w zmienionej rzeczywistości gospodarczej.  Przedsięwzięcie pokaże możliwości wzmocnienia i nawiązywania kontaktów pomiędzy gospodarstwami agroturystycznymi a podmiotami działającymi na rzecz rozwoju turystyki wiejskiej.  Przedmiotem operacji jest organizacja konferencji dla 100 uczestników, opracowanie i wydanie publikacji oraz katalogu gospodarstw agroturystycznych. Tematem operacji jest wspieranie rozwoju przedsiębiorczości na obszarach wiejskich przez podnoszenie poziomu wiedzy i umiejętności uczestników. </t>
  </si>
  <si>
    <t>konferencja, publikacja</t>
  </si>
  <si>
    <t>liczba konferencji stacjonarnych lub w trybie zdalnym</t>
  </si>
  <si>
    <t xml:space="preserve">Rolnicy, właściciele gospodarstw agroturystycznych,  mieszkańcy obszarów wiejskich, przedstawiciele podmiotów doradczych, przedstawiciele instytucji i organizacji działających na rzecz rolnictwa, osoby zainteresowane tematem. </t>
  </si>
  <si>
    <t>liczba uczestników konferencji stacjonarnych lub w trybie zdalnym</t>
  </si>
  <si>
    <t>łączna liczba egzemplarzy publikacji</t>
  </si>
  <si>
    <t>Innowacyjna Małopolska - tradycyjne potrawy lokalne</t>
  </si>
  <si>
    <t>Celem operacji jest promocja produktów lokalnych oraz wsparcie ich sprzedaży w ramach krótkich łańcuchów dostaw żywności, które w ostatnim czasie stają się jedną z ważniejszych innowacji organizacyjnych oraz marketingowych. Realizacja operacji sprzyjać będzie nawiązywaniu kontaktów pomiędzy producentami żywności a konsumentami zainteresowanymi produktami lokalnymi.  Przedmiotem operacji jest organizacja dwuetapowego  konkursu  produktów regionalnych  w roku 2021  (o zasięgu małopolskim) w dwóch kategoriach.  W czasie operacji dystrybuowane będą materiały promocyjne, przewidziano degustację produktów tradycyjnych.  Tematem operacji będzie popularyzacja sprzedaży żywności w ramach krótkich łańcuchów dostaw.</t>
  </si>
  <si>
    <t>Rolnicy, mieszkańcy obszarów wiejskich, przedstawiciele instytucji i organizacji działających na rzecz rolnictwa, mieszkańcy województwa małopolskiego, osoby zainteresowane tematem.</t>
  </si>
  <si>
    <t>Dywersyfikacja produkcji w gospodarstwach ekologicznych szansą na zwiększenie dochodowości</t>
  </si>
  <si>
    <t>Celem operacji jest promocja dobrych praktyk i innowacyjnych rozwiązań w rolnictwie ekologicznym.  W ramach operacji wydane zostaną dwie publikacje dotyczące uprawy roślin miododajnych w systemie rolnictwa ekologicznego oraz uprawy i pozyskiwania roślin zielarskich.  Tematem operacji będzie upowszechnianie wiedzy w zakresie optymalizacji wykorzystywania przez mieszkańców obszarów wiejskich zasobów środowiska naturalnego.</t>
  </si>
  <si>
    <t xml:space="preserve"> publikacja</t>
  </si>
  <si>
    <t>Rolnicy, mieszkańcy obszarów wiejskich, przedstawiciele instytucji i organizacji działających na rzecz rolnictwa, pracownicy publicznych i prywatnych jednostek doradztwa rolniczego, doradcy rolniczy, osoby zainteresowane tematem.</t>
  </si>
  <si>
    <t>Plan operacyjny KSOW na lata 2020-2021 (z wyłączeniem działania 8 Plan komunikacyjny) - Mazowiecki ODR - luty 2022</t>
  </si>
  <si>
    <t>Harmonogram / termin realizacji
(w ujęciu kwartalnym)</t>
  </si>
  <si>
    <t xml:space="preserve">Budżet brutto operacji  
(w zł)
</t>
  </si>
  <si>
    <t>Jednostka</t>
  </si>
  <si>
    <t>Innowacje łąkowo –pastwiskowe w trudnej drodze ekonomicznej po lepsze mleko i wołowinę</t>
  </si>
  <si>
    <t xml:space="preserve">Celem operacji jest wspieranie innowacji w rolnictwie, w produkcji żywności na obszarach wiejskich poprzez podniesienie wiedzy w zakresie innowacyjności pasz objętościowych z traw i motylkowych drobnonasiennych, dotyczący zbiorowisk roślinnych - trwałych użytków zielonych i polowych użytków zielonych. Wskazanie uczestnikom sposobów poprawy surowca z TUZ i możliwości zastosowania innowacyjnych mieszanek traw do renowacji trwałych użytków zielonych i zakładania lucerniaków, wykorzystując największy ich potencjał, uzyskując wzrost produkcji i wyższe dochody.  </t>
  </si>
  <si>
    <t>rolnicy - producenci mleka i wołowiny</t>
  </si>
  <si>
    <t>Mazowiecki Ośrodek Doradztwa Rolniczego z siedzibą w Warszawie</t>
  </si>
  <si>
    <t>02-456 Warszawa, ul. Czereśniowa 98</t>
  </si>
  <si>
    <t>ilość uczestników szkoleń</t>
  </si>
  <si>
    <t>60</t>
  </si>
  <si>
    <t>Bezpieczeństwo żywności – dobra praktyka higieniczna i produkcyjna przy wytwarzaniu żywności w warunkach domowych</t>
  </si>
  <si>
    <t>Celem operacji jest wspieranie innowacji na obszarach wiejskich w zakresie produkcji żywności w warunkach domowych w ramach tzw. krótkich łańcuchów żywnościowych, będących innowacyjnym rozwiązaniem w działalności pozarolniczej mieszkańców obszarów wiejskich. Bezpośrednie zaangażowanie w niej różnych podmiotów (naukowcy, doradcy, rolnicy, przedstawiciele organizacji pozarządowych, KGW) przyczyni się do zwiększenia ich udziału we wdrażaniu innowacji na obszarach wiejskich w zakresie przetwarzania żywności w gospodarstwach.</t>
  </si>
  <si>
    <t>rolnicy, mieszkańcy obszarów wiejskich, przedstawiciele KGW, organizacji pozarządowych, przedstawiciele doradztwa rolniczego</t>
  </si>
  <si>
    <t>Choroby i szkodniki w uprawie kukurydzy</t>
  </si>
  <si>
    <t>Celem operacji jest podniesienie jakości działań przy uprawie kukurydzy poprzez propagowanie innowacyjnych praktyk rolniczych na obszarach wiejskich, co przyczyni się do poprawy zdrowotności roślin kukurydzy. Operacja zakłada wspieranie transferu wiedzy i innowacji w rolnictwie, leśnictwie i na obszarach wiejskich poprzez wspieranie innowacji w rolnictwie, produkcji żywności, leśnictwie i na obszarach wiejskich, a także działania na rzecz tworzenia sieci kontaktów dla doradców i służb wspierających wdrażanie innowacji na obszarach wiejskich, dzięki poszerzaniu wiedzy na temat właściwej uprawy roślin i produkcji żywności przez rolników.</t>
  </si>
  <si>
    <t>rolnicy, mieszkańcy obszarów wiejskich, przedstawiciele doradztwa rolniczego, przedsiębiorcy</t>
  </si>
  <si>
    <t>publikacja/materiał drukowany</t>
  </si>
  <si>
    <t>Czynniki wpływające na sukces w chowie i hodowli bydła mlecznego</t>
  </si>
  <si>
    <t>Celem operacji jest upowszechnianie innowacyjnych praktyk rolniczych z zakresu zapobiegania i zwalczania chorób oraz prawidłowego żywienia bydła,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poprzez poszerzanie wiedzy zakresu innowacyjnych rozwiązań związanych z chowem i hodowlą bydła mlecznego.</t>
  </si>
  <si>
    <t>rolnicy, mieszkańcy obszarów wiejskich, przedstawiciele doradztwa rolniczego</t>
  </si>
  <si>
    <t>Innowacje w wielofunkcyjnym rozwoju gospodarstwa rolnego – przetwórstwo na poziomie gospodarstwa</t>
  </si>
  <si>
    <t>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t>
  </si>
  <si>
    <t>rolnicy, mieszkańcy obszarów wiejskich, producenci żywności, przedstawiciele KGW, organizacje pozarządowe, przedstawiciele jednostek naukowych, przedstawiciele doradztwa rolniczego</t>
  </si>
  <si>
    <t>Innowacyjne metody redukcji amoniaku w różnych systemach utrzymania zwierząt gospodarskich</t>
  </si>
  <si>
    <t>Celem działania jest wspieranie transferu wiedzy i innowacji w rolnictwie poprzez zwiększenie świadomości producentów rolnych o konieczności wprowadzenia działań ograniczających powstawanie amoniaku w trakcie realizacji zwykłych praktyk rolniczych i hodowlanych oraz innowacyjnych metodach jego redukcji. Operacja ma na celu tworzenie sieci kontaktów między instytucjami naukowym a producentami, skupia rolników, mieszkańców obszarów wiejskich oraz doradców rolniczych zainteresowanych tą tematyką.</t>
  </si>
  <si>
    <t>rolnicy, przedstawiciele doradztwa rolniczego</t>
  </si>
  <si>
    <t>Innowacyjne metody uprawy warzyw w tunelach foliowych</t>
  </si>
  <si>
    <t>Celem operacji jest upowszechnianie wiedzy w zakresie innowacyjnych rozwiązań dotyczących uprawy roślin warzywniczych w tunelach foliowych z uwzględnieniem najnowszych systemów wspomagających uprawy, pomagających ulepszyć strukturę i zoptymalizować warunki, w których dojrzewać będzie plon.</t>
  </si>
  <si>
    <t>Innowacyjne rozwiązania w uprawie papryki pod osłonami wysokimi</t>
  </si>
  <si>
    <t>Celem operacji jest transfer najnowszych osiągnięć nauki i rozwiązań technologicznych z zakresu uprawy papryki w tunelach, w tym szczególnie tematyka nawadniania w oparciu o aktualne przepisy prawa, a także nowoczesne komputerowe systemy nawadniania i nawożenia.</t>
  </si>
  <si>
    <t>rolnicy, przedstawiciele doradztwa rolniczego, przedsiębiorcy, instytucje powiązane z branżą rolniczą</t>
  </si>
  <si>
    <t>Innowacyjne żywienie bydła mlecznego wpływające na zdrowotność stada</t>
  </si>
  <si>
    <t>Celem operacji jest upowszechnianie innowacyjnych rozwiązań dotyczących żywienia bydła mlecznego, wynikających z badań i doświadczeń naukowych. Transfer wiedz z zakresu innowacyjnych pasz, a w konsekwencji o wydajnej, dbającej o wysoką jakość produkcji mleka.</t>
  </si>
  <si>
    <t>rolnicy, mieszkańcy obszarów wiejskich</t>
  </si>
  <si>
    <t>Innowacyjność i efektywność w uprawie zbóż w województwie mazowieckim</t>
  </si>
  <si>
    <t>Celem operacji jest przedstawienie innowacyjnych metod upraw roślin zbożowych, a tym samym zwiększenie  dochodowości gospodarstw. Upowszechnianie innowacyjnych technologii uprawy i kierunków produkcji prowadzących do zwiększenia efektywności w gospodarstwie.</t>
  </si>
  <si>
    <t>rolnicy, mieszkańcy obszarów wiejskich, przedsiębiorcy</t>
  </si>
  <si>
    <t>Wsparcie dla tworzenia Lokalnych Partnerstw ds. Wody</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</si>
  <si>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w 2020 roku, obejmującego swym zasięgiem jeden z powiatów, w którego skład wejdą przedstawiciele  administracji publicznej, rolników, doradztwa rolniczego, nauki, a także opracowanie raportu podsumowującego spotkania LPW. Przedmiotem operacji w 2021 roku jest powołanie Lokalnych Partnerstw Wodnych w pozostałych 36 powiatach województwa mazowieckiego, w tym przeprowadzenie cyklu szkoleń w 36 powiatach i stworzenie ekspertyzy w 8 powiatach.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</si>
  <si>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ilość szkoleń</t>
  </si>
  <si>
    <t>ekspertyza</t>
  </si>
  <si>
    <t>informacje i publikacje w internecie</t>
  </si>
  <si>
    <t>ilość filmów</t>
  </si>
  <si>
    <t>Rolnictwo ekologiczne - nowe wyzwania</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</si>
  <si>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</si>
  <si>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rolnicy prowadzący gospodarstwa ekologiczne i rolnicy zainteresowani przestawieniem swoich gospodarstw na ekologiczne metody produkcji</t>
  </si>
  <si>
    <t>Produkt regionalny, tradycyjny i lokalny jako źródło dodatkowego dochodu w gospodarstwie rolnym</t>
  </si>
  <si>
    <t>Celem operacji jest transfer wiedzy i innowacji w zakresie krótkich łańcuchów dostaw w ramach tworzenia i wprowadzania na rynek produktu tradycyjnego zgodnie z obowiązującymi przepisami, a także wzmocnienie współpracy w regionie w celu wdrażania innowacji.</t>
  </si>
  <si>
    <t>Koła Gospodyń Wiejskich, mieszkańcy obszarów wiejskich, rolnicy, osoby zainteresowane tematem</t>
  </si>
  <si>
    <t>Produkujemy zdrową truskawkę</t>
  </si>
  <si>
    <t xml:space="preserve">       Celem operacji jest propagowanie innowacyjnych technologii uprawy truskawki, aby otrzymany produkt finalny, czyli owoc był zdrowy np. zastosowanie biostymulatorów w postaci mikro i makroelementów, czy też naturalnych preparatów biobójczych w walce z patogenami. Operacja przedstawi zalety nowoczesnej produkcji, wdrażania innowacji i współpracy innych podmiotów.</t>
  </si>
  <si>
    <t>Regeneracja środowiska gleb poprzez ich wapnowanie</t>
  </si>
  <si>
    <t>Celem działania jest wspieranie transferu wiedzy i innowacji w rolnictwie poprzez zwiększenie świadomości producentów rolnych o zasadności przeprowadzania zabiegu wapnowania gleb, co ma istotny wpływ na produkcję zdrowej żywności. Konferencja ma na celu tworzenie sieci kontaktów pomiędzy światem nauki a producentami. Jednocześnie skupia rolników, mieszkańców obszarów wiejskich, przedsiębiorców oraz doradców zainteresowanych tą tematyką.</t>
  </si>
  <si>
    <t>rolnicy, mieszkańcy obszarów wiejskich, przedsiębiorcy, przedstawiciele doradztwa rolniczego</t>
  </si>
  <si>
    <t>VI Mazowiecka Konferencja Pszczelarska „Ratujmy Pszczoły” – Innowacje w gospodarce pasiecznej</t>
  </si>
  <si>
    <t>Głównym celem konferencji jest zapoznanie pszczelarzy, mieszkańców obszarów wiejskich, doradców, z innowacjami w zakresie gospodarki pasiecznej. Operacja przyczyni się do przekazania aktualnej, podpartej badaniami naukowymi wiedzy z zakresu zagadnień pszczelarskich, co przedłoży się na lepszą efektywność pracy pszczelarzy jak również poprawi jakość uzyskiwanego miodu. W obecnych czasach w dobie dużej chemizacji rolnictwa problemem jest utrzymanie odpowiedniej zdrowotności rodzin pszczelich i zapobieganie ich wymieraniu. Przekazanie naukowej wiedzy z zakresu innowacyjnych metod zwalczania chorób i szkodników pszczół przyczyni się do poprawy zdrowotności w pasiekach, a tym samym podniesienie opłacalność i innowacyjność w produkcji.</t>
  </si>
  <si>
    <t>pszczelarze, rolnicy, mieszkańcy obszarów wiejskich</t>
  </si>
  <si>
    <t>Wsparcie rolników w podejmowaniu i rozwoju działalności pozarolniczej</t>
  </si>
  <si>
    <t>Celem operacji jest wsparcie rolników w podejmowaniu i prowadzeniu innowacyjnych form działalności pozarolniczej. Uczestnicy zapoznają się z tematyką w zakresie zakładania i prowadzenia pozarolniczej działalności gospodarczej, nabędą wiedzę dotyczącą form działalności opiekuńczej oraz możliwości wykorzystania w tym celu zasobów terenów wiejskich. Operacja wspierać będzie działania na rzecz tworzenia sieci kontaktów dla podmiotów wspierających wdrażanie innowacji na obszarach wiejskich (naukowcy, rolnicy, mieszkańcy obszarów wiejskich i przedstawiciele organizacji pozarządowych).</t>
  </si>
  <si>
    <t>rolnicy, mieszkańcy obszarów wiejskich, Koła Gospodyń Wiejskich, organizacje pozarządowe, przedstawiciele doradztwa rolniczego, osoby zainteresowane tematem</t>
  </si>
  <si>
    <t>Żywienie trzody chlewnej paszami bez GMO w świetle działalności grup producenckich</t>
  </si>
  <si>
    <t xml:space="preserve"> Celem konferencji jest budowanie świadomości producentów żywca wieprzowego w zakresie nowoczesnych i alternatywnych form żywienia, w oparciu o współpracę z ośrodkami doradczymi i naukowymi, poprzez transfer wiedzy na poziomie gospodarstwa. Zapoznanie hodowców z innowacjami z zakresu hodowli trzody chlewnej i systemami produkcyjnymi, ze szczególnym uwzględnieniem pasz bez GMO.</t>
  </si>
  <si>
    <t>rolnicy, przedsiębiorcy, mieszkańcy obszarów wiejskich</t>
  </si>
  <si>
    <t>Forum "Sieciowanie na Mazowszu narzędziem budowy lokalnych partnerstw"</t>
  </si>
  <si>
    <t>Celem operacji jest inicjowanie tworzenia lokalnych partnerstw jako potencjalnych grup operacyjnych aplikujących o środki w ramach działania "Współpraca".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Zaplanowane w ramach konferencji sesje warsztatowe mają na celu zapoczątkowanie prac zespołów tematycznych, które będą wyłonione poprzez analizę potrzeb uczestników. Operacja ma również na celu ułatwianie wymiany wiedzy, doświadczeń oraz dobrych praktyk w zakresie realizowania projektów mających podnieść poziom innowacyjności polskiego sektora rolno-spożywczego, ze szczególnych uwzględnieniem wielopodmiotowego podejścia na przykładzie grup operacyjnych EPI. Celem operacji jest przekazanie wiedzy i informacji na temat nowoczesnych rozwiązań, innowacyjnych produktów oraz prowadzonych  badań uzyskanych od instytucji badawczo naukowych oraz uczelni rolniczych przy współudziale  przedsiębiorców działających na rzecz rolnictwa.</t>
  </si>
  <si>
    <t>rolnicy, przedstawiciele doradztwa rolniczego, mieszkańcy obszarów wiejskich, partnerzy SIR, jednostki naukowo-badawcze</t>
  </si>
  <si>
    <t>Innowacje w działalności pozarolniczej</t>
  </si>
  <si>
    <t>Celem operacji jest ułatwianie wymiany wiedzy fachowej oraz dobrych praktyk w zakresie wdrażania innowacji w rolnictwie i na obszarach wiejskich w obszarze działalności pozarolniczej. Cel zostanie zrealizowany poprzez wspieranie rozwoju innowacyjnych form przedsiębiorczości pozarolniczej. Operacja przyczyni się do upowszechnienia wiedzy z zakresu przetwórstwa żywności w gospodarstwie rolnym oraz możliwości wprowadzenie innowacji w agroturystyce, a tym samym doskonalenie oferty agroturystycznej. Operacja będzie stanowiła wsparcie podejmowania innowacyjnych działań w kierunku rozwijania działalności pozarolniczej tj. wytwarzania i sprzedaży produktów na rynek lokalny oraz prowadzenie działalności turystycznej, agroturystycznej i edukacyjnej.</t>
  </si>
  <si>
    <t>ilość nagrodzonych</t>
  </si>
  <si>
    <t>właściciele gospodarstw agroturystycznych i turystyki wiejskiej, rolnicy, mieszkańcy obszarów wiejskich, przedsiębiorcy, Koła Gospodyń Wiejskich, organizacje pozarządowe, doradcy</t>
  </si>
  <si>
    <t>ilość wyróżnionych</t>
  </si>
  <si>
    <t>publikacja "Agroturystyka wschodniego Mazowsza - przykłady innowacyjnych rozwiązań"</t>
  </si>
  <si>
    <t>publikacja "Dobra praktyka Higieniczna i Produkcyjna jako podstawa do rozwoju innowacyjnego przetwórstwa żywności w warunkach domowych"</t>
  </si>
  <si>
    <t>Rolnictwo wobec zmian klimatu</t>
  </si>
  <si>
    <t>Celem operacji jest ułatwianie wymiany wiedzy fachowej oraz dobrych praktyk w zakresie wdrażania innowacji w rolnictwie i na obszarach wiejskich w obszarze skutków zmian klimatu i jego wpływu na rolnictwo mazowieckiej wsi. Cel operacji zostanie zrealizowany poprzez upowszechnienie wiedzy i doświadczeń we wdrażaniu innowacji mających na celu niwelowanie skutków zmian klimatu w produkcji rolniczej oraz działalności pozarolniczej.</t>
  </si>
  <si>
    <t>Efektywna współpraca z grupą</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</si>
  <si>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</si>
  <si>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rolnicy, doradcy rolni, przedsiębiorcy, mieszkańcy obszarów wiejskich</t>
  </si>
  <si>
    <t>Nowoczesna i bezpieczna uprawa ziemniaka w województwie mazowieckim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</si>
  <si>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mazowieckim.</t>
  </si>
  <si>
    <t>Producenci ziemniaka lub osoby zamierzające podjąć taką produkcję,  doradcy rolniczy, inne podmioty zainteresowane tematyką</t>
  </si>
  <si>
    <t>Agroakcja: kooperacja!</t>
  </si>
  <si>
    <t xml:space="preserve">Celem operacji jest poszerzanie współpracy i wymiany wiedzy pomiędzy partnerami systemu Wiedzy i Innowacji w Rolnictwie (AKIS), w szczególności pomiędzy doradztwem a praktyką rolniczą w województwie mazowieckim.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t>
  </si>
  <si>
    <t>audycja w telewizji</t>
  </si>
  <si>
    <t>liczba audycji</t>
  </si>
  <si>
    <t>rolnicy, przedstawiciele doradztwa rolniczego, mieszkańcy obszarów wiejskich</t>
  </si>
  <si>
    <t>Apiturystyka</t>
  </si>
  <si>
    <t xml:space="preserve">Celem operacji jest zapoznanie uczestników z innowacyjnymi rozwiązaniami w gospodarce pasiecznej oraz przedstawienie możliwości praktycznego zastosowania tych rozwiązań, promowanie innowacyjnych rozwiązań stosowanych w pszczelarstwie w tym w sposobach prowadzenie pasieki,  pozyskiwania i konfekcjonowania miodu. </t>
  </si>
  <si>
    <t>rolnicy, pracownicy jednostek doradztwa rolniczego, przedsiębiorcy, mieszkańcy obszarów wiejskich, pszczelarze</t>
  </si>
  <si>
    <t>Współpraca miedzy nauką a praktyką - przykłady innowacyjnych rozwiązań</t>
  </si>
  <si>
    <t>Celem operacji jest poszerzanie współpracy i wymiany wiedzy pomiędzy partnerami systemu Wiedzy i Innowacji w Rolnictwie (AKIS), w szczególności pomiędzy nauką a praktyką rolniczą.</t>
  </si>
  <si>
    <t>rolnicy, przedstawiciele doradztwa rolniczego, mieszkańcy obszarów wiejskich, partnerzy SIR, partnerzy systemu AKIS</t>
  </si>
  <si>
    <t xml:space="preserve">Wsparcie w innowacyjnej działalności pozarolniczej </t>
  </si>
  <si>
    <t xml:space="preserve">Celem operacji jest ułatwianie wymiany wiedzy fachowej oraz dobrych praktyk w zakresie wdrażania innowacji w rolnictwie i na obszarach wiejskich w zakresie działalności pozarolniczej. Cel zostanie zrealizowany poprzez wspieranie rozwoju innowacyjnych form przedsiębiorczości pozarolniczej. Operacja przyczyni się do upowszechnienia wiedzy z zakresu prowadzenia działalności turystycznej na terenach wiejskich oraz przetwórstwa żywności w gospodarstwie rolnym. Operacja będzie stanowiła wsparcie podejmowania innowacyjnych działań w kierunku rozwijania i doskonalenia działalności pozarolniczej tj. prowadzenie działalności turystycznej, agroturystycznej i edukacyjnej  oraz wytwarzania i sprzedaży produktów na rynek lokalny. </t>
  </si>
  <si>
    <t>ilość konferencji</t>
  </si>
  <si>
    <t>mieszkańcy obszarów wiejskich  zainteresowani małym przetwórstwem lokalnym oraz  prowadzeniem działalności turystycznej, agroturystycznej i edukacyjnej,  przedstawiciele KGW, organizacji pozarządowych,  pracownicy JDR, osoby zainteresowane tematem</t>
  </si>
  <si>
    <t>ilość uczestników konferencji</t>
  </si>
  <si>
    <t>Innowacje łąkowo-pastwiskowe w produkcji mleka i wołowiny</t>
  </si>
  <si>
    <t xml:space="preserve">Celem operacji jest poszukiwanie partnerów  do współpracy w ramach działania „Współpraca” poprzez wspieranie  tworzenia sieci kontaktów pomiędzy rolnikami, przedsiębiorcami rolnymi, doradcami, przedstawicielami instytucji naukowych, przedstawicielami instytucji rolniczych i około rolniczych wspierających wdrażanie innowacji na obszarach wiejskich w zakresie wypracowania nowych,  rozwiązań w produkcji pasz objętościowych z TUZ w zmieniających się warunkach klimatycznych, celem pozyskania zdrowej żywności. Zakres operacji obejmował będzie: zdobycie wiedzy przez uczestników szkolenia z tematyki „Innowacje łąkowo-pastwiskowe w produkcji mleka i wołowiny” oraz  działanie na rzecz  poszukiwania partnerów do współpracy w ramach działania „Współpraca’’ - zapoznanie uczestników z założeniami działania "Współpraca", doświadczeniami przydatnych w tworzeniu i funkcjonowaniu grup operacyjnych. Dzięki operacji zostaną nawiązane kontakty pomiędzy uczestnikami operacji, które mogą stanowić podstawę do stworzenia potencjalnej grupy operacyjnej zainteresowanej szukaniem innowacyjnych rozwiązań w zakresie produkcji mleka i wołowiny. </t>
  </si>
  <si>
    <t>rolnicy, mieszkańcy obszarów wiejskich, pracownicy JDR, przedsiębiorcy, osoby zainteresowane tworzeniem grup operacyjnych</t>
  </si>
  <si>
    <t>Formalne i nieformalne formy wspólnego i innowacyjnego działania producentów rolnych</t>
  </si>
  <si>
    <t xml:space="preserve">Operacja ma na celu inicjowanie współpracy pomiędzy producentami rolnymi, przedsiębiorcami, przedstawicielami nauki i doradztwa, dotyczącej możliwości podejmowania wspólnych inicjatyw w zakresie działania "Współpraca” w ramach PROW 2014-2020 w ramach wdrażania innowacyjnych rozwiązań przez grupy operacyjne. Celem operacji jest upowszechnianie wiedzy z zakresu wspólnego i innowacyjnego działania producentów rolnych. Wskazanie uczestnikom korzyści działania grupowego, w tym m.in. obniżenie kosztów produkcji, wprowadzenie nowych technologii, lepszą organizację zbytu i przede wszystkim  zwiększenie ich siły przetargowej na rynku. </t>
  </si>
  <si>
    <t>rolnicy, mieszkańcy obszarów wiejskich, przedsiębiorcy, pracownicy JDR, przedstawiciele nauki, osoby zainteresowane tworzeniem grup operacyjnych</t>
  </si>
  <si>
    <t>Współdziałanie na rzecz rozwoju mazowieckiej wsi</t>
  </si>
  <si>
    <t>Celem operacji jest podniesienie świadomości producentów i przedsiębiorców rolnych w zakresie korzyści jakie daje wdrażanie innowacyjnych rozwiązań i współpracy między nauką i praktyką. Operacja zakłada zaprezentowanie przykładów dobrych praktyk producentów i przedsiębiorców rolnych, którzy wyróżniają się osiąganymi efektami technologicznymi i ekonomicznymi, rozwijają swą działalność przy pomocy funduszy unijnych oraz przy współpracy z doradztwem i nauką. Operacja ma za zadanie usprawnienie transferu wiedzy i informacji na temat praktycznych rozwiązań w rolnictwie.</t>
  </si>
  <si>
    <t>rolnicy, mieszkańcy obszarów wiejskich, przedsiębiorcy, przedstawiciele doradztwa rolniczego, osoby zainteresowane tematem</t>
  </si>
  <si>
    <t>Rolnictwo ekologiczne szansą na zwiększenie bioróżnorodności</t>
  </si>
  <si>
    <t xml:space="preserve">Celem operacji jest rozpowszechnienie wśród rolników oraz mieszkańców obszarów wiejskich najnowszej wiedzy na temat bioróżnorodności, która jest nierozerwalnie połączona z rolnictwem ekologicznym. To właśnie na różnorodności biologicznej rolnik  ekologiczny opiera prawidłowe funkcjonowanie swojego gospodarstwa. Podczas konferencji będą przekazane informacje na temat dobrych praktyk sprzyjających i pozytywnie oddziałowujących na środowisko przyrodnicze oraz zostaną przedstawione innowacje i możliwości ich zastosowania w rolnictwie ekologicznym. 
Konkurs na "Najlepsze Gospodarstwo Ekologiczne" zostanie zrealizowany w ramach operacji aby docenić najlepsze gospodarstwa, które są najbardziej zaangażowane w upowszechnianie metod ekologicznej produkcji a  także będące skutecznym narzędziem chroniącym bioróżnorodność. Prezentacja najlepszych, najbardziej rozwiniętych gospodarstw ekologicznych w ramach konkursu aktywizuje pozostałych rolników i mieszkańców obszarów wiejskich wpływając na przyspieszenie tempa rozwoju rolnictwa ekologicznego. Konkurs motywuje pozostałych rolników do  planowania rozwoju, modernizacji, inwestowania i wdrażania innowacji w swoich  gospodarstwach oraz do przestawiania gospodarstw konwencjonalnych na metody ekologiczne. Konkurs na "Najlepsze gospodarstwo ekologiczne" jest formą, która poprzez promowanie i rozpowszechnianie pozytywnego wizerunku rolnictwa ekologicznego w województwie mazowieckim, potencjalnie wpłynie na wzrost świadomości konsumentów w tym zakresie. Kładąc nacisk na zacieśnianie współpracy pomiędzy uczestnikami operacji należy podkreślić ich zaangażowanie w wymianę wiedzy i doświadczeń. </t>
  </si>
  <si>
    <t>rolnicy prowadzący gospodarstwa ekologiczne i rolnicy zainteresowani przestawieniem swoich gospodarstw na ekologiczne metody produkcji, mieszkańcy obszarów wiejskich</t>
  </si>
  <si>
    <t>VII Mazowiecka Konferencja Pszczelarska „Ratujmy Pszczoły”  innowacyjne rozwiązania w dobie zmian klimatu</t>
  </si>
  <si>
    <t>Celem operacji jest zapoznanie pszczelarzy, mieszkańców obszarów wiejskich oraz doradców z innowacjami w zakresie gospodarki pasiecznej w dobie zmian klimatu. Rosnąca globalna temperatura,  gwałtowne zjawiska pogodowe przynoszą szereg negatywnych konsekwencji dla zapylaczy. Zwiększenie temperatur ma wpływ na większą śmiertelność rodzin pszczelich. Celem nadrzędnym operacji jest wymiana wiedzy pomiędzy uczestnikami biorącymi udział w spotkaniu, a także podzielenie się bogatym doświadczeniem na polu gospodarki pasiecznej w dobie zmian klimatu. Aby w pełni zrozumieć zachodzące procesy przyrodnicze należy skupić się na polu nowych doświadczeń naukowych, wspierających nowoczesne rolnictwo.</t>
  </si>
  <si>
    <t>pszczelarze, rolnicy, mieszkańcy obszarów wiejskich, pracownicy JDR</t>
  </si>
  <si>
    <t>Przetwórstwo jako innowacyjny sposób na poprawę dochodowości gospodarstw rolnych</t>
  </si>
  <si>
    <t>Celem operacji jest transfer wiedzy i wdrażanie innowacji na obszarach wiejskich w zakresie produkcji żywności w warunkach domowych w ramach  krótkich łańcuchów żywnościowych. Operacja będzie stanowiła wsparcie innowacyjnych działań w ramach działalności pozarolniczej mieszkańców obszarów wiejskich. Operacja zakłada działania na rzecz tworzenia sieci kontaktów dla podmiotów, które będą wdrażać innowacyjne sposoby na poprawę dochodowości gospodarstw rolnych, poprzez bezpośrednie zaangażowanie w niej różnych podmiotów - doradcy, rolnicy, przedstawiciele organizacji pozarządowych.</t>
  </si>
  <si>
    <t>ilość wyjazdów studyjnych</t>
  </si>
  <si>
    <t>mieszkańcy obszarów wiejskich  zainteresowani małym przetwórstwem lokalnym,  rolnicy, przedstawiciele KGW, organizacji pozarządowych i pracownicy JDR</t>
  </si>
  <si>
    <t>ilość uczestników wyjazdów studyjnych</t>
  </si>
  <si>
    <t>Plan operacyjny KSOW na lata 2020-2021 (z wyłączeniem działania 8 Plan komunikacyjny) - Opolski ODR - luty 2022</t>
  </si>
  <si>
    <t>q</t>
  </si>
  <si>
    <t>Innowacje w uprawie, technice i pielęgnacji winorośli. Aspekty prawno-ekonomiczne działalności prowadzenia winnicy w województwie opolskim.</t>
  </si>
  <si>
    <t>Celem szkolenia będzie poszerzenie wiedzy ze wskazaniem nowych rozwiązań w uprawie winorośli w polskich warunkach klimatycznych.</t>
  </si>
  <si>
    <t xml:space="preserve">          szkolenie z warsztatami                      </t>
  </si>
  <si>
    <t>szkolenie z warsztatami,
liczba uczestników</t>
  </si>
  <si>
    <t>1
30</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</si>
  <si>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</si>
  <si>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 xml:space="preserve">I </t>
  </si>
  <si>
    <t>Opolski Ośrodek Doradztwa Rolniczego w Łosiowie</t>
  </si>
  <si>
    <t xml:space="preserve">49-330 Łosiów,
  ul. Główna 1 </t>
  </si>
  <si>
    <t>Wiejskie usługi opiekuńcze – innowacyjna forma przedsiębiorczości</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</si>
  <si>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</si>
  <si>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seminarium,
liczba uczestników</t>
  </si>
  <si>
    <t>1
25</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</si>
  <si>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</si>
  <si>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 xml:space="preserve">Produkcja serów podpuszczkowych dojrzewających w warunkach małej serowarni rzemieślniczej 
</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</si>
  <si>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</si>
  <si>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szkolenie online
film instruktażowy - transmisja online           </t>
  </si>
  <si>
    <t>szkolenie online,
film instruktażowy - transmisja online,
liczba uczestników</t>
  </si>
  <si>
    <t xml:space="preserve">1
1                                20        </t>
  </si>
  <si>
    <t xml:space="preserve">Mieszkańcy obszarów wiejskich, rolnicy, właściciele gospodarstw agroturystycznych i zagród edukacyjnych, przedstawiciele podmiotów doradczych. </t>
  </si>
  <si>
    <t xml:space="preserve">Opolski Ośrodek Doradztwa Rolniczego </t>
  </si>
  <si>
    <t>49-330 Łosiów, ul. Główna 1</t>
  </si>
  <si>
    <t xml:space="preserve"> Terapie roślinne w profilaktyce zdrowotnej- szansą na innowacyjne wykorzystywanie surowców zielarskich</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</si>
  <si>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</si>
  <si>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Film instruktażowy  dostępny online
Skrypt online</t>
  </si>
  <si>
    <t>Film instruktażowy   dostępny online
Skrypt online</t>
  </si>
  <si>
    <t>1 
1</t>
  </si>
  <si>
    <t>Mieszkańcy obszarów wiejskich, rolnicy, właściciele gospodarstw agroturystycznych i zagród edukacyjnych, przedstawiciele podmiotów doradczych , przedstawiciele lokalnych władz, osoby zainteresowane tematem.</t>
  </si>
  <si>
    <t xml:space="preserve">Innowacyjne elementy oferty turystycznej  jako narzędzie rozwoju Opolszczyzny </t>
  </si>
  <si>
    <t xml:space="preserve">Celem operacji jest aktywizacja mieszkańców wsi na rzecz podejmowania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</si>
  <si>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 xml:space="preserve">filmy, webinarium, skrypty </t>
  </si>
  <si>
    <t xml:space="preserve">film
webinarium 
 liczba uczestników
skrypty 
</t>
  </si>
  <si>
    <t>3
1
25
 2</t>
  </si>
  <si>
    <t>Rolnicy, właściciele gospodarstw agroturystycznych oraz obiektów restauracyjno hotelarskich z terenów wiejskich woj. opolskiego, , członkowie stowarzyszeń oraz lokalnych grup działania, przedstawiciele JST z terenów woj. opolskiego, doradcy rolniczy, osoby zainteresowane tematem.</t>
  </si>
  <si>
    <t xml:space="preserve">IV </t>
  </si>
  <si>
    <t>Opolskie zespoły tematyczne ds. innowacji w rolnictwie</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</si>
  <si>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</si>
  <si>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spotkania tematyczne</t>
  </si>
  <si>
    <t>spotkania tematyczne
liczba uczestników</t>
  </si>
  <si>
    <t xml:space="preserve">3
51
</t>
  </si>
  <si>
    <t xml:space="preserve">Partnerzy zarejestrowani w bazie Partnerów SIR, potencjalni partnerzy, przedstawiciele jednostek naukowych, przedsiębiorcy, pracownicy jednostek doradztwa rolniczego, rolnicy. </t>
  </si>
  <si>
    <t>Wyniki doświadczeń terenowych za rok 2019</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</si>
  <si>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 Opolskim. Celem doświadczeń łanowych jest porównanie zastosowanych środków ochrony roślin, nawozów mineralnych, biostymulatorów i nawozów do 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</si>
  <si>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publikacja (broszura)</t>
  </si>
  <si>
    <t>publikacja (broszura)
liczba egzemplarzy</t>
  </si>
  <si>
    <t>1
300</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</si>
  <si>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</si>
  <si>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Nowoczesna produkcja mleka</t>
  </si>
  <si>
    <t xml:space="preserve">Celem operacji jest wydanie broszury oraz e-broszury w których będzie poruszenie  wielu aktualnych kwestii istotnych w hodowli bydła mlecznego, rozwiązywanie problemów obecnie występujących w hodowli oraz efektywny rozwój mleczarstwa na terenie naszego kraju. Specjaliści w dziedzinie zootechniki przedstawiają najnowsze osiągnięcia w hodowli bydła mlecznego, wyniki badań, metody rozrodu oraz innowacje technologiczne stosowane w sektorze mleczarskim. </t>
  </si>
  <si>
    <t>broszura, e-broszura</t>
  </si>
  <si>
    <t xml:space="preserve">broszura
e-broszura
liczba egzemplarzy </t>
  </si>
  <si>
    <t>1 
1 
250</t>
  </si>
  <si>
    <t xml:space="preserve">Hodowcy bydła mlecznego, rolnicy indywidualni działający na terenie województwa opolskiego, doradcy rolniczy, pracownicy jednostek doradztwa rolniczego, spółdzielnie mleczarskie, osoby zainteresowane hodowlą bydła mlecznego. </t>
  </si>
  <si>
    <t>Chów i hodowla trzody chlewnej – innowacyjne gospodarstwo produkcyjne</t>
  </si>
  <si>
    <t xml:space="preserve">Głównym celem operacji będzie pozyskanie wiedzy i informacji poprzez broszurę oraz e-broszurę , która umożliwi producentom trzody chlewnej rozwiązywanie problemów obecnie występujących w produkcji.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Broszura, e-broszura umożliwi również przedstawicielom nauki i instytucji przedstawienie problemów z jakimi na co dzień zmagają się producenci i zaproponowanie im nowych, innowacyjnych rozwiązań, które mają na celu poprawę opłacalności hodowli. </t>
  </si>
  <si>
    <t>1
1
250</t>
  </si>
  <si>
    <t xml:space="preserve">Producenci i hodowcy trzody chlewnej z województwa opolskiego, doradcy rolniczy,  pracownicy jednostek doradztwa rolniczego oraz  osoby zainteresowane hodowlą trzody chlewnej. </t>
  </si>
  <si>
    <t>Przewodnik po polu doświadczalnym OODR w Łosiowie 2020</t>
  </si>
  <si>
    <t xml:space="preserve">Celem napisania przewodnika po polu doświadczalnym jest ułatwianie transferu wiedzy i innowacji w rolnictwie. Przewodnik po polu doświadczalnym, w którym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 Opolskim. Celem doświadczeń łanowych jest porównanie zastosowanych środków ochrony roślin, nawozów mineralnych, biostymulatorów i nawozów do 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"warsztatach polowych" organizowanych przez OODR w czerwcu oraz szkoleniach organizowanych przez OODR w Łosiowie ( Dzień Soi, Dzień Kukurydzy, itd.). </t>
  </si>
  <si>
    <t xml:space="preserve">publikacja (broszura)
liczba egzemplarzy
wersja online </t>
  </si>
  <si>
    <t>1
450
1</t>
  </si>
  <si>
    <t xml:space="preserve">Producenci rolni, spółki i spółdzielnie produkcyjne prowadzące produkcję roślinną na terenie województwa opolskiego i województw ościennych oraz osób zainteresowanych. </t>
  </si>
  <si>
    <t>Szkolenie z zakresu wiedzy na temat innowacyjnych rozwiązań poboru ciepła i energii elektrycznej  konwencjonalnych oraz oze.</t>
  </si>
  <si>
    <t>Przedsięwzięcie w ramach edukacji z zakresu OZE dla rolników w 11 powiatach województwa opolskiego. Celem operacji jest  zapoznanie uczestników z  innowacyjnymi  rozwiązaniami w  zastosowaniu urządzeń konwencjonalnych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</si>
  <si>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11 szkoleń w każdym powiecie województwa opolskiego</t>
  </si>
  <si>
    <t>szkolenie w każdym powiecie województwa opolskiego
                                                 liczba uczestników</t>
  </si>
  <si>
    <t xml:space="preserve">   11 
   11  x20 osób= 220 osób </t>
  </si>
  <si>
    <t>Doradcy rolniczy, pracownicy jednostek doradztwa rolniczego, rolnicy, samorządowcy, mieszkańcy województwa opolskiego.</t>
  </si>
  <si>
    <t>"Szkolenie wyjazdowe z zakresu rolnictwa ekologicznego pn; Możliwości zwiększenia dochodowości gospodarstw ekologicznych - przetwórstwo produktów roślinnych i zwierzęcych"</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</si>
  <si>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 nowatorskich  rozwiązań wpłynie na podwyższenie wiedzy i korzyści płynących z przetwórstwa produktów ekologicznych.   Przedstawione rozwiązania będą inspiracją dla uczestników wyjazdu do zawiązania partnerstw w ramach działania Współpraca.
</t>
  </si>
  <si>
    <t>wyjazd studyjny 3 dniowy</t>
  </si>
  <si>
    <t xml:space="preserve">wyjazd studyjny
liczba uczestników   </t>
  </si>
  <si>
    <t>1
40</t>
  </si>
  <si>
    <t xml:space="preserve"> Mieszkańcy województwa opolskiego – doradcy rolniczy, pracownicy jednostek doradztwa rolniczego, rolnicy ekologiczni i konwencjonalni zainteresowani przetwórstwem.</t>
  </si>
  <si>
    <t>Ochrona środowiska naturalnego na obszarach wiejskich.</t>
  </si>
  <si>
    <t>Głównym celem zadania będzie rozwój wiedzy i świadomości rolników na temat produkcji rolnej, która w coraz większym stopniu musi uwzględniać działania prośrodowiskowe. 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związanych z ochroną środowiska:( wykorzystanie źródeł odnawialnych do produkcji energii w kierunku ochrony powietrza, gleb i wód, kształtowania krajobrazu, zapobiegania zmianom klimatu oraz ochrony zdrowia ludzi i zwierząt).</t>
  </si>
  <si>
    <t>Konferencja-online, konkursy</t>
  </si>
  <si>
    <t>konferencja-online
liczba uczestników
konkursy
liczba uczestników</t>
  </si>
  <si>
    <t>1
77
2
13</t>
  </si>
  <si>
    <t xml:space="preserve"> Mieszkańcy województwa opolskiego –  rolnicy i producenci rolni, doradcy rolniczy, pracownicy jednostek doradztwa rolniczego, przedstawiciele samorządów i nauki, laureaci konkursów.</t>
  </si>
  <si>
    <t>Innowacyjne rozwiązania techniczne zapobiegające zmianom klimatu - racjonalne gospodarowanie wodą w gospodarstwie rolnym i ograniczanie strat azotu w produkcji rolniczej</t>
  </si>
  <si>
    <t xml:space="preserve">Głównym celem i założeniem broszury, e-broszury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wydanie broszury. </t>
  </si>
  <si>
    <t>1 
1
 500</t>
  </si>
  <si>
    <t>Doradcy rolniczy, pracownicy jednostek doradztwa rolniczego, rolnicy, mieszkańcy obszarów wiejskich oraz osoby zainteresowane tematem.</t>
  </si>
  <si>
    <t xml:space="preserve">Nowoczesne rozwiązania zwiększające bezpieczeństwo i komfort pracy rolników </t>
  </si>
  <si>
    <t>Głównym celem opracowania e-broszury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</si>
  <si>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e-broszura</t>
  </si>
  <si>
    <t xml:space="preserve">e-broszura </t>
  </si>
  <si>
    <t>Rolnicy, doradcy rolni, mieszkańcy obszarów wiejskich oraz osoby zainteresowane tematem.</t>
  </si>
  <si>
    <t>Soja - ważne wskazówki nowoczesnej uprawy</t>
  </si>
  <si>
    <t xml:space="preserve">Celem wydania broszury oraz e-broszury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</si>
  <si>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 xml:space="preserve">broszura, e-broszura
</t>
  </si>
  <si>
    <t>1                                            1                                                500</t>
  </si>
  <si>
    <t>Producenci rolni, doradcy rolniczy, pracownicy jednostek doradztwa rolniczego, mieszkańcy obszarów wiejskich oraz osoby zainteresowane tematem.</t>
  </si>
  <si>
    <t>System retencji rozproszonej jako element gospodarowania wodą</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</si>
  <si>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</si>
  <si>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poradnik online/samouczek</t>
  </si>
  <si>
    <t>Rolnicy, właściciele gospodarstw agroturystycznych oraz obiektów,  doradcy rolni, przedsiębiorcy, mieszkańcy terenów wiejskich, osoby zainteresowane innowacyjnymi rozwiązaniami z zakresu rolnictwa, pracownicy jednostek doradztwa rolniczego.</t>
  </si>
  <si>
    <t>Broszury informacyjne z zakresu wdrażania innowacyjnych rozwiązań w rolnictwie i na obszarach wiejskich</t>
  </si>
  <si>
    <t xml:space="preserve">Celem wydanych broszur, e-broszur będzie pokazanie praktycznego wymiaru realizowanych przedsięwzięć, zaprezentowanie „dobrych praktyk” oraz ułatwienia transferu wiedzy z zakresu innowacyjnych rozwiązań w rolnictwie. Projekt będzie obejmował opracowanie, wydrukowanie oraz udostępnienie w wersji online 4 broszur z następującej tematyki: "Chwasty, które żywią i leczą", "Nowoczesna uprawa roślin zielarskich i ich innowacyjne wykorzystanie", „Usługi prozdrowotne jako innowacyjna forma oferty gospodarstw agroturystycznych”, „Naturalne produkty wzmacniające odporność w ofercie gospodarstw agroturystycznych”. Broszury, e-broszury wzmacniają świadomość odbiorców w obszarze produkcji żywności wysokiej jakości, ochrony środowiska i bioróżnorodności, wzbogacania ofert turystycznych i przedstawienie możliwości upraw wartościowych roślin, a także przetwarzania ich na produkty zdrowotne.  </t>
  </si>
  <si>
    <t>Broszury, e-broszury</t>
  </si>
  <si>
    <t xml:space="preserve">Broszury
ilość egzemplarzy
wersja online                                                                                                                     </t>
  </si>
  <si>
    <t>4
1000
4</t>
  </si>
  <si>
    <t>Szkolenia e-learningowe z zakresu innowacyjnych rozwiązań w gospodarstwach rolnych i agroturystycznych</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</si>
  <si>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gospodarstwa rolnego i agroturystycznego zgodnie z charakterem wiejskości i potrzebami klienta, a także sposobami promocji przygotowanej oferty za pomocą znanych platform społecznościowych, możliwości  wykorzystania do promowania produktów gospodarstwa oraz nawiązywania relacji z potencjalnymi klientami. Opracowanie i wdrożenie kompleksowego, nowego modelu uprawy, zbioru, zarządzania gospodarstwem rolnym i agroturystycznym. Projekt zakłada realizację 5 tematów szkoleń: „Agroturystyka jako innowacyjny kierunek rozwoju obszarów wiejskich”, "Wykorzystanie Internetu i social mediów w marketingu gospodarstwa rolnego",  „Źródła finansowania innowacji w agroturystyce”, „Strategiczna ocena przedsięwzięcia innowacyjnego w agroturystyce”, "Agroleśnictwo najważniejsza innowacja w rolnictwie".</t>
  </si>
  <si>
    <t>szkolenia e-learningowe
liczba uczestników</t>
  </si>
  <si>
    <t>5
132</t>
  </si>
  <si>
    <t>Innowacje szansą na rozwój obszarów wiejskich – konopie włókniste</t>
  </si>
  <si>
    <t xml:space="preserve">Celem operacji jest podniesienie wiedzy w zakresie uprawy i wspólnego rozwiązywania problemów związanych z uprawą, przetwórstwem i zbytem konopi. Operacja wiąże się bezpośrednio z tematami: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Celem operacji jest podniesienie wiedzy uczestników w zakresie  innowacyjnych metod produkcji w małych gospodarstwach rolnych a także stymulowanie współpracy w tym obszarze.  </t>
  </si>
  <si>
    <t>wyjazd studyjny 1 dniowy</t>
  </si>
  <si>
    <t>Spotkania tematyczne dt. założenia lokalnych partnerstw do spraw wody (LPW)</t>
  </si>
  <si>
    <t>Celem projektu jest przygotowanie polskiego rolnictwa na trwające zmiany klimatyczne; projekt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Operacja obejmuje również opracowanie raportu z przeprowadzonych prac LPW na terenie powiatu objętego pilotażem oraz film promującego dobre praktyki w rolnictwie i gospodarstwie.</t>
  </si>
  <si>
    <t xml:space="preserve">spotkania tematyczne stacjonarne                            spotkania online/ webinaria
raport
film 
</t>
  </si>
  <si>
    <t>spotkania tematyczne stacjonarne                spotkania tematyczne online/webinaria
liczba uczestników
raport
film</t>
  </si>
  <si>
    <t xml:space="preserve">                              2                                                                                                                                                                                                                                                                                                            4                             120
1
1
</t>
  </si>
  <si>
    <t>Potencjalni partnerzy LPW, przedstawiciele jednostek naukowych, samorządów terytorialnych, spółek wodnych, rolnicy, pracownicy jednostek doradztwa rolniczego, oraz osoby zainteresowane tematem.</t>
  </si>
  <si>
    <t>Nowoczesna i bezpieczna uprawa ziemniaka w województwie opolskim</t>
  </si>
  <si>
    <t>Celem projektu jest przedstawienie i oswojenie producentów rolnych z Programem dla Polskiego Ziemniaka MRiRW, który ma na celu gruntowną restrukturyzację branży poprzez wyeliminowanie nieprawidłowości rynkowych i fitosanitarnych jak również wsparcie producentów poprzez promocję polskich produktów żywnościowych</t>
  </si>
  <si>
    <t>szkolenie on-line - wideokonferencja</t>
  </si>
  <si>
    <t>szkolenie on-line- wideokonferencja
liczba uczestników</t>
  </si>
  <si>
    <t>1
74</t>
  </si>
  <si>
    <t>Producenci ziemniaka lub zamierzający podjąć taką produkcję oraz przedstawiciele podmiotów doradczych na terenie województwa opolskiego.</t>
  </si>
  <si>
    <t xml:space="preserve"> Zatrzymaj Smog! Innowacyjne rozwiązania walki ze smogiem poprzez zastosowanie nowoczesnych metod energetycznych, w tym zastosowanie odnawialnych źródeł energii</t>
  </si>
  <si>
    <t xml:space="preserve">Głównym celem broszury, e-broszury jest podniesienie wiedzy na temat innowacyjnych metod , w tym zastosowania odnawialnych źródeł energii do walki ze smogiem. Smog  stanowi ogromne zagrożenie dla ludzkości, wywołuje wiele chorób .  Największym wytwórcą smogu jesteśmy my ludzie poprzez zastosowanie starych urządzeń grzewczych oraz trujących paliw do ogrzewania naszych domów. Dlatego tak ważne jest uzmysłowienie społeczeństwu jak wielką rolę odgrywa zastosowanie przez nas prostych, bardziej ekologicznych metod, dzięki którym możemy  poprawić  jakość naszego powietrza. Rozpowszechnianie wiedzy na tak ważny temat jest priorytetowym działaniem, które powinniśmy w jak najszerszy sposób rozpowszechniać, bo takie działania na pewno wpłyną na walkę ze smogiem. Projekt będzie obejmował opracowanie, wydrukowanie oraz udostępnienie w wersji online broszury. </t>
  </si>
  <si>
    <t>Broszura, e-broszura</t>
  </si>
  <si>
    <t xml:space="preserve">Broszura
ilość egzemplarzy
wersja online                                                                                                                     </t>
  </si>
  <si>
    <t>1
500
1</t>
  </si>
  <si>
    <t xml:space="preserve">Doradcy rolniczy, pracownicy jednostek doradztwa rolniczego, rolnicy, samorządowcy, urzędy gmin, mieszkańcy województwa opolskiego oraz osoby zainteresowane tematem. </t>
  </si>
  <si>
    <t>Innowacyjne rozwiązania zapobiegające stratom azotu oraz optymalizacja warunków glebowo-wodnych w produkcji rolniczej</t>
  </si>
  <si>
    <t>Głównym celem i założeniem szkolenia w formie wyjazdu studyjnego jest upowszechnianie dobrych praktyk oraz wyzwań środowiskowych wynikających z Wspólnej Polityki Rolnej dotyczących wprowadzanych Dyrektyw środowiskowych tj.: Programu azotanowego  oraz zapobiegania emisji fosforu. Projekt ma na celu podniesienie wiedzy w zakresie stwarzania optymalnych warunków glebowo-wodnych w produkcji rolniczej, wprowadzania innowacyjnych rozwiązań związanych z wykorzystaniem systemów nawadniających w gospodarstwie rolnym w ograniczaniu deficytu wody. Środowisko glebowe jest wyjątkowo skomplikowanym i delikatnym agrosystemem, dlatego zrozumienie procesów w nim zachodzących oraz ich optymalizacja, pozwolą na maksymalizację pozytywnych efektów w produkcji.</t>
  </si>
  <si>
    <t xml:space="preserve"> szkolenie z wyjazdem studyjnym           </t>
  </si>
  <si>
    <t>szkolenie z wyjazdem  studyjnym
liczba uczestników</t>
  </si>
  <si>
    <t xml:space="preserve">1
40 </t>
  </si>
  <si>
    <t xml:space="preserve"> Dobre przykłady zastosowania rozwiązań OZE w gminach</t>
  </si>
  <si>
    <t xml:space="preserve">Celem szkolenia jest ułatwienie wymiany wiedzy pomiędzy podmiotami uczestniczącymi w rozwoju obszarów wiejskich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Ważnym czynnikiem definiującym koszty w gospodarstwie rolnym jest zużycie energii. Nabycie wiedzy w zakresie poprawy efektywności energetycznej w gospodarstwach rolnych przyczynia się do obniżenia kosztów związanych z zużyciem energii w gospodarstwie rolnym, a także skutkuje zmniejszeniem oddziaływania gospodarstw rolnych na zmiany klimatu. Zastosowanie odnawialnych źródeł energii przyczynia się do poprawy stanu powietrza poprzez wdrażanie gospodarki niskoemisyjnej. Szkolenie składać się będzie z części teoretycznej i praktycznej wykorzystania odnawialnych źródeł energii do wdrażania gospodarki niskoemisyjnej. Polska zajmuje ostatnie miejsce w Europie pod względem zanieczyszczania powietrza i konieczne jest wdrażanie innowacyjnych metod jakimi są odnawialne źródła energii do poprawy tego stanu. </t>
  </si>
  <si>
    <t xml:space="preserve"> szkolenie z wyjazdem studyjnym </t>
  </si>
  <si>
    <t>szkolenie z wyjazdem studyjnym
                                                 liczba uczestników</t>
  </si>
  <si>
    <t xml:space="preserve">   1   
     40</t>
  </si>
  <si>
    <t>Doradcy rolniczy, pracownicy jednostek doradztwa rolniczego,  rolnicy, samorządowcy, mieszkańcy województwa opolskiego.</t>
  </si>
  <si>
    <t>Dbamy o nasze środowisko – działania na rzecz ochrony środowiska na poziomie gospodarstwa</t>
  </si>
  <si>
    <t>Głównym celem zadania będzie rozwój wiedzy i podniesienie świadomości rolników na temat produkcji rolnej, która w coraz większym stopniu musi uwzględniać działania prośrodowiskowe. Ochrona środowiska to podjęcie lub zaniechanie działań umożliwiających zachowanie lub przywracanie równowagi przyrodniczej. Przedstawienie innowacyjnych działań związanych z ochroną środowiska tj. wykorzystanie źródeł odnawialnych do produkcji energii w kierunku ochrony powietrza, gleb i wód, kształtowania krajobrazu, zapobiegania zmianom klimatu oraz ochrony zdrowia ludzi i zwierząt, przyczyni się do zmniejszenia ryzyka wystąpienia szkód, bądź zachęci do efektywnego wykorzystywania zasobów naturalnych, w tym środków służących oszczędzaniu energii i stosowania odnawialnych źródeł energii.</t>
  </si>
  <si>
    <t xml:space="preserve">Konferencja online, </t>
  </si>
  <si>
    <t xml:space="preserve">konferencja online 
liczba uczestników
</t>
  </si>
  <si>
    <t xml:space="preserve">1
58
</t>
  </si>
  <si>
    <t>Mieszkańcy województwa opolskiego –  rolnicy i producenci rolni, doradcy rolniczy, pracownicy jednostek doradztwa rolniczego, przedstawiciele samorządów i nauki.</t>
  </si>
  <si>
    <t>Innowacje w praktyce - wpływ uprawy roślin strączkowych na środowisko</t>
  </si>
  <si>
    <t>Celem szkolenia połączonego z warsztatami polowymi jest zaprezentowanie dobrych praktyk rolniczych i upowszechnienie stosowanych na niewielką skalę rozwiązań jakimi jest między innymi obecność roślin strączkowych w płodozmianie . Wymiana wiedzy oraz doświadczeń pomiędzy uczestnikami szkolenia ma umożliwić rozwiązywanie problemów towarzyszących uprawie roślin strączkowych i pokazać korzyści płynące z uprawy roślin strączkowych.</t>
  </si>
  <si>
    <t>szkolenie połączone z warsztatami polowymi</t>
  </si>
  <si>
    <t>szkolenie - warsztaty polowe                                       liczba uczestników szkolenia</t>
  </si>
  <si>
    <t>1
24</t>
  </si>
  <si>
    <t>Producenci rolni i specjaliści/doradcy rolniczy, naukowcy, przedstawiciele biznesu</t>
  </si>
  <si>
    <t>Celem operacji jest aktywizacja i integracja środowisk lokalnych, aby utworzyć nowoczesne formy współpracy, jakimi są lokalne partnerstwa ds. wody, zajmujące się gospodarką wodną danego obszaru. Spotkania tematyczne pozwolą na pozyskanie wiedzy o koncepcji i roli lokalnych partnerstw wodnych oraz podniesienie świadomości nt. suszy i sposobów minimalizowania jej skutków, zapotrzebowania na wodę dla produkcji rolniczej oraz norm prawnych w zakresie prawa wodnego w funkcjonowaniu spółek wodnych. Opublikowanie diagnostycznego i nowatorskiego "Raportu z zawiązania i prac Lokalnego Partnerstwa ds. Wody powiatu krapkowickiego" ułatwi transfer wiedzy w celu  właściwego przeprowadzenia diagnozy gospodarki wodnej, będącej podstawą podejmowanych działań przyszłych partnerstw.</t>
  </si>
  <si>
    <t xml:space="preserve">spotkania tematyczne stacjonarne Spotkania tematyczne online 
druk raportu 
</t>
  </si>
  <si>
    <t xml:space="preserve">spotkania tematyczne stacjonarne  spotkania tematyczne online 
liczba uczestników
liczba egzemplarzy raportu
</t>
  </si>
  <si>
    <t xml:space="preserve">                                  2                            7
219
250
</t>
  </si>
  <si>
    <t>Potencjalni partnerzy LPW, przedstawiciele jednostek naukowych, samorządów terytorialnych, spółek wodnych, rolnicy, pracownicy jednostek doradztwa rolniczego oraz osoby zainteresowane tematem.</t>
  </si>
  <si>
    <t>Spotkania tematyczne dla kooperantów lokalnych partnerstw do spraw wody (LPW) - dobre praktyki w gospodarce wodnej</t>
  </si>
  <si>
    <t xml:space="preserve">Operacja ma na celu transfer wiedzy w obrębie lokalnych partnerstw ds. wody, w celu podniesienia świadomości nt. dobrych praktyk w gospodarce wodnej, właściwego funkcjonowania spółek wodnych wraz z ich wsparciem, możliwości dofinasowania inwestycji wodnych, działalność spółek i zasad korzystania z wód oraz pozyskania zgód wodnoprawnych.
</t>
  </si>
  <si>
    <t>spotkania tematyczne on-line</t>
  </si>
  <si>
    <t xml:space="preserve">spotkania tematyczne on-line
liczba uczestników
</t>
  </si>
  <si>
    <t xml:space="preserve">10
267
</t>
  </si>
  <si>
    <t>Zakładanie lokalnych partnerstw do spraw wody (LPW) - nowatorskie elementy racjonalnej gospodarki wodnej na obszarach wiejskich</t>
  </si>
  <si>
    <t>Celem operacji jest promowanie innowacyjnych rozwiązań oraz upowszechnianie doświadczeń w gospodarce wodnej, za pośrednictwem filmu, broszur i e-broszur o nowoczesnych i skutecznych działaniach zapobiegających stratom wody. Obszary tematyczne broszur będą skierowane w stronę prawa wodnego, retencji, uzdatniania wód oraz  zakładania spółek wodnych.</t>
  </si>
  <si>
    <t xml:space="preserve">
broszury, e-broszury,                     film krótkometrażowy
</t>
  </si>
  <si>
    <t xml:space="preserve">
broszury, e-broszury
łączna liczba egzemplarzy 
film</t>
  </si>
  <si>
    <t xml:space="preserve">
9
2250
1</t>
  </si>
  <si>
    <t>Nowatorskie rozwiązania w hodowli bydła mlecznego</t>
  </si>
  <si>
    <t>Celem szkolenia jest poszerzenie kompetencji hodowców bydła mlecznego, doradców rolniczych i pracowników jednostek doradztwa rolniczego z zakresu wiedzy o technologii i organizacji chowu i hodowli bydła mlecznego, a także zapoznania się z innowacyjnymi rozwiązaniami i dobrymi praktykami utrzymania bydła mlecznego. Inicjatywa polega na upowszechnianiu wiedzy poprzez zaproszenie specjalistów z danej dziedziny, którzy omawiać będą tematy w kontekście dobrostanu i żywienia jako podstawowych czynników wpływających na opłacalność produkcji mleka w Polsce. Grupa docelowa podczas spotkania będzie miała możliwość zadania pytań ekspertom oraz wymienić się doświadczeniem z innymi uczestnikami szkolenia</t>
  </si>
  <si>
    <t>szkolenie on-line</t>
  </si>
  <si>
    <t>Szkolenie                                                    liczba uczestników</t>
  </si>
  <si>
    <t>Hodowcy bydła mlecznego, rolnicy indywidualni działający na terenie województwa opolskiego, doradcy rolniczy, pracownicy jednostek doradztwa rolniczego, spółdzielnie mleczarskie oraz do osoby zainteresowane hodowlą bydła mlecznego.</t>
  </si>
  <si>
    <t>Innowacje w produkcji trzody chlewnej</t>
  </si>
  <si>
    <t xml:space="preserve">Celem szkolenia jest wymiana wiedzy, doświadczeń, przedstawienie nowości technicznych i naukowych, nawiązanie kontaktów z przedstawicielami ośrodków naukowo-badawczych i przedstawicielami firm branżowych  w zakresie chowu i hodowli trzody chlewnej w województwie opolskim. Wszystko to ma prowadzić do budowania kontaktów i transferu wiedzy: nauka – doradztwo – praktyka. Podczas operacji nastąpi przeanalizowanie zmian zachodzących na rynku trzody chlewnej i skłonienie producentów do poszukiwania nowatorskich rozwiązań   w celu utrzymania ekonomicznej rentowności produkcji. Dynamicznie zachodzące zmiany na rynku trzody sprawiają, iż hodowcy i producenci wieprzowiny poszukują najnowszych informacji, nowatorskich technologii oraz innowacyjnych rozwiązań w celu utrzymania ekonomicznej rentowności produkcji.
</t>
  </si>
  <si>
    <t xml:space="preserve">szkolenie </t>
  </si>
  <si>
    <t xml:space="preserve">szkolenie                                                       liczba uczestników </t>
  </si>
  <si>
    <t>Hodowcy trzody chlewnej, rolnicy indywidualni działający na terenie województwa opolskiego, doradcy rolniczy, pracownicy jednostek doradztwa rolniczego oraz do osoby zainteresowane hodowali chowem trzody chlewnej</t>
  </si>
  <si>
    <t>Omówienie wyników innowacyjnych doświadczeń polowych Opolskiego Ośrodka Doradztwa Rolniczego
w Łosiowie za rok 2020</t>
  </si>
  <si>
    <t>Celem wydania publikacji  jest ułatwianie transferu wiedzy i innowacji w rolnictwie. Publikacja zawiera wszystkie informacje, które dotyczą doświadczeń prowadzonych na polu OODR w Łosiowie w sezonie wegetacyjnym 2019/2020, zarówno ścisłych (PDO) jak i łanowych. Obejmują one swym zakresem nie tylko doświadczalnictwo odmianowe, ale również odmianowo - agrotechniczne i inne niezbędne dla potrzeb praktyki rolniczej. W wynikach doświadczeń polowych prezentowana jest bogata kolekcja odmian roślin uprawnych, a także nowatorskie rozwiązania agrotechniczne z wykorzystaniem do ochrony roślin preparatów z różnych grup chemicznych oraz doświadczenia nawozowe. Producent rolny skorzysta z wyników, jak również będzie mógł do nich wrócić w każdej chwili, gdy pojawią się wątpliwości odnośnie prawidłowej agrotechniki lub doboru odpowiedniej odmiany do siewu. Publikacja posłuży również rolnikom na "warsztatach polowych" organizowanych przez OODR w czerwcu oraz szkoleniach organizowanych przez OODR w Łosiowie ( Dzień Soi, Dzień Kukurydzy, itd.). Opracowanie będzie również dostępne dla producentów rolnych w wersji online na stronie internetowej Ośrodka. Niniejsza publikacja jest pewnym sposobem do propagowania nowoczesnego podejścia do procesu produkcji rolniczej. Przy dużej gamie dostępnych na rynku nowych odmian poszczególnych gatunków roślin uprawnych oraz środków ochrony roślin, czy nawozów, producent rolny zastanawia się często jaką podjąć decyzję, aby była właściwa, a jednocześnie gwarantowała skuteczną i opłacalną produkcję. Za pośrednictwem wyników możliwa jest wymiana informacji, doświadczeń i spostrzeżeń, co może   zainicjować poszukiwanie nowych rozwiązań w agrotechnice roślin uprawnych, dążąc do osiągnięcia wysokich plonów i jak najlepszej jakości produktu pamiętając, że najważniejsze jest zdrowie ludzi i ochrona środowiska naturalnego.</t>
  </si>
  <si>
    <t xml:space="preserve">publikacja
</t>
  </si>
  <si>
    <t>publikacja                             liczba egzemplarzy                                         wersja online</t>
  </si>
  <si>
    <t>1                          300                                 1</t>
  </si>
  <si>
    <t>Producenci rolni, doradcy rolni, spółki i spółdzielnie produkcyjne prowadzące produkcję roślinną na terenie województwa opolskiego i województw ościennych, a także firmy nasienne, chemiczne i nawozowe współpracujące z Opolskim Ośrodkiem Doradztwa Rolniczego w Łosiowie, osoby zainteresowane tematem.</t>
  </si>
  <si>
    <t>Przewodnik po innowacyjnych doświadczeniach polowych OODR w Łosiowie 2021</t>
  </si>
  <si>
    <t>Celem przewodnika jest ułatwienie pozyskania istotnych  informacji  z naciskiem na doświadczalnictwo odmianowo agrotechniczne dla szerokiego wachlarza potrzeb praktyki rolniczej. W publikacji zawarte będą wszelkie informacje o doświadczeniach tj.  terminy siewu, nazwy odmian, rodzaje oprysków, oraz inne istotne informacje), które są prowadzone na polu doświadczalnym Opolskiego Ośrodka Doradztwa Rolniczego. Doświadczenia zawarte w przewodniku będą przedstawiać kolekcje odmian, doświadczenia nawozowe, agrotechniczne oraz ścisłe (PDO). W przewodniku zawarte będą rodzaje oprysków wraz z substancjami aktywnymi i terminami wykonania zabiegów, wszelkie informacje o nawożeniu doświadczeń oraz o terminach i ilościach wysiewu. Producent rolny skorzysta z przewodnika, jak również będzie mógł do niego wrócić w każdej chwili, gdy pojawią się wątpliwości odnośnie prawidłowej agrotechniki lub doboru odpowiedniej odmiany do siewu. Przewodnik ułatwi rolnikom przyswajanie wiedzy oraz innowacji na różnych spotkaniach czy szkoleniach, jednym z takich spotkań są warsztaty polowe na polu Opolskiego Ośrodka Doradztwa Rolniczego w Łosiowie organizowane w czerwcu jak również ( Dzień soi, Dzień kukurydzy, itp.). Publikacja będzie również dostępna dla producentów rolnych w wersji online na stronie internetowej Ośrodka. Dzięki publikacji można w łatwiejszy sposób propagować nowoczesne rozwiązania w rolnictwie. Przy dużej gamie dostępnych na rynku nowych odmian poszczególnych gatunków roślin uprawnych oraz środków ochrony roślin, czy nawozów, producent rolny zastanawia się często jaką podjąć decyzję, aby była właściwa a jednocześnie gwarantowała skuteczną i opłacalną produkcję. Przewodnik jest narzędziem ułatwiającym wymianę informacji, doświadczeń oraz spostrzeżeń. Wprowadzanie nowoczesnych rozwiązań agrotechnicznych pozwala rolnikowi osiągnięcie wysokich plonów oraz jak najlepszej jakości produktu, dbając o zdrowie ludzi, a co najważniejsze o ochronę środowiska naturalnego.</t>
  </si>
  <si>
    <t>1                          400                                            1</t>
  </si>
  <si>
    <t>Innowacje  w opolskim winiarstwie</t>
  </si>
  <si>
    <t>Celem operacji jest podniesienie poziomu wiedzy w zakresie wpływu zmian warunków klimatycznych na proces winifikacji oraz w  zakresie innowacyjnych rozwiązań w technologii uprawy winorośli. Poruszona zostanie tematyka z zakresu innowacyjnych rozwiązań uprawy winorośli z wykorzystaniem zasobów środowiska naturalnego,  nowoczesnego podejścia do technologii przetwórstwa owoców winorośli wpływającego na  walory produkowanego wina. Operacja dodatkowo wpłynie na budowanie sieci kontaktów pomiędzy rolnikami, mieszkańcami obszarów wiejskich, doradcami oraz przedstawicielami innych instytucji mających wpływ na kształtowanie i rozwój obszarów wiejskich. Ważnym aspektem będzie zainteresowanie możliwością współpracy partnerskiej we wdrażaniu innowacyjnych metod przetwórstwa wina.</t>
  </si>
  <si>
    <t xml:space="preserve"> spotkanie tematyczne</t>
  </si>
  <si>
    <t>spotkanie tematyczne                                 liczba uczestników</t>
  </si>
  <si>
    <t>1
32</t>
  </si>
  <si>
    <t xml:space="preserve">Przedsiębiorcy, rolnicy, osoby z branży rolniczej – winiarzy, przedstawiciele podmiotów doradczych, przedstawiciele świata nauki. </t>
  </si>
  <si>
    <t>49-330 Łosiów,
  ul. Główna 1</t>
  </si>
  <si>
    <t xml:space="preserve">Opolskie zespoły tematyczne ds. innowacji w rolnictwie - krótkie łańcuchy dostaw </t>
  </si>
  <si>
    <t xml:space="preserve">Celem operacji jest powołanie zespołów tematycznych na terenie Opolszczyzny do podejmowania działań prowadzących do wdrażania innowacji w rolnictwie, identyfikowania potrzeb i problemów wymagających nowatorskich rozwiązań, a także wskazania obszarów wymagających przeprowadzenia badań czy zagadnień, którymi mogą zajmować się w przyszłości Grupy Operacyjne EPI. Operacja zakłada ułatwianie wymiany wiedzy, doświadczeń oraz dobrych praktyk, podniesienie wiedzy z zakresu innowacyjności polskiego sektora rolno-spożywczego, ze szczególnych uwzględnieniem wielopodmiotowego podejścia na przykładzie grup operacyjnych EPI. Celem operacji jest również zaproszenie do współpracy osób zainteresowanych podjęciem działań w zakresie  stworzenia grupy operacyjnej aplikującej o środki w ramach działania "Współpraca". </t>
  </si>
  <si>
    <t xml:space="preserve">3
65
</t>
  </si>
  <si>
    <t xml:space="preserve">Zioła w ogrodzie - innowacyjne wykorzystanie w kuchni i kosmetyce. </t>
  </si>
  <si>
    <t xml:space="preserve">Celem operacji jest pokazanie dobrych praktyk i innowacji w zakresie produkcji ziół, ich wykorzystania jako źródła dochodu w gospodarstwach rolnych i wpływu na rozwój obszarów wiejskich. Podczas operacji nastąpi zgłębienie wiedzy na temat innowacyjnych metod  wytwarzania produktów z wykorzystaniem ziół, a także ich doboru pod kątem zastosowania ich w kuchni oraz kosmetyce. Uczestnicy dowiedzą  się jakie właściwości zdrowotne i odżywcze posiadają zioła, zapoznają się z uprawą  i gatunkami ziół,  sposobem ich pozyskiwania oraz łączenia ze sobą.  </t>
  </si>
  <si>
    <t xml:space="preserve"> wyjazd studyjny</t>
  </si>
  <si>
    <t>wyjazd studyjny
liczba uczestników</t>
  </si>
  <si>
    <t xml:space="preserve">1
30
</t>
  </si>
  <si>
    <t>Rolnicy, właściciele gospodarstw agroturystycznych oraz rolnych woj. opolskiego, członkowie stowarzyszeń oraz lokalnych grup działania, doradcy rolniczy, osoby zainteresowane tematem.</t>
  </si>
  <si>
    <t>Innowacje w ofercie turystycznej - kreowanie wizerunku opolskiej wsi</t>
  </si>
  <si>
    <t>Celem operacji jest aktywizacja mieszkańców wsi na rzecz podejmowania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udoskonalanie oferty turystycznej, wprowadzanie innowacji w obsłudze turystów. Wykorzystywanie walorów turystycznych obszaru,  pobudzenie kreatywności właścicieli gospodarstw agroturystycznych w celu stworzenia bogatszej oferty turystycznej.</t>
  </si>
  <si>
    <t xml:space="preserve"> konferencja
liczba uczestników</t>
  </si>
  <si>
    <t xml:space="preserve">1
70
</t>
  </si>
  <si>
    <t xml:space="preserve">Rolnicy, właściciele gospodarstw agroturystycznych oraz obiektów restauracyjno - hotelarskich z terenów wiejskich woj. opolskiego, członkowie stowarzyszeń oraz lokalnych grup działania, przedstawiciele JST z terenów woj. opolskiego, doradcy rolniczy. </t>
  </si>
  <si>
    <t>Rolnictwo precyzyjne w praktyce</t>
  </si>
  <si>
    <t>Celem operacji jest propagowanie wśród producentów rolnych innowacyjnych rozwiązań oraz korzyści, które można uzyskać wprowadzając w gospodarstwie systemy rolnictwa precyzyjnego. Realizacja filmu, który przedstawi niektóre aspekty stosowania metod precyzyjnych w produkcji rolniczej, ma za zadanie podnieść świadomość wśród rolników i pokazać, że wprowadzanie zmian w gospodarowaniu jest niezbędne zarówno ze względów ekonomicznych jak i ekologicznych.</t>
  </si>
  <si>
    <t xml:space="preserve">Innowacyjne rozwiązania w gospodarstwie pasiecznym </t>
  </si>
  <si>
    <t xml:space="preserve">Operacja ma na celu wspieranie i rozwój pszczelarstwa oraz podnoszenie świadomości producentów rolnych na temat zagrożenia bioróżnorodności, ginięcia owadów zapylających, a w szczególności pszczoły miodnej. Propagując innowacyjne technologie należy podnieść poziom wiedzy i świadomość osób związanych z pszczelarstwem. Ważnym aspektem staje się zainteresowanie nowych osób tematem pszczelarstwa, pokazując proces zakładania pasieki „w nowym stylu” i dając wskazówki odnośnie opieki nad pszczołami. W związku z trwającą pandemią i niewidomym jej przebiegiem, Opolski Ośrodek Doradztwa Rolniczego w Łosiowie na potrzeby realizacji filmów i warsztatów założy własną pasiekę pokazową, kupując 3 ule wraz z rodzinami pszczelimi. Zakup będzie się składał z 2-óch  nowoczesnych uli, przy których praca opiera się na tradycyjnych metodach pasiecznych, jednocześnie redukując nakład wykonywanych czynności oraz 1 ul demonstracyjny, wyposażony w szklane ściany umożliwiając obserwację bez konieczności otwierania gniazda, zapewniając podgląd naturalnego  zachowania się  pszczół podczas ich pracy. Ul demonstracyjny jest idealnym narzędziem do przeprowadzania warsztatów i nagrywania materiałów filmowych. Wraz z ulami nastąpi zakup innowacyjnych urządzeń tj. waga, czujnik pomiarowy do ula itp. oraz akcesoriów niezbędnych do wykonywania czynności związanych z przeprowadzeniem warsztatów, pokazów, nagrań tj. zmiotka, dłuto, podkurzacz, odzież ochronna i inne. Operacja stworzy możliwość organizacji własnych przedsięwzięć oraz przygotowywanie materiałów edukacyjnych bez wariantu wyjazdów do gospodarstw pasiecznych, które często nie są gotowe na stworzenie warunków do takiej pracy.  Mini pasieka umożliwi    prowadzenie obserwacji, dokonywania odczytów i stałego monitorowania pracy pszczół w ulu, a w dalszej kolejności pozwoli na transfer wiedzy pomiędzy pszczelarzami, rolnikami oraz specjalistami z dziedziny pszczelarstwa. Filmy krótkometrażowe pokażą  innowacyjne rozwiązana podczas całego sezonu pszczelarskiego,  będą stanowiły materiał dydaktyczny podczas warsztatów oraz będą dostępne dla zainteresowanych poprzez umieszczenie ich na stronie www Ośrodka. </t>
  </si>
  <si>
    <t>filmy krótkometrażowe                                                  szkolenie z warsztatami                                                         minipasieka                                          szkolenie on-line</t>
  </si>
  <si>
    <t xml:space="preserve">   ilość filmów                                                                               liczba uczestników                                                                               ilość                                                                 liczba uczestników  </t>
  </si>
  <si>
    <t xml:space="preserve"> 7                                       30                                              1                                           54 </t>
  </si>
  <si>
    <t>pszczelarze, osoby zawodowo i hobbystycznie zajmujące się prowadzeniem pasiek o różnej skali produkcji z terenu województwa opolskiego, osoby zainteresowane tematyką, członkowie kół pszczelarskich</t>
  </si>
  <si>
    <t>49-330 Łosiów ul. Główna 1</t>
  </si>
  <si>
    <t>Dzień kukurydzy - innowacyjne rozwiązania w kierunku zwiększania bioróżnorodności</t>
  </si>
  <si>
    <t>Celem szkolenia połączonego z warsztatami polowymi jest podniesienie wiedzy w zakresie innowacyjnych metod pielęgnacji kukurydzy, zaprezentowanie bogatej gamy odmian oraz nowości z branży, a także podniesienie świadomości uczestników szkolenia o konieczności zwiększania bioróżnorodności poprzez wprowadzenie do płodozmianu kukurydzy, co wpisuje się w założenia Europejskiego Zielonego Ładu. Uczestnicy  będą mogli wysłuchać fachowych porad technologicznych ekspertów, doradców oraz przedstawicieli firm nasiennych i agrotechnicznych. Nastąpi porównanie i omówienie jakości poszczególnych odmian, pozyskanie najważniejszych informacji o ich właściwościach, wymaganiach glebowych i klimatycznych. Wymiana wiedzy oraz doświadczeń umożliwi poszukiwanie nowych rozwiązań problemów towarzyszących uprawie kukurydzy w aspekcie ochrony zdrowia ludzi, zwierząt i środowiska.</t>
  </si>
  <si>
    <t xml:space="preserve">  liczba uczestników szkolenia</t>
  </si>
  <si>
    <t xml:space="preserve">
100</t>
  </si>
  <si>
    <t>Producenci rolni, specjaliści i doradcy rolniczy, naukowcy oraz osoby zainteresowane tematem</t>
  </si>
  <si>
    <t>Plan operacyjny KSOW na lata 2020-2021 (z wyłączeniem działania 8 Plan komunikacyjny) - Podkarpacki ODR - luty 2022</t>
  </si>
  <si>
    <t xml:space="preserve"> ,,Życie mlekiem i miodem płynące"  </t>
  </si>
  <si>
    <t>Celem operacji jest  wspieranie  innowacji w rolnictwie, produkcji żywności, leśnictwie i na obszarach wiejskich poprzez podniesienie wiedzy  uczestników w zakresie wykorzystania i zastosowania produktów, których głównym składnikiem jest mleko i mód. Poruszana tematyka  podczas konferencji na temat mleka i miodu spowoduje podniesienia świadomości na temat walorów prozdrowotnych,  ich zastosowania w różnych gałęziach przemysłu ( np. kosmetologii) oraz różnych sposobów ich dystrybucji (np. poprzez zastosowanie skróconego łańcucha dostaw).</t>
  </si>
  <si>
    <t xml:space="preserve">konferencja                             </t>
  </si>
  <si>
    <t xml:space="preserve">1. Konferencja                2. Ilość uczestników      </t>
  </si>
  <si>
    <t xml:space="preserve">1                       300                                                                                </t>
  </si>
  <si>
    <t xml:space="preserve"> 1. Rolnicy. 
2. Przedsiębiorcy, przedstawiciele:  instytucji naukowych, instytucji rolniczych i około rolniczych, pracownicy wdrażający fundusze pomocowe,   liderzy środowisk lokalnych wspierający lub  wdrażający innowacje na obszarach wiejskich. 
3. Pracownicy doradztwa rolniczego</t>
  </si>
  <si>
    <t>Podkarpacki Ośrodek Doradztwa Rolniczego z siedzibą w Boguchwale</t>
  </si>
  <si>
    <t>ul. Suszyckich 9, 
36-040 Boguchwała</t>
  </si>
  <si>
    <t xml:space="preserve">Podkarpacki E-Bazarek </t>
  </si>
  <si>
    <t>Celem operacja jest tworzenie  bezpośredniej sieci kontaktów pomiędzy podkarpackimi rolnikami, wytwórcami żywności  oraz osobami i instytucjami oferującymi usługi na rzecz rolnictwa. Ponadto celem jest również   popularyzacja proinnowacyjnych postaw w sferze rolnictwa i produkcji żywności, dotyczących m.in. skracania łańcuchów dostaw.   Instrumentem powodującym tworzenie sieci kontaktów  jest utworzona ogólnodostępna  baza rolników oferujących swoje produkty, przyczyniająca się do ich sieciowania, która  z pośród  zarejestrowanych  rolników pozwoli odnaleźć potencjalnych partnerów SIR, pozwoli  na wyłonienie stosowanych przez nich innowacyjnych rozwiązań; rolnicy innowatorzy staną się   inspiracją dla innych. Odpowiednio rozbudowana platforma internetowa  umożliwi poprzez dostępne funkcje   tworzenie powiązań pomiędzy podmiotami zainteresowanymi wdrażaniem innowacji w rolnictwie i na obszarach wiejskich.  Zwiększy zasięg oddziaływania pomiędzy poszczególnymi podmiotami uczestniczącymi w rynku w szczególności rolników, którzy stanowią jeszcze niewielki odsetek w sieci innowacji, a są podstawowym elementem w produkcji żywności.  Poprawa  funkcjonalności platformy o dodatkowe opcje pozwoli na prostą   komunikację pomiędzy nimi.   Pozwoli na sieciowanie  partnerów i  łączenie ich wspólnych interesów jakimi jest stosowanie innowacji w rolnictwie.  Natomiast  promocja  platformy internetowej prezentującej  produkty i artykuły   rolnicze  tj. artykuły  spożywcze  wytworzone w gospodarstwach (przetworzone i  nieprzetworzone) , zwierzęta  żywe, rośliny, płody rolne, sprzęt rolniczy  oraz usługi,  spowoduje nawiązanie  kontaktów pomiędzy  wszystkimi ogniwami występującymi w rynku.</t>
  </si>
  <si>
    <t xml:space="preserve">1. reklama w radio 
2. reklama w TV
3. Reklama na nośniku multimedialnym 
4. reklama na bilbordzie 
5. baza kontaktów
</t>
  </si>
  <si>
    <t xml:space="preserve">1. reklama w radio 
2. reklama w TV
3. Reklama na nośniku multimedialnym 
4. reklama na bilbordzie 
5. liczba zarejestrowanych uczestników  
</t>
  </si>
  <si>
    <t xml:space="preserve">1.  - 447 szt.
2. -  7 szt.
3. - 7 szt.
4. - 10 szt.
5. -  1000
</t>
  </si>
  <si>
    <t xml:space="preserve">
uczestnicy e-bazarku 
 1. Producenci rolni.
2. Przetwórcy artykułów rolno- spożywczych.
3.  Przedsiębiorcy.
 4.  Liderzy środowisk lokalnych oferujący produkty rolnicze .
</t>
  </si>
  <si>
    <t xml:space="preserve">II-IV </t>
  </si>
  <si>
    <t xml:space="preserve">Wirtualny Dzień Pola </t>
  </si>
  <si>
    <t xml:space="preserve">Celem operacji  jest  ułatwianie tworzenia oraz funkcjonowania sieci kontaktów pomiędzy podkarpackimi rolnikami, podmiotami doradczymi, jednostkami naukowymi, przedsiębiorcami sektora rolno-spożywczego oraz pozostałymi podmiotami zainteresowanymi wdrażaniem innowacji w rolnictwie i na obszarach wiejskich oraz ułatwianie wymiany wiedzy fachowej oraz dobrych praktyk w zakresie wdrażania innowacji . 
 Ponadto celem operacji jest  przekazanie i upowszechnienie   informacji o najnowszych rozwiązaniach  stosowanych  w produkcji roślinnej  i zwierzęcej pod kontem technologicznym, organizacyjnym i marketingowym. Obecność na wystawie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Dlatego zorganizowanie  ,, Wirtualnego dnia pola'' będzie instrumentem do  nawiązania  kontaktów  pomiędzy poszczególnymi podmiotami. Wprowadzone rozwiązania pozwolą na współpracę z rolnikami, dokształcanie, przekazanie najnowszej wiedzy, transfer innowacji za pośrednictwem Internetu. Operacja  tego typu ma również na celu promowanie korzystania z narzędzi teleinformatycznych w codziennej komunikacji oraz kształtowanie postaw proinnowacyjnych. Będzie to możliwe dzięki emisjionowanej na żywo relacji za pomocą zakupionych licencji  i  wynajętego ekranu LED .  Ponadto w ramach realizowanej operacji  zostanie  stworzone studio nagrań  w celu przeprowadzenia konferencji oraz  wywiadów emitowanych podczas  Wirtualnego Dnia Pola. . Będzie to przedsięwzięcie bardzo korzystne w dobie istniejącej  sytuacji i będzie wykorzystywane do wielu innych operacji związanych z przekazem wiedzy oraz nawiązywania kontaktów. 
</t>
  </si>
  <si>
    <t xml:space="preserve">wystawa </t>
  </si>
  <si>
    <t>1.  ilość wystawców  
2. ilość pokazów 
3. ilość godzin emisji   
4.  - ilość osób na wideo konferencji</t>
  </si>
  <si>
    <t>30
2
6
242</t>
  </si>
  <si>
    <t xml:space="preserve">uczestnicy  wystawy w tym :. rolnicy , 
właścicieli lasów, przedsiębiorcy 
  przedstawiciele jednostek naukowo-badawczych,
 podmioty reprezentujące nowe rozwiązania branży rolniczej ( w tym : maszyn i sprzętu rolniczego roślin uprawnych , sadowniczych i ogrodniczych oraz środków do produkcji, </t>
  </si>
  <si>
    <t xml:space="preserve">II-III </t>
  </si>
  <si>
    <t>spotkania ( 3 spotkania stacjonarne oraz 2 spotkanie online)</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</si>
  <si>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zostanie opracowany   i wydany 1 katalog poświęcony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t>
  </si>
  <si>
    <t>konferencja ( 1 konferencja w trybie stacjonarnym, 1 wideo konferencja )</t>
  </si>
  <si>
    <t xml:space="preserve">rolnicy, przedstawiciele doradztwa rolniczego, przedstawiciele nauki, administracja rządowa i samorządowa,  instytucje pracujące na rzecz rolnictwa  ekologicznego </t>
  </si>
  <si>
    <t>katalog - druk i opracowanie</t>
  </si>
  <si>
    <t xml:space="preserve">Konkurs Najlepsze  gospodarstwo ekologiczne </t>
  </si>
  <si>
    <t xml:space="preserve">Nowoczesna i bezpieczna produkcja ziemniaka w województwie podkarpackim </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</si>
  <si>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wideokonferencji będzie miało charakter innowacyjno-edukacyjny. Zdobyta wiedza pozwoli na transfer wiedzy w zakresie dobrych praktyk wdrażania innowacji w rolnictwie i na obszarach wiejskich oraz promowania innowacyjnych technologii uprawy ziemniaka w województwie podkarpackim . </t>
  </si>
  <si>
    <t>wideokonferencja</t>
  </si>
  <si>
    <t>Liczba wideokonferencji
Liczba uczestników wideokonferencji</t>
  </si>
  <si>
    <t>producenci ziemniaka lub zamierzający podjąć taką produkcję w celu zwiększenia rentowności swoich gospodarstw rolnych, pracownicy PODR ,  producenci mogący być prekursorami technik nawodnieniowych w województwie  podkarpackim zdolni dać pozytywny przykład w zakresie gospodarowania wodą, inne podmioty zainteresowane tematyką</t>
  </si>
  <si>
    <t xml:space="preserve"> IV</t>
  </si>
  <si>
    <t xml:space="preserve">Targi innowacji </t>
  </si>
  <si>
    <t xml:space="preserve">Celem operacji jest wspieranie tworzenia sieci współpracy partnerskiej dotyczącej rolnictwa i obszarów wiejskich wszystkich podmiotów uczestniczących w Targach innowacji  poprzez nawiązanie kontaktów pomiędzy rolnikami, posiadaczami lasu, przedsiębiorcami, doradcami, przedstawicielami jednostek naukowo- badawczych w celu promocji działania ,,Współpraca'' i stworzenia warunków do tworzenia grup EPI.  Obecność na targach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Zapoznanie się z  potrzebami rolnictwa podkarpackiego pozwoli na odpowiednie dobranie potencjalnych członków grupy  operacyjnej , nawiązanie z nimi kontaktów  aby  mogli w przyszłości aplikować do działania ,, Współpraca'' w celu wdrażania innowacyjnych rozwiązań.  Dlatego zorganizowanie Targów innowacji będzie instrumentem do zidentyfikowania obszarów tematycznych oraz potencjalnych członków grupy operacyjnej.  </t>
  </si>
  <si>
    <t xml:space="preserve">ilość wystawców </t>
  </si>
  <si>
    <t xml:space="preserve">podmioty reprezentujące nowe rozwiązania branży rolniczej ( w tym : maszyn i sprzętu rolniczego, zwierząt hodowlanych, roślin uprawnych , sadowniczych i ogrodniczych oraz środków do produkcji, uczestnicy targów w tym min.: rolnicy, posiadacze lasów,  przedsiębiorcy, przedstawiciele instytucji naukowo-badawczych,  instytucji doradczych
</t>
  </si>
  <si>
    <t>III- IV</t>
  </si>
  <si>
    <t>Sieciowanie  - narzędziem budowy partnerstw</t>
  </si>
  <si>
    <t xml:space="preserve">Celem operacji jest inicjowanie tworzenia partnerstw jako potencjalnych grup operacyjnych, które mogą stać się beneficjentem  środków w ramach działania "Współpraca". Pozwoli zapewnić rolnikom i producentom drobnego inwentarza możliwości nawiązywania kontaktów między sobą oraz z przedstawicielami nauki i doradztwa. Ponadto ważnym elementem  jest również identyfikowanie problemów i potrzeb, a także wyznaczanie wspólnych celów co jest pierwszym krokiem do tworzenia wielopodmiotowych partnerstw na rzecz innowacji, takich jak Grupy Operacyjne EPI.  </t>
  </si>
  <si>
    <t>szkolenie wraz z  warsztatami</t>
  </si>
  <si>
    <t xml:space="preserve">„Turystyka kulinarna szansą na rozwój obszarów wiejskich" </t>
  </si>
  <si>
    <t xml:space="preserve">Celem operacji jest  wsparcie tworzenia  grup operacyjnych w ramach  Krótkich Łańcuchów Dostaw Żywności jako  nowego sposobu organizacji produkcji, dystrybucji i transakcji pomiędzy producentem żywności,  a ostatecznym konsumentem.   To ograniczona  liczba podmiotów gospodarczych zaangażowanych we współpracę, przynoszący lokalny rozwój gospodarczy oraz charakteryzujący się ścisłymi związkami geograficznymi i społecznymi między producentami, podmiotami zajmującymi się przetwórstwem a konsumentami.  Założone cele wpłyną na podwyższenie wiedzy potencjalnych członków grup operacyjnych, rolników, przetwórców i służby doradczej  dotyczącej wdrażania ciekawych rozwiązań w rolnictwie oraz pozyskiwania środków w ramach działania "Współpraca".  
</t>
  </si>
  <si>
    <t>1                      250</t>
  </si>
  <si>
    <t>rolnicy , przedstawiciele nauki, instytucje pracujące na rzecz rolnictwa, osoby zainteresowane proponowaną  tematyką</t>
  </si>
  <si>
    <t xml:space="preserve">Lokalne Partnerstwo  ds. Wody (LPW) na Podkarpaciu </t>
  </si>
  <si>
    <t xml:space="preserve">Celem operacji jest nawiązanie  współpracy oraz stworzenie sieci kontaktów miedzy lokalnym społeczeństwem a instytucjami i urzędami, w zakresie gospodarki wodnej na obszarach wiejskich ze szczególnym uwzględnieniem rolnictwa.  Przedmiotem operacji jest powołanie Lokalnego Partnerstwa ds. Wody, obejmującego swym zasięgiem powiaty z województwa podkarpackiego , w którego skład wejdą min.: przedstawiciele:   administracji publicznej,  rolników, doradztwa rolniczego, nauki, instytucji rolniczych.  Poruszana tematyka podczas spotkań  związana będzie z  wzajemnym poznaniem  zakresów działania i potrzeb związanych z gospodarowaniem wodą członków LPW, diagnozą sytuacji w zakresie zarządzania zasobami wody pod kątem potrzeb rolnictwa i mieszkańców obszarów wiejskich - analiza problemów oraz potencjalnych możliwości ich rozwiązania, upowszechnianiem  dobrych praktyk w zakresie gospodarki wodnej i oszczędnego gospodarowania nią w rolnictwie i na obszarach wiejskich.
</t>
  </si>
  <si>
    <t xml:space="preserve">konferencje
w trybie on-line
w trybie stacjonarnym </t>
  </si>
  <si>
    <t>konferencja                                            ilość uczestników</t>
  </si>
  <si>
    <t>2                      250</t>
  </si>
  <si>
    <t xml:space="preserve">Spotkania                   Ilość uczestników                 </t>
  </si>
  <si>
    <t>22               450</t>
  </si>
  <si>
    <t xml:space="preserve">Wiosenne targi innowacji </t>
  </si>
  <si>
    <t xml:space="preserve">Celem operacji jest   upowszechnienie i propagowanie innowacji w produkcji roślinnej poprzez popularyzację postępu hodowlanego roślin ogrodniczych i sadowniczych  jak i w obszarze technologii uprawy, nawożenia, ochrony roślin i nawadniania pod kątem Europejskiego Zielonego Ładu. Operacja ma również  na celu tworzenie  bezpośredniej sieci kontaktów pomiędzy  rolnikami szczególnie branży  ogrodniczej oraz osobami i instytucjami oferującymi usługi na rzecz rolnictwa i ogrodnictwa.
W targach uczestniczyć będą podmioty zajmujący się różnymi branżami tj. oferującymi nowoczesny sprzęt rolniczy i ogrodniczy ,   środki do produkcji, wytwórcy żywności wysokiej jakości, rękodzieło,  przedstawiciele instytucji naukowych, specjaliści działów technologicznych PODR ,  producenci głównie branży ogrodniczej, dzięki którym będzie możliwość   na zidentyfikowanie obszarów tematycznych , które wymagają wsparcia.   Podczas targów uczestnicy zaprezentują innowacyjne i nowatorskie rozwiązania  w gospodarstwach ogrodniczych i sadowniczych , a zaobserwowane dobre praktyki  sprzyjać będą  poprawie efektywności produkcji i wzrostowi konkurencyjności gospodarstw w województwie podkarpackim . Realizacja zamierzonego celu odbywać się będzie dzięki organizacji:  stoisk  wystawienniczych promujących innowacyjne rozwiązania branży ogrodniczej, pokazów, konferencji związanej z  nawadnianiem roślin ogrodniczych, pokazów, warsztatów  . Targi będą odbywać się w trybie stacjonarnym oraz emitowane będą na żywo on-line.  Wiosenne targi będą nakierowane również na  prezentację nowoczesnych i innowacyjnych metod technologii uprawy, stosowanych nowoczesnych odmian i nasadzeń będących elementem  architektury zieleni,  nowoczesne sposoby urządzania przydomowych ogrodów, które w znaczący sposób podniosą atrakcyjność gospodarstw agroturystycznych.  Ponadto w celu zwiększenia zasięgu działania  realizowanej operacji, dotarcia do jak największej grupy odbiorców  wyprodukowany zostanie film, który emitowany będzie na stronie internetowej.   Dlatego zorganizowanie  ,, Wiosennych targów innowacji’’ będzie instrumentem do  nawiązania  kontaktów  pomiędzy poszczególnymi podmiotami. Zaobserwowane i wprowadzone rozwiązania pozwolą na współpracę z rolnikami, dokształcanie, przekazanie najnowszej wiedzy, wymiany doświadczeń , transfer innowacji od nauki do praktyki. 
</t>
  </si>
  <si>
    <t>targi
film
konferencja</t>
  </si>
  <si>
    <t xml:space="preserve">ilość wystawców 
ilość filmów </t>
  </si>
  <si>
    <t>280
1</t>
  </si>
  <si>
    <t xml:space="preserve">uczestnicy targów : podmioty reprezentujące nowe rozwiązania branży rolniczej ( w tym : roślin  ozdobnych i kwiatów ,drzew owocowych i ozdobnych oraz środków do produkcji, rolnicy, posiadacze lasów,  przedsiębiorcy, przedstawiciele instytucji naukowo-badawczych, ogrodnicy, szkółkarze i instytucji doradczych, osoby zainteresowane branżą ogrodniczą. 
</t>
  </si>
  <si>
    <t>II-IV kw.</t>
  </si>
  <si>
    <t xml:space="preserve">Jesienne targi innowacji </t>
  </si>
  <si>
    <t xml:space="preserve">Realizacja operacji przyczyni się do wymiany wiedzy pomiędzy podmiotami uczestniczącymi w rozwoju obszarów wiejskich oraz rozpowszechniania rezultatów działań na rzecz tego rozwoju. Uczestnicy targów poprzez przedstawienie swojej oferty  przyczynią się do promocji przykładów ciekawych rozwiązań innowacyjnych w produkcji i usługach w województwie podkarpackim ze szczególnym uwzględnieniem: owoców, warzyw, miodów i produktów pszczelich, materiału szkółkarskiego, nasion i kwiatów  oraz rękodzieła,  winnic, drobnego inwentarza, królików, środków stosowanych w  roślinnej i hodowli zwierząt, przetwórstwa i przedsiębiorczości.  Jest to kontynuacja operacji pn. ,,Podkarpacki E-Bazarek’’ , której uczestnicy będą na żywo obecni podczas ,,Jesiennych targów innowacji’’. 
Dlatego realizacja ww. operacji  przyczyni się do  tworzenie  bezpośredniej sieci kontaktów pomiędzy rolnikami, wytwórcami żywności  oraz osobami i instytucjami oferującymi usługi na rzecz rolnictwa oraz   popularyzacji proinnowacyjnych postaw w sferze rolnictwa i produkcji żywności, dotyczących m.in. skracania łańcuchów dostaw.  
Realizacja zamierzonego celu odbywać się będzie dzięki: organizacji stoisk  wystawienniczych promujących innowacyjne rozwiązania branży rolniczej, ogrodniczej oraz przetwórstwa, organizacji prezentacji w ramach stoisk , pozwalających na  prezentację dorobku rolnictwa i firm funkcjonujących na  obszarze z terenu województwa podkarpackiego,  pokazów  kulinarnych.    Pokazy i prezentacje skierowane będą dla  rolników i przedstawicieli agro-przedsiębiorstw, którzy wyróżniają się osiąganymi efektami technologicznymi i ekonomicznymi, rozwijają swą działalność przy pomocy funduszy unijnych oraz wykazują zaangażowanie w życie lokalnej społeczności. 
Dlatego zorganizowanie  ,, Jesiennych targów innowacji’’ będzie instrumentem do  nawiązania  kontaktów  pomiędzy poszczególnymi podmiotami. Aby zwiększyć oddziaływanie operacji,   impreza  będzie  transmitowana na żywo  on-line.  Zaobserwowane i wprowadzone rozwiązania pozwolą na współpracę z rolnikami, dokształcanie, przekazanie najnowszej wiedzy, wymiany doświadczeń , transfer innowacji od nauki do praktyki. 
</t>
  </si>
  <si>
    <t xml:space="preserve">podmioty reprezentujące innowacyjne rozwiązania w  branży rolniczej ( w tym : maszyn i sprzętu rolniczego, zwierząt hodowlanych, roślin,   rolnicy,  przedsiębiorcy, przedstawiciele instytucji naukowo-badawczych,  instytucji doradczych
</t>
  </si>
  <si>
    <t>III-IV kw.</t>
  </si>
  <si>
    <t xml:space="preserve">Rozwój obszarów wiejskich w oparciu o innowacyjne rozwiązania mające zastosowanie  w prowadzeniu turystyki wiejskiej, turystyki kulinarnej, turystyki historycznej  wykorzystujących  lokalne zasoby . </t>
  </si>
  <si>
    <t xml:space="preserve">Celem operacji jest  wspieranie  innowacji w rolnictwie, a w szczególności w produkcji żywności dobrej jakości  i na obszarach wiejskich .  Lokalna żywność produkowana w gospodarstwach lub przez małe zakłady jest elementem rozwoju obszarów wiejskich, a w ostatnich latach jest ogromne zapotrzebowanie  na taki asortyment. Dlatego oczekiwania konsumentów są determinantem  na powstanie szerokiego spektrum lokalnych  sieci żywności  i krótkich łańcuchów dostaw, sprzedaży bezpośredniej u producentów, sprzedaży z dostawą do klientów, współpracy z podmiotami zewnętrznymi.  Rozwój lokalnego sektora żywności jest przedmiotem ogromnego zainteresowania i może przynieść wymierne korzyści  gospodarcze, środowiskowe i społeczne. Wyjazd studyjny pozwoli na zaobserwowanie dobrych przykładów  skracania drogi produktów od pola do stołu oraz wsparcia  lokalnych  wytwórców i rolników.  Sprzedaż bezpośrednia stanowi istotne źródło dochodów rolników i ważne źródło zaopatrywania dla konsumentów.  Krótkie łańcuchy dostaw żywności przyczynią się do kreowania dobrej marki,  tworzenie sieci współpracy pomiędzy mieszkańcami obszarów wiejskich (rolnikami, właścicielami obiektów turystyki wiejskiej, rolnikami prowadzącymi sprzedaż bezpośrednią produktów rolnych lub rolniczy handel detaliczny - RHD zajmujący się przetwórstwem na niewielką skalę).  </t>
  </si>
  <si>
    <t xml:space="preserve">wyjazd studyjny 
</t>
  </si>
  <si>
    <t xml:space="preserve">liczba uczestników 
</t>
  </si>
  <si>
    <t xml:space="preserve">rolnicy  w tym :właściciele  gospodarstw rolnych, agroturystycznych, mali przetwórcy), osoby zainteresowane proponowaną  tematyką, pracownicy PODR </t>
  </si>
  <si>
    <t xml:space="preserve">Tworzenie sieci kontaktów sprzyjających wprowadzaniu  innowacji w produkcji  mięsa króliczego na podkarpaciu.  </t>
  </si>
  <si>
    <t xml:space="preserve">Celem operacji jest   zainicjowanie współpracy oraz stworzenie sieci kontaktów miedzy polskimi  rolnikami , hodowcami królików ,  kontrahentami zagranicznymi oraz przeniesienie dobrych praktyk  na teren Podkarpacia w zakresie  innowacji w technologii chowu  i innowacji  w wykorzystaniu  kulinarnym mięsa króliczego. 
Zainicjowanie i rozpropagowanie w hodowli królików będzie alternatywą w produkcji zwierzęcej w kontekście występowania chorób wśród innych  gatunków ( np. ASF) .
Organizacja wyjazdu studyjnego pozwoli na zapoznanie się  z przykładami wprowadzanych innowacji  optymalizujących  chów i przetwórstwo mięsa króliczego,  z najlepszymi przykładami  w hodowli królików w celu  maksymalizacji zysku  przy jednoczesnym zatrzymaniu kosztów na takim samym poziomie.
Ponadto zapoznanie  się  z nowoczesnymi rasami pozwoli na wykorzystanie  materiału hodowlanego   najbardziej przydatnego  do wprowadzania innowacyjnych pro konsumenckich rozwiązań. 
Realizacja operacji pozwoli również na poznanie najciekawszych innowacyjnych  rozwiązań  dla poprawy konkurencyjności podkarpackiego rolnictwa w kontekście zwiększenia udziału hodowli królików i mięsa króliczego jako potencjalnej specjalizacji naszego województwa.  
Przyczyni się do wymiany doświadczeń pomiędzy osobami zajmującymi się tego typu hodowlą , osobami zainteresowanymi , pracownikami PODR.  
</t>
  </si>
  <si>
    <t xml:space="preserve">20
</t>
  </si>
  <si>
    <t>rolnicy ,  osoby zainteresowane proponowaną  tematyką, pracownicy PODR</t>
  </si>
  <si>
    <t>Plan operacyjny KSOW na lata 2020-2021 (z wyłączeniem działania 8 Plan komunikacyjny) - Podlaski ODR - luty 2022</t>
  </si>
  <si>
    <t>Pierwsza podlaska akademia serowarska</t>
  </si>
  <si>
    <t>Podniesienie wiedzy z zakresu promocji krótkich łańcuchów dostaw żywności, nowych/ulepszonych metod produkcji sera, innowacyjnych sposobów marketingu sprzedaży produktów serowarskich wytwarzanych na poziomie gospodarstwa</t>
  </si>
  <si>
    <t>8 warsztatów</t>
  </si>
  <si>
    <t>liczba uczestników operacji</t>
  </si>
  <si>
    <t>80</t>
  </si>
  <si>
    <t>Grupę docelową będą stanowili rolnicy, domownicy gospodarstw rolnych, wytwórcy produktu regionalnego,  przedstawiciele podmiotów świadczących usługi doradcze oraz inne osoby zainteresowane tematyką</t>
  </si>
  <si>
    <t>II/III/IV</t>
  </si>
  <si>
    <t>I/II/III/IV</t>
  </si>
  <si>
    <t>Podlaski Ośrodek Doradztwa Rolniczego     w Szepietowie</t>
  </si>
  <si>
    <t>Szepietowo Wawrzyńce 64       18-210 Szepietowo</t>
  </si>
  <si>
    <t>Gala Serów - konkurs</t>
  </si>
  <si>
    <t>wyjazd studyjny - 3 dni</t>
  </si>
  <si>
    <t>Innowacyjne technologie wykorzystywane przy budowie oraz wyposażeniu obór</t>
  </si>
  <si>
    <t>Przybliżenie innowacyjnych technologii przy budowie oraz wyposażeniu obór.  Poszerzenia wiedzy o nowoczesnych technologiach  i rozwiązaniach stosowanych w oborach. Prezentacja  najnowszych badań w tym zakresie. Nawiązane  kontaktów między naukowcami i hodowcami, utworzenie  płaszczyzny wymiany wiedzy w tym zakresie.</t>
  </si>
  <si>
    <t>Grupę docelową będą stanowili rolnicy, hodowcy bydła mlecznego i mięsnego, przedstawiciele podmiotów świadczących usługi doradcze oraz inne osoby zainteresowane tematem</t>
  </si>
  <si>
    <t>III/IV</t>
  </si>
  <si>
    <t>Nowatorskie rozwiązania w produkcji mleka</t>
  </si>
  <si>
    <t>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</si>
  <si>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82</t>
  </si>
  <si>
    <t>Grupę docelową będą stanowili rolnicy, hodowcy bydła mlecznego,  przedstawiciele podmiotów świadczących usługi doradcze oraz inne osoby zainteresowane tematem</t>
  </si>
  <si>
    <t>2000</t>
  </si>
  <si>
    <t>Hodowla pszczół – zakładanie  i prowadzenie pasieki</t>
  </si>
  <si>
    <t>Celem operacji jest zapoznanie uczestników z innowacyjnymi rozwiązaniami w gospodarce pasiecznej oraz przedstawienie możliwości praktycznego zastosowania tych rozwiązań,   propagowanie kierunków ważnych dla rolnictwa, ciekawych merytorycznie i ważnych społecznie, promowanie innowacyjnych rozwiązań stosowanych w pszczelarstwie w tym w sposobach prowadzenie pasieki,  pozyskiwania i konfekcjonowania miodu</t>
  </si>
  <si>
    <t>Grupę docelową będą stanowili rolnicy,  domownicy gospodarstw rolnych, przedstawiciele podmiotów świadczących usługi doradcze oraz inne osoby zainteresowane tematem</t>
  </si>
  <si>
    <t>II/III</t>
  </si>
  <si>
    <t>Upowszechnianie innowacji z zakresu rolnictwa ekologicznego na przykładzie Francji</t>
  </si>
  <si>
    <t xml:space="preserve">Upowszechnianie innowacyjnych rozwiązań naukowych, technologii i agrotechniki oraz sprzedaży bezpośredniej, rolniczego handlu detalicznego i grup producenckich na przykładzie indywidualnych gospodarstw ekologicznych we Francji. Wymiana doświadczeń z rolnikami ekologicznymi z Francji w zakresie innowacyjnych rozwiązań agrotechnicznych i wdrażanych instrumentów marketingowych i sprzedażowych. Wizyta w gospodarstwach zajmujących się uprawą, produkcją, przetwórstwem i sprzedażą na poziomie gospodarstwa (owoce, warzywa, miód, zioła, mleko, chów i hodowla zwierząt, sprzedaż bezpośrednia, krótkie łańcuchy dostaw, przetwórstwo na poziomie gospodarstwa, agroturystyka, restauracje). Udział w międzynarodowych targach innowacji rolniczych RDV Tech&amp;Bio Elevage 2020. </t>
  </si>
  <si>
    <t>Grupę docelową będą stanowili rolnicy, wytwórcy produktu regionalnego, przedstawiciele podmiotów świadczących usługi doradcze oraz inne osoby zainteresowane tematem</t>
  </si>
  <si>
    <t>Genotypowanie jałowic jako determinanta zachowania dobrostanu i zwiększenia wydajności stada - zespół tematyczny</t>
  </si>
  <si>
    <t xml:space="preserve">Nadrzędnym celem operacji jest ułatwienie współpracy i stworzenie warunków do poszukiwania i  nawiązywania partnerstw pomiędzy hodowcami bydła mlecznego, doradcami rolniczymi, przedstawicielami jednostek naukowych oraz przedsiębiorcami poprzez przedstawienie uczestnikom możliwości genotypowania jałowic potrzebnych przy selekcji stada, ocena typu i budowy krów mlecznych, dobór buhajów do kojarzeń, żywienie i rozród krów mlecznych z wykorzystaniem raportów wynikowych. </t>
  </si>
  <si>
    <t>Grupę docelową będą stanowili hodowcy bydła mlecznego, mieszkańcy obszarów wiejskich, przedstawiciele podmiotów świadczących usługi doradcze, rolnicy, potencjalni członkowie Grup Operacyjnych, przedstawiciele świata nauki inne osoby zainteresowane tematyką</t>
  </si>
  <si>
    <t>Zdrowie zaczyna się na talerzu</t>
  </si>
  <si>
    <t>Celem operacji  jest skrócenie drogi produktów od pola do stołu, wsparcie lokalnych wytwórców i rolników. Operacja przyczyni się do budowania bezpośrednich relacji konsument - rolnik produkujący żywność aby zmniejszyć ilość pośredników i co za tym idzie, umożliwi konsumentom bezpośredni dostępu do produktów żywnościowych wytwarzanych przez rolników. Przedstawione zostaną również możliwości innowacyjnego i racjonalnego wykorzystania produktów regionalnych, które mogą przyczynić się do zwiększonego zainteresowania  produktem regionalnym wysokiej jakości, co za tym idzie zwiększeniem dochodowości gospodarstw zajmujących się ich produkcją.</t>
  </si>
  <si>
    <t>Grupę docelową będą stanowili konsumenci, rolnicy i domownicy gospodarstw rolnych, przedstawiciele i domownicy gospodarstw zajmujących się agroturystyką,  wytwórcy produktu regionalnego oraz inne osoby zainteresowane tematyką</t>
  </si>
  <si>
    <t>Innowacyjne rozwiązania w rolnictwie z zakresu uprawy roślin w warunkach suszy</t>
  </si>
  <si>
    <t>Celem operacji, w związku ze zmianami klimatycznymi powodującymi straty w rolnictwie jest upowszechnienie i propagowanie innowacji w produkcji roślinnej poprzez popularyzację postępu hodowlanego roślin uprawnych jak i w obszarze technologii uprawy, nawożenia, ochrony roślin i nawadniania aby w jak największym stopniu zniwelować skutki tych zmian.  Na poletkach odmianowych PODR Szepietowo zaprezentowany zostanie potencjał hodowlany szerokiej gamy gatunków roślin uprawnych. Przedmiotem operacji będzie nagranie i emisja 9 filmów obrazujących fazy wzrostu roślin uprawnych i użytków zielonych w okresie zmniejszonych opadów atmosferycznych oraz metody pozwalające zniwelować straty spowodowane przez suszę. Celem operacji jest także przekazanie fachowej wiedzy w obszarze postępu hodowlanego, technologii uprawy, ochrony roślin, nawożenia oraz nawadniania, a także innowacji w obszarze rolnictwa precyzyjnego. Ze względu na panującą epidemię jest najbezpieczniejszy i najlepszy sposób przekazania informacji.</t>
  </si>
  <si>
    <t>kampania informacyjno-promocyjna - film</t>
  </si>
  <si>
    <t>Innowacyjne i efektywne wykorzystanie narzędzi wspomagających zarządzanie stadem krów mlecznych</t>
  </si>
  <si>
    <t xml:space="preserve">                   Operacja  ma celu przedstawienie zarówno źródeł wiedzy o zwierzętach i stadzie oraz narzędzi, które pozwolą na podniesienie komfortu ekonomicznego hodowców i producentów mleka. Przedstawione zostaną  korzyści płynące z oceny wartości użytkowej bydła, które są podstawą do racjonalnego żywienia, leczenia, czy też eliminowania krów obniżających jakość mleka (komórki somatyczne, skład mleka). Zwrócona zostanie uwaga na odpowiedni dobór buhajów, na pokrój zwierząt, ponieważ jest to szczególnie ważne dla zachowania dobrostanu stada.</t>
  </si>
  <si>
    <t>Grupę docelową będą stanowili hodowcy bydła mlecznego, producenci mleka, osoby zainteresowane tematem, przedstawiciele firm i instytucji związanych z tematem, przedstawiciele podmiotów świadczących usługi doradcze</t>
  </si>
  <si>
    <t>Lokalne Partnerstwo ds. Wody.</t>
  </si>
  <si>
    <t>spotkanie tematyczne</t>
  </si>
  <si>
    <t>Grupę docelową będą stanowili 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</si>
  <si>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Nowoczesna i bezpieczna uprawa ziemniaka w warunkach województwa podlaskiego</t>
  </si>
  <si>
    <t>Celem szkolenia jest szczegółowe przedstawienie i oswojenie producentów ziemniaków z Programem dla Polskiego Ziemniaka, który ma na celu gruntowną restrukturyzację branży poprzez wyeliminowanie nieprawidłowości rynkowych i fitosanitarnych jak również przedstawienie możliwości współpracy między producentami tak, aby zwiększyć swoją pozycję  w łańcuchu produkcji żywności</t>
  </si>
  <si>
    <t>Grupę docelową będą stanowili producenci i przetwórcy ziemniaków lub zamierzający podjąć taką produkcję, przedstawiciele instytucji związanych z rolnictwem , rolnicy i mieszkańcy obszarów wiejskich, osoby zainteresowane tematem, przedstawiciele podmiotów świadczących usługi doradcze</t>
  </si>
  <si>
    <t>Konkurs na "Najlepsze Gospodarstwo Ekologiczne" i na "Najlepszego Doradcę Ekologicznego" w woj. podlaskim</t>
  </si>
  <si>
    <t xml:space="preserve">Celem operacji jest promocja dobrych praktyk  w rolnictwie ekologicznym oraz innowacyjnych rozwiązań wdrażanych w ekologicznych gospodarstwach rolnych.  Przedsięwzięcie posłuży identyfikacji i wdrażaniu proekologicznych rozwiązań w gospodarstwach rolnych oraz rozpowszechnianiu wiedzy o jakości żywności ekologicznej. Podczas seminarium zaprezentowane zostaną przykłady dobrych praktyk w  gospodarstwach rolnych oraz możliwości rozwoju sektora rolnictwa ekologicznego w Polsce i woj. podlaskim. Poprzez organizowany w ramach operacji Konkurs na "Najlepsze Gospodarstwo Ekologiczne" promowane będą rozwiązania zmierzające zarówno do wzrostu sprzedaży produktów rolnictwa ekologicznego jak też mające na celu wprowadzenie rozwiązań innowacyjnych i przyjaznych środowisku. "Konkurs Najlepszy Doradca Ekologiczny" wpłynie na popularyzację i promowanie osiągnieć doradców w zakresie innowacji dotyczących rolnictwa ekologicznego. Cała operacja przyczyni się do zacieśnienia współpracy pomiędzy uczestnikami a światem nauki. </t>
  </si>
  <si>
    <t>Konkurs na Najlepsze Gospodarstwo Ekologiczne w woj. podlaskim</t>
  </si>
  <si>
    <t>Grupę docelową będą stanowili rolnicy, przedstawiciele doradztwa rolniczego, przedstawiciele nauki, mieszkańcy obszarów wiejskich oraz instytucje pracujące na rzecz rolnictwa ekologicznego</t>
  </si>
  <si>
    <t>II/IV</t>
  </si>
  <si>
    <t>liczba uczestników seminarium</t>
  </si>
  <si>
    <t>Konkurs na Najlepszego Doradcę Ekologicznego w woj. podlaskim</t>
  </si>
  <si>
    <t>Celem operacji „Wsparcie dla tworzenia Lokalnych partnerstw ds. Wody” jest stworzenie pierwszej w Polsce sieci pomiędzy wszystkimi kluczowymi  Partnerami na rzecz zarządzania zasobami wody w rolnictwie i na obszarach wiejskich wybranych powiatów województwa podlaskiego. Przedstawiciele nauki opracują zasady powstawania LPW, wesprą szkolenia oraz opracują raport końcowy z działań grupy pilotażowej ze wskazaniem innowacyjnych rozwiązań pozwalających na racjonalną gospodarkę wodą w rolnictwie i na obszarach wiejskich.</t>
  </si>
  <si>
    <t>I/IV</t>
  </si>
  <si>
    <t xml:space="preserve">Tradycyjne rośliny miododajne w nowoczesnej pasiece </t>
  </si>
  <si>
    <t>Celem warsztatów będzie propagowanie dobrych praktyk i innowacyjnych, rozwiązań w dziedzinie pszczelarstwa. Uczestnicy poznają gatunki roślin miododajnych, które ostatnio zostały zapomniane i są pomijane w ogrodowych aranżacjach. Coraz częściej mówi się o masowym ginięciu pszczół, gdzie jedną z przyczyn tego zjawiska jest kurcząca się z roku na rok baza pożytkować. Warto znać rośliny pszczelarskie i sadzić je w przydomowych ogródkach, miejscach użyteczności publicznej, pasach zieleni czy nawet wzdłuż dróg publicznych. Dodatkowo uczestnicy dowiedzą się jak wygląda pasieka, zobaczą narzędzia w niej wykorzystywane oraz poznają kalendarz prac pszczelarza.</t>
  </si>
  <si>
    <t>Grupę docelową będą stanowili rolnicy, domownicy gospodarstw rolnych, pszczelarze, wytwórcy produktu regionalnego,  przedstawiciele podmiotów świadczących usługi doradcze oraz inne osoby zainteresowane tematyką</t>
  </si>
  <si>
    <t>Podlaska Akademia Serowarska edycja II</t>
  </si>
  <si>
    <t>Celem operacji jest podniesienie wiedzy z zakresu promocji krótkich łańcuchów dostaw żywności, nowych/ulepszonych metod produkcji sera, innowacyjnych sposobów marketingu sprzedaży produktów serowarskich wytwarzanych na poziomie gospodarstwa. Rezultatem uczestnictwa w projekcie może być powstawanie nowych producentów rolnych wytwarzających sery na poziomie gospodarstwa rolnego, które będą sprzedawane odbiorcom ostatecznym. Co za tym idzie możliwość skrócenia łańcuchów dostaw. Przedmiotem operacji są: Warsztaty serowarskie w Podlaskim Centrum Technologii Rolno-Spożywczych, warsztaty domowe oraz Gala Serów i wyjazd studyjny obejmujące zagadnienia z przetwórstwo mleka, produkcji i sprzedaży żywności pochodzenia zwierzęcego w ramach RHD bądź MLO, ulepszone receptury serów podpuszczkowych oraz wytwarzanie serów w warunkach domowych oraz sprzedaż wytworzonych produktów bezpośrednio konsumentowi finalnemu, a więc promowanie krótkich łańcuchów dostaw.</t>
  </si>
  <si>
    <t>Grupę docelową będą stanowili rolnicy, domownicy gospodarstw rolnych zajmujących się produkcja pierwotna lub przetwórstwem surowców rolnych, przedstawiciele podmiotów świadczących usługi doradcze oraz inne osoby zainteresowane tematyką</t>
  </si>
  <si>
    <t>Przetwórstwo na małą skalę szansą dla niewielkich producentów rolnych</t>
  </si>
  <si>
    <t>Celem operacji jest rozpowszechnianie wśród mieszkańców obszarów wiejskich województwa podlaskiego przetwórstwa surowców rolnych z własnego gospodarstwa na małą skalę oraz promowanie krótkich łańcuchów dostaw. Ponadto zaprezentowane będą dobre praktyki z zakresu wprowadzania na rynek żywności produkowanej przez rolników i małe przedsiębiorstwa ze szczególnym uwzględnieniem współpracy w tym zakresie</t>
  </si>
  <si>
    <t>Wykorzystanie lawendy  w  innowacyjnym krótkim łańcuchu żywnościowym</t>
  </si>
  <si>
    <t xml:space="preserve">Operacja ma na celu przedstawienie i zapoznanie uczestników wyjazdu w sposób praktyczny i teoretyczny z produkcją lawendy, a dokładnie z możliwościami wykorzystania tego zioła w krótkim łańcuchu żywnościowym. Celem będzie zaprezentowanie krótkiego łańcucha, który w wybranym gospodarstwie prowadzony jest w sposób innowacyjny z wykorzystaniem wszelkich walorów lawendy. Przedstawienie krótkiego łańcucha żywnościowego poprzez wyjazd do gospodarstwa z największą uprawą lawendy w Polsce i jej przetwarzania w obrębie  tego gospodarstwa. Uczestnicy wyjazdu będą mogli poznać praktykę prowadzenia gospodarstwa oraz technologię przetwarzania. </t>
  </si>
  <si>
    <t>Innowacje w agroturystyce - konkurs na najlepsze gospodarstwo agroturystyczne</t>
  </si>
  <si>
    <t xml:space="preserve">Celem operacji jest promocja innowacyjnego podejścia do agroturystyki i usług agroturystycznych. Konkurs ma za zadanie promowanie agroturystyki w woj. podlaskim, inicjowanie innowacyjnego podejścia do usług w agroturystyce oraz umożliwianie wymiany doświadczeń pomiędzy uczestnikami a także poszerzenie ich wiedzy. </t>
  </si>
  <si>
    <t>Grupę docelową będą stanowili rolnicy, domownicy gospodarstw rolnych, właściciele gospodarstw agroturystycznych, wytwórcy produktu regionalnego,  przedstawiciele podmiotów świadczących usługi doradcze oraz inne osoby zainteresowane tematyką</t>
  </si>
  <si>
    <t>liczba uczestników biorących udział w podsumowaniu konkursu</t>
  </si>
  <si>
    <t>Innowacyjne formy zagospodarowania estetycznego zagrody wiejskiej w agroturystyce</t>
  </si>
  <si>
    <t>Celem operacji jest przekazanie wiedzy praktycznej i teoretycznej na temat możliwości rozszerzenia oferty gospodarstw agroturystycznych o ogrody pokazowe, ogrody edukacyjne i ogrody terapeutyczne. Funkcje rekreacyjne, edukacyjne i terapeutyczne umożliwią dywersyfikację dochodu z działalności agroturystycznej.</t>
  </si>
  <si>
    <t xml:space="preserve">Grupę docelową będą stanowili przedstawiciele i domownicy gospodarstw zajmujących się agroturystyką,  przedstawiciele podmiotów świadczących usługi doradcze oraz inne osoby zainteresowane tematyką, </t>
  </si>
  <si>
    <t xml:space="preserve">Innowacyjne pszczelarstwo </t>
  </si>
  <si>
    <t>Celem operacji jest stworzenie możliwości nawiązania współpracy pomiędzy potencjalnymi partnerami w celu utworzenia grupy operacyjnej z zakresu innowacyjnych rozwiązań w gospodarce pasiecznej. Przedmiotem operacji jest wyjazd studyjny związany z tematyką  innowacyjnych systemów prowadzenia gospodarki pasiecznej. W trakcie wyjazdu uczestnicy zwiedzą kultowe dla pszczelarzy miejsca nauki i wiedzy gdzie wysłuchają wykładów z zakresu nowoczesnych technik utrzymania pszczół. Uczestnicy zapoznają się również z zasadami funkcjonowania dużego zakładu produkcyjnego. Zdobycie takiej wiedzy pozwoli na uruchomienie dodatkowych działalności sprzedaży  i poprawę efektywności pasiek. Realizacja operacji ma na celu zapoznanie osób interesujących się pszczelarstwem, które mogą potencjalnie wchodzić w skład grupy operacyjnej w ramach działania Współpraca.</t>
  </si>
  <si>
    <t xml:space="preserve">Grupę docelową będą stanowili przedstawiciele i domownicy gospodarstw zajmujących się pszczelarstwem, przedstawiciele świata nauki,  przedstawiciele podmiotów świadczących usługi doradcze oraz inne osoby zainteresowane tematyką, </t>
  </si>
  <si>
    <t xml:space="preserve">Innowacje w zakresie odchowu cieląt </t>
  </si>
  <si>
    <t>Celem operacji jest prezentacja i wspieranie innowacji w hodowli  bydła, ze szczególnym wyróżnieniem ras wysoko produktywnych przeznaczonych do dalszej produkcji. Zaprezentowana zostanie profilaktyka i prewencja w odchowie cieliczek  przeznaczonych na remont stada oraz reprodukcję. Ponadto przedstawione będą dobre praktyki, co wpłynie na zdobycie dodatkowej wiedzy przez hodowców w zakresie innowacji w hodowli bydła.</t>
  </si>
  <si>
    <t xml:space="preserve"> Grupę docelową będą stanowili mieszkańcy obszarów wiejskich, hodowcy bydła, rolnicy,  przedstawiciele podmiotów świadczących usługi doradcze</t>
  </si>
  <si>
    <t xml:space="preserve">Nowoczesne kanały komunikacji z potencjalnym klientem w ramach krótkiego łańcucha dostaw </t>
  </si>
  <si>
    <t xml:space="preserve">Celem operacji jest informowanie rolników prowadzących pozarolniczą działalność w zakresie  wytwarzania zdrowej żywności i  produktów „hand made” o innowacjach w sprzedaży i komunikacji z potencjalnymi klientami. Założeniem działania jest wspieranie organizacji łańcucha żywnościowego i wprowadzanie do obrotu pełnowartościowych produktów rolnych, które pośrednio mogą doprowadzić do poprawy sytuacji materialnej małych przedsiębiorstw rolnych oraz do ułatwienia zarządzania ryzykiem w rolnictwie. Uczestnicy zdobędą wiedzę teoretyczną i praktyczną na temat social mediów, innowacyjnych urządzeń i sposobów ich wykorzystania w skracaniu łańcucha żywnościowego. </t>
  </si>
  <si>
    <t>webinar</t>
  </si>
  <si>
    <t>Grupę docelową będą stanowili mieszkańcy obszarów wiejskich, rolnicy,  przedstawiciele podmiotów świadczących usługi doradcze</t>
  </si>
  <si>
    <t xml:space="preserve"> Zrównoważony rozwój jako główny czynnik wpływający na postęp gospodarstw rolnych i agroprzedsiębiorstw - prezentacja przykładów</t>
  </si>
  <si>
    <t xml:space="preserve">Celem operacji jest zwiększenie świadomości producentów i przedsiębiorców rolnych w zakresie korzyści jakie niesie ze sobą wdrażanie innowacyjnych rozwiązań i współpracy między nauką i praktyką. Operacja zakłada zaprezentowanie przykładów dobrych praktyk gospodarstw rolnych i agroprzedsiębiorstw, którzy prezentują osiągnięcia technologiczne oraz posiadają  wysokie wyniki ekonomiczne przy umiejętnym wykorzystaniu  funduszy unijnych oraz przy współpracy z doradztwem i nauką. Operacja ma na celu prezentację praktycznych rozwiązań w rolnictwie oraz wsparcie transferu wiedzy i innowacji na obszarach wiejskich.  </t>
  </si>
  <si>
    <t>Grupę docelową będą stanowili mieszkańcy obszarów wiejskich, rolnicy, przedstawiciele instytucji, przedstawiciele podmiotów świadczących usługi doradcze i inne osoby zainteresowane tematyką</t>
  </si>
  <si>
    <t>Innowacyjne rozwiązania technologiczne w produkcji roślinnej - Podlaski Dzień Pola 2021</t>
  </si>
  <si>
    <t>Celem operacji jest upowszechnienie i propagowanie innowacji oraz wymiana fachowej wiedzy w obszarze produkcji roślinnej poprzez popularyzację postępu hodowlanego roślin uprawnych jak i w obszarze technologii uprawy, nawożenia, ochrony roślin i nawadniania a także innowacji w obszarze rolnictwa precyzyjnego pod kątem technologicznym, organizacyjnym i marketingowym. Celem operacji  jest również  ułatwianie tworzenia oraz funkcjonowania sieci kontaktów pomiędzy podlaskimi rolnikami, podmiotami doradczymi, jednostkami naukowymi, przedsiębiorcami sektora rolno-spożywczego oraz pozostałymi podmiotami zainteresowanymi wdrażaniem innowacji w rolnictwie i na obszarach wiejskich oraz ułatwianie wymiany wiedzy fachowej oraz dobrych praktyk w zakresie wdrażania innowacji. Cele operacji zostaną zrealizowane poprzez przeprowadzenie warsztatów polowych i wykładu oraz wydruku publikacji, a także filmu przedstawiającego relację z organizowanego przedsięwzięcia, który zostanie zamieszczony na stronie Ośrodka i mediach społecznościowych co pozwoli dotrzeć do jak największego grona odbiorców zainteresowanych tematem.</t>
  </si>
  <si>
    <t>reklama w TV</t>
  </si>
  <si>
    <t>Grupę docelową będą stanowili rolnicy , 
właściciele lasów, przedsiębiorcy 
  przedstawiciele jednostek naukowo-badawczych, podmioty reprezentujące nowe rozwiązania branży rolniczej, mieszkańcy obszarów wiejskich,  przedstawiciele podmiotów świadczących usługi doradcze i inne osoby zainteresowane tematyką</t>
  </si>
  <si>
    <t>reklama w internecie</t>
  </si>
  <si>
    <t>warsztaty polowe/wykład</t>
  </si>
  <si>
    <r>
      <t>Plan operacyjny KSOW na lata 2020-2021 (z wyłączeniem działania 8 Plan komunikacyjny) -</t>
    </r>
    <r>
      <rPr>
        <b/>
        <sz val="11"/>
        <rFont val="Calibri"/>
        <family val="2"/>
        <charset val="238"/>
        <scheme val="minor"/>
      </rPr>
      <t xml:space="preserve"> Pomorski ODR </t>
    </r>
    <r>
      <rPr>
        <b/>
        <sz val="11"/>
        <color theme="1"/>
        <rFont val="Calibri"/>
        <family val="2"/>
        <charset val="238"/>
        <scheme val="minor"/>
      </rPr>
      <t>- luty 2022</t>
    </r>
  </si>
  <si>
    <t>Sieciowanie doradztwa, praktyki rolniczej i nauki drogą do rozwiązywania zdiagnozowanych problemów na obszarach wiejskich</t>
  </si>
  <si>
    <r>
      <t xml:space="preserve">Przedmiotem operacji jest zorganizowanie m.in. spotkań on-line, których celem jest tworzenie sieci kontaktów i współpracy, usprawniających transfer wiedzy między nauką a praktyką rolniczą, a także zwrotny przekaz informacji z praktyki do nauki. Dzięki wzajemnym kontaktom i interakcjom (dyskusja, wymiana doświadczeń, możliwość zadawania pytań na czacie) będzie możliwa  wymiana doświadczeń w zakresie wdrażania innowacyjnych rozwiązań problemów i przygotowanie się do wyzwań stojących aktualnie przed rolnictwem i obszarami wiejskimi woj. pomorskiego.                                        
  Zadanie będzie realizowane  w 3 poddziałaniach - grupach tematycznych :
– </t>
    </r>
    <r>
      <rPr>
        <i/>
        <sz val="11"/>
        <rFont val="Calibri"/>
        <family val="2"/>
        <charset val="238"/>
      </rPr>
      <t>produkcja rolnicza  a adaptacja zmian klimatu,</t>
    </r>
    <r>
      <rPr>
        <sz val="11"/>
        <rFont val="Calibri"/>
        <family val="2"/>
        <charset val="238"/>
      </rPr>
      <t xml:space="preserve">
-</t>
    </r>
    <r>
      <rPr>
        <i/>
        <sz val="11"/>
        <rFont val="Calibri"/>
        <family val="2"/>
        <charset val="238"/>
      </rPr>
      <t xml:space="preserve"> produkcja ekologiczna i budowanie świadomości konsumentów</t>
    </r>
    <r>
      <rPr>
        <sz val="11"/>
        <rFont val="Calibri"/>
        <family val="2"/>
        <charset val="238"/>
      </rPr>
      <t xml:space="preserve">,
- </t>
    </r>
    <r>
      <rPr>
        <i/>
        <sz val="11"/>
        <rFont val="Calibri"/>
        <family val="2"/>
        <charset val="238"/>
      </rPr>
      <t>przedsiębiorczość, krótkie łańcuchy dostaw, budowanie marki, promocja</t>
    </r>
    <r>
      <rPr>
        <sz val="11"/>
        <rFont val="Calibri"/>
        <family val="2"/>
        <charset val="238"/>
      </rPr>
      <t xml:space="preserve">.  Każda grupa tematyczna  odbędzie własne, odrębne spotkanie, z moderatorem dyskusji oraz elementami coachingu. Jest to kontynuacja spotkania sieciującego w 2019 r., z perspektywą dalszych cyklicznych spotkań, zawężonych w konkretnych grupach tematycznych.  Realizacja operacji odbędzie się poprzez wybór różnych form realizacji : webinarium (szkolenia on-line),  audycja radiowa i emisja materiału filmowego w TV. Taki dobór form realizacji pozwoli wykorzystać narzędzia cyfrowe, ale również dostępne media, tak aby dotrzeć do jak największej liczby odbiorców (zachowując zasady bezpieczeństwa w dobie COVID). </t>
    </r>
  </si>
  <si>
    <t>* odbiorcy zainteresowani tematyką  *mieszkańcy obszarów wiejskich, *rolnicy,                                              *doradcy/specjaliści PODR, *przedsiębiorcy sektora rolno-spożywczego,                                                 * przedstawiciele nauki i instytucji związanych z sektorem rolnym w województwie pomorskim.</t>
  </si>
  <si>
    <t>Pomorski Ośrodek Doradztwa Rolniczego w Lubaniu</t>
  </si>
  <si>
    <t>Lubań, ul, Tadeusza Maderskiego 3, 83-422 Nowy Barkoczyn</t>
  </si>
  <si>
    <t>233</t>
  </si>
  <si>
    <t>audycja radiowa</t>
  </si>
  <si>
    <t>ilość emisji</t>
  </si>
  <si>
    <t>42</t>
  </si>
  <si>
    <t>materiał filmowy</t>
  </si>
  <si>
    <t>liczba emisji w TV</t>
  </si>
  <si>
    <t xml:space="preserve">Wspieranie przedsiębiorczości i innowacji na obszarach wiejskich przez podnoszenie poziomu wiedzy i umiejętności w obszarze małej przedsiębiorczości na przykładzie województwa podlaskiego </t>
  </si>
  <si>
    <t xml:space="preserve">
Operacja ma celu zapoznanie  grupy uczestników z różnymi formami przedsiębiorczości: turystyki wiejskiej, twórczości ludowej i rzemiosła, małego lokalnego przetwórstwa, a także innowacyjnymi metodami łączenie różnych źródeł dochodu, w tym z działalności pozarolniczych. Uczestnicy mają poznać  innowacyjne rozwiązania gospodarcze oraz utworzone sieci współpracy w zakresie turystyki wiejskiej i przedsiębiorczości wiejskiej. Ponadto operacja ma na celu pokazanie na przykładzie województwa podlaskiego  proces budowania sieci  komercjalizacji polskich produktów żywnościowych w powiązaniu z  turystyką wiejską. Realizacja operacji pozwoli na przekazanie wiedzy uczestnikom z zakresu małej przedsiębiorczości na obszarach wiejskich, a co za tym idzie działań mających na celu skracanie łańcucha dostaw żywności. Uczestnicy poznają różne formy usług oferowanych przez gospodarstwa rolne i mieszkańców obszarów wiejskich. Udział w przedsięwzięciu grupy docelowej ma również za zadanie ułatwienie tworzenia oraz funkcjonowania sieci kontaktów pomiędzy rolnikami, przedsiębiorcami sektora rolno-spożywczego oraz pozostałymi zainteresowanymi wdrażaniem innowacji w rolnictwie i na obszarach wiejskich, ułatwienie wymiany wiedzy fachowej oraz dobrych praktyk w zakresie wdrażania innowacji w sektorze turystycznym i spożywczym na obszarach wiejskich co może stworzyć warunki do dalszego działania we współpracy. 
</t>
  </si>
  <si>
    <t xml:space="preserve">* odbiorcy zainteresowani tematyką * rolnicy, *doradcy/specjaliści PODR,                 *przedsiębiorcy sektora rolno-spożywczego                            *mieszkańcy obszarów wiejskich,                        *przedstawiciele jednostek/ instytucji związanych z rozwojem sektora rolno-spożywczego
</t>
  </si>
  <si>
    <t xml:space="preserve"> webinarium  </t>
  </si>
  <si>
    <t>liczba wydarzeń</t>
  </si>
  <si>
    <t>Innowacje w prowadzeniu gospodarstwa pasiecznego.</t>
  </si>
  <si>
    <t>Przedmiotem operacji jest zorganizowanie wyjazdu studyjnego w zakresie prowadzenia nowoczesnej gospodarki pasiecznej. Jego celem jest zaprezentowanie innowacyjnych metod produkcji, służących poszerzeniu wachlarza produktów wytwarzanych w pasiekach oraz wykorzystanie ich w medycynie i apiterapii. Dodatkowo, wyjazd będzie okazją do  poznania się, nawiązania współpracy oraz wymiany doświadczeń, które umożliwią utworzenie grupy operacyjnej w ramach działania "Współpraca". Po wyjeździe zostanie opracowany materiał w postaci krótkiego filmu - relacji z wyjazdu, tak aby nowe informacje dotarły do szerszej grupy odbiorców i zainspirowały do włączenia się do współpracy pozostałe osoby, które nie mogły brać udziału w wyjeździe.</t>
  </si>
  <si>
    <t>wyjazd studyjny połączony z warsztatami</t>
  </si>
  <si>
    <t>*pszczelarze posiadający nr weterynaryjny,     *przedstawiciele związków i zrzeszeń pszczelarskich, *przedstawiciele jednostek naukowych  i instytucji rolniczych                                          *doradcy/specjaliści PODR   * inni, zainteresowani tematyką</t>
  </si>
  <si>
    <t>Innowacyjne rozwiązania wspierające rozwój gospodarki pasiecznej oraz ochronę pszczoły miodnej</t>
  </si>
  <si>
    <t>Celem operacji jest przedstawienie narzędzi koordynujących różne działania w celu stworzenia nowych standardów w tradycyjnej gospodarce pasiecznej oraz ochronie pszczoły miodnej. Nowoczesne  pszczelarstwo pokazuje różnego rodzaju specjalizacje:  hodowlaną,  technologiczną, towarową oraz dotyczącą przetwórstwa  produktów  pszczelich.  Aby te procesy mogły przebiegać niezakłócenie, nieodzowne staje się prawidłowe  rozpoznanie anomalii  rozwojowych, chorób zakaźnych i niezakaźnych, pasożytów i szkodników oraz znalezienie optymalnego rozwiązania  służącego poprawie  sytuacji  zdrowotnej  pasieki. Konieczne jest wdrażanie innowacyjnych rozwiązań. Istotne w tym procesie jest podjęcie współpracy i wymiana doświadczeń nt. innowacyjnych metod, co  umożliwi wymiana doświadczeń i poglądów, a co za tym idzie budowanie sieci kontaktów. Przedmiotem operacji jest zorganizowanie webinarium dla pszczelarzy, wydanie broszury, produkcja materiału filmowego oraz audycja radiowa.  W trakcie webinarium, uczestnicy będą mogli nabyć wiedzę  w omawianym temacie, wymienić się doświadczeniami i poglądami oraz uczestniczyć w dyskusji prowadzonej przez moderatora. Natomiast słuchacze audycji radiowej (kolejnej formy operacji) będą mogli nabyć wiedzę i doświadczenie w wymienionym zakresie. Ważnym elementem operacji jest również nawiązanie nowych kontaktów, chociażby poprzez usłyszenie wypowiedzi praktyków i ekspertów w tej dziedzinie. Wysłuchanie osoby, która wdrożyła nowe technologie czy zastosowania, może być  inspiracją dla  środowiska  zainteresowanego tematem pszczelarstwa. Jest to niezbędny czynnik mogący przyczynić się do powstania nowych, ciekawych i wspólnych inicjatyw w  woj. pomorskim. Ta forma realizacji operacji stwarza nowe możliwości dotarcia informacji do szerszej grupy odbiorców oraz może zaowocować włączeniem się do współpracy  innych producentów. 
Audycje będą miały charakter reportaży, rozmów z  pszczelarzami, przedsiębiorcami, osobami, które  uczestniczyły w projektach, przedstawicielami świata nauki, które pracują / pracowały nad wdrożeniem nowych technologii  z pszczelarstwa.  Wzbogacone one będą oprawą autopromocyjną projektu. 
Tematyką audycji będą innowacyjne rozwiązania oraz nowe technologie. Prezentacje „dobrych praktyk” będą impulsem do wdrażania takich rozwiązań w swoich gospodarstwach/ przedsiębiorstwach  i korzystania ze wsparcia z funduszy unijnych. Tematyka operacji będzie również prezentowana podczas materiału filmowego emitowanego w TV, który w ten sposób dotrze do szerokiego grona odbiorców. Wydanie broszury spowoduje, że nowe informacje dotrą do szerszej grupy odbiorców i zainspirują je do włączenia się do współpracy.</t>
  </si>
  <si>
    <t xml:space="preserve">*pszczelarze lub
 osoby  zainteresowane tym typem produkcji,
* rolnicy
* przedstawiciele jednostki naukowej oraz instytucji związanej z sektorem rolno-spożywczym w województwie pomorskim 
* przedstawiciele związków i zrzeszeń pszczelarskich
* doradca rolny/specjalista ODR
* mieszkańcy obszarów wiejskich 
</t>
  </si>
  <si>
    <t>ilość słuchaczy</t>
  </si>
  <si>
    <t xml:space="preserve">nakład </t>
  </si>
  <si>
    <t>e-sieciowanie</t>
  </si>
  <si>
    <t>Celem operacji jest analiza skuteczności coachingu, realizowanego przez narzędzia ICT, w procesie tworzenia grup operacyjnych na rzecz innowacji (EPI) oraz w opracowaniu projektów przez grupy operacyjne EPI.
Przedmiotem operacji jest organizacja i przeprowadzenie e-spotkań rolników, przedsiębiorców i innych podmiotów, mogących wchodzić w skład grup EPI. Spotkania będą miały formę cykliczną, prowadzoną narzędziami ICT w czterech etapach. 
W pierwszym etapie zrealizowana zostanie e-kampania marketingowa operacji (m.in. przez fora społecznościowe, platformy branżowe) oraz cykl e–spotkań z brokerami PODR w Lubaniu w celu naboru uczestników do drugiego etapu operacji. Na tym etapie uczestnicy zostaną podzieleni na grupy tematyczne. Problematyka grup zostanie dostosowana do potrzeb zgłoszonych przez uczestników oraz specyfiki regionu, ze szczególnym uwzględnieniem krótkich łańcuchów dostaw żywności, tematyki ochrony środowiska, biogospodarki, przeciwdziałania zmianom klimatu oraz racjonalnego gospodarowania wodą.
Drugi etap obejmie organizację i realizację cyklu e-spotkań grup tematycznych z coachem. Efektem przeprowadzonych procesów coachingu będzie utworzenie nieformalnych grup operacyjnych działających na rzecz innowacji.
Etap trzeci, to praca grup operacyjnych nad projektami innowacji, wspierana przez cykl e-spotkań, realizowanych wg metodyki procesów coachingu. Uczestnicy operacji, zgodnie ze zgłaszanymi potrzebami, uzyskają wsparcie (grupowe i/lub indywidualne) specjalistów, w tym specjalistów ds. marketingu oraz prawników. Spodziewanym efektem tego etapu jest złożenie przez uczestników operacji wniosków w IV naborze działania Współpraca w ramach PROW 2014-2020.
Ostatni etap to merytoryczna ocena operacji. W ramach operacji e-sieciowanie opracowana zostanie analiza skuteczności przeprowadzonej operacji, ze wskazaniem jej mocnych i słabych stron, w celu rozwoju przyjętej w niniejszej operacji strategii i metod pracy brokerów SIR. Analiza zostanie opublikowana na stronach internetowych PODR i SIR.</t>
  </si>
  <si>
    <t>•	rolnicy - mieszkańcy woj. pomorskiego
•	przedsiębiorcy sektora rolno-spożywczego
•	przedstawiciele jednostek/ instytucji związanych z rozwojem sektora rolno-spożywczego
•	doradcy/specjaliści PODR w Lubaniu</t>
  </si>
  <si>
    <t>analiza</t>
  </si>
  <si>
    <t xml:space="preserve">Nowoczesna i bezpieczna uprawa ziemniaka w województwie pomorskim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</si>
  <si>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Operacja będzie realizowana jako m.in. audycja radiowa oraz materiał filmowy. Przewidziany czas audycji radiowej to spoty 7-minutowe nadawane trzy razy w ciągu dnia przez okres 2 tygodni, z kolei materiał filmowy to  program w formie ok. 8 minutowego reportażu. W prezentowanych materiałach będą poruszane tematy odnośnie skutków występowania bakteriozy pierścieniowej i innych chorób w uprawie ziemniaka, jej diagnozowanie, odmiany zalecane do uprawy na terenie pomorza, jak kiedyś, a jak obecnie uprawiamy ziemniaki, a także jak przygotować ziemniaki do sprzedania. Organizowany w ramach operacji materiał filmowy będzie miał charakter innowacyjno-edukacyjny. Zdobyta wiedza pozwoli na transfer wiedzy w zakresie dobrych praktyk wdrażania innowacji w rolnictwie i na obszarach wiejskich ora promowania innowacyjnych technologii uprawy i konfekcjonowania ziemniaka na obszarze województwa pomorskiego.</t>
  </si>
  <si>
    <t>*producenci ziemniaka lub zamierzający podjąć taką produkcję w celu zwiększenia rentowności swoich gospodarstw rolnych *doradcy rolniczy  *mieszkańcy obszarów wiejskich  *inne podmioty zainteresowane tematyką</t>
  </si>
  <si>
    <t>liczba emisji</t>
  </si>
  <si>
    <t xml:space="preserve">INNOWACJE W EKOLOGICZNYM CHOWIE ZWIERZĄT </t>
  </si>
  <si>
    <t>Celem operacji  jest zaprezentowanie innowacyjnych metod produkcji w systemie rolnictwa ekologicznego, w  tym zasady chowu zwierząt w systemie ekologicznym  oraz nawiązanie kontaktów, które umożliwią wymianę wiedzy i doświadczeń w tym zakresie. Bardzo ważnym elementem operacji jest transfer wiedzy, a co za tym idzie inspiracja środowiska  zainteresowanego tematem rolnictwa ekologicznego, jest to niezbędny czynnik mogący przyczynić się do powstania nowych, ciekawych , wspólnych inicjatyw.  Realizacja operacji odbędzie poprzez wybór różnych form realizacji : webinarium (szkolenia on-line),  audycja radiowa, materiał filmowy emitowany w TV, co pozwoli wykorzystać narzędzia cyfrowe, ale również dostępne media, tak aby dotrzeć do jak największej liczy odbiorców (zachowując zasady bezpieczeństwa w dobie COVID). Zostanie również opracowany materiał w postaci broszury, tak aby nowe informacje dotarły do szerszej grupy odbiorców i zainspirowały do włączenia się do współpracy pozostałe osoby, które nie mogły brać udziału w szkoleniu.</t>
  </si>
  <si>
    <t>*rolnicy zajmujący się produkcją ekologiczną oraz zainteresowani tym typem produkcji z terenu województwa pomorskiego;
* przedstawiciele jednostek naukowych oraz instytucji związanych z sektorem rolno-spożywczym,
* doradcy/specjaliści PODR,
*przedsiębiorcy, których działalność jest związana z przetwórstwem rolno-spożywczym z terenu województwa pomorskiego. *mieszkańcy obszarów wiejskich</t>
  </si>
  <si>
    <t>publikacja - broszura</t>
  </si>
  <si>
    <t xml:space="preserve">EKOBIZNES W ROLNICTWIE </t>
  </si>
  <si>
    <t xml:space="preserve">Celem operacji jest przekazanie praktycznej wiedzy z zakresu tworzenia innowacyjnych rozwiązań związanych z Eko-biznesem,  przedstawienie praktycznych przykładów realizowanych w Polsce, wspólne poszukiwanie rozwiązań z zakresu tworzenia eko przedsięwzięć w regionie. Operacja przyczyni się do aktywizacji rolników, przedsiębiorców, jak i mieszkańców obszarów wiejskich do łączenia produkcji rolniczej z działalnością pozarolniczą, co z pewnością przekładać się będzie na skracanie łańcucha dostaw żywności. Rolnictwo ekologiczne szansą na zwiększenie dochodowości gospodarstwa.
</t>
  </si>
  <si>
    <t>*rolnicy zajmujący się produkcją ekologiczną oraz zainteresowani tym typem produkcji z terenu województwa pomorskiego;
* przedstawiciele  instytucji związanych z sektorem rolno-spożywczym,
* doradcy/specjaliści PODR,
*przedsiębiorcy, których działalność jest związana z przetwórstwem rolno-spożywczym z terenu województwa pomorskiego.
* mieszkańcy obszarów wiejskich</t>
  </si>
  <si>
    <t>Lokalne partnerstwa ds. wody w powiecie kościerskim</t>
  </si>
  <si>
    <t>Przedstawiciele Państwowego Gospodarstwa Wodnego Wody Polskie, administracji publicznej, spółki wodnej, izby rolniczej, lasów państwowych, parków krajobrazowych, instytutów naukowych/ uczelni rolniczych, organizacji pozarządowych, rolnicy, właściciele stawów rybnych,
przedstawiciele podmiotów doradczych, przedsiębiorcy mający oddziaływanie na stan wód na danym terenie, inne podmioty zainteresowane tematem.</t>
  </si>
  <si>
    <t xml:space="preserve">liczba emisji </t>
  </si>
  <si>
    <t xml:space="preserve">Pomorska Wieś Innowacyjna </t>
  </si>
  <si>
    <t>Celem operacji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</si>
  <si>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film/ filmy edukacyjno-informacyjne</t>
  </si>
  <si>
    <t>komplet</t>
  </si>
  <si>
    <t xml:space="preserve">rolnicy, mieszkańcy obszarów wiejskich, przedstawiciele doradztwa rolniczego,  pracownicy firm i instytucji działających na rzecz rolnictwa. </t>
  </si>
  <si>
    <t>Gospodarstwa edukacyjne i agroturystyczne przykładem innowacyjnej formy działalności pozarolniczej dla pomorskich gospodarstw</t>
  </si>
  <si>
    <t xml:space="preserve">Celem głównym operacji jest  ułatwienie transferu wiedzy i innowacji w rolnictwie oraz na obszarach wiejskich poprzez dotarcie z informacją do rolników i domowników, mieszkańców obszarów wiejskich  oraz ich mobilizacja do podejmowania i rozwoju działalności pozarolniczej poprzez zorganizowanie konferencji, która dostarczy fachowej wiedzy, dobrych praktyk i informacji z zakresu wdrażania innowacji, przedsiębiorczości, w tym możliwości wsparcia finansowego na rozwój różnych form przedsiębiorczości na wsi oraz konkursu dla podmiotów z woj. pomorskiego  wpisanych do Ogólnopolskiej Sieci Zagród Edukacyjnych i prowadzących edukację w zagrodzie w zakresie przynajmniej dwóch celów edukacyjnych spośród niżej wymienionych:  edukacja w zakresie produkcji roślinnej, edukacja w zakresie produkcji zwierzęcej, edukacja w zakresie przetwórstwa płodów rolnych, edukacja w zakresie świadomości ekologicznej i konsumenckiej, edukacja w zakresie dziedzictwa kultury materialnej wsi, tradycyjnych zawodów, rękodzieła i twórczości ludowej. Operacja ma na celu rozpropagowanie działalności pozarolniczej, tj. zagród edukacyjnych i agroturystyki - źródeł umożliwiających pozyskanie dodatkowego dochodu w oparciu o zasoby gospodarstwa. Powyższe działania mają na celu promocję jakości życia na wsi jako miejsca do życia i rozwoju zawodowego.  Operacja będzie realizowana za pomocą dwóch form -konferencji i konkursu. Aktywizacja mieszkańców wsi w kierunku podejmowania nowych przedsięwzięć i inicjatyw w zakresie rozwoju obszarów wiejskich oraz stworzenie sprzyjających warunków do ułatwienia wymiany wiedzy fachowej oraz dobrych praktyk w zakresie wdrażania innowacji w rolnictwie i na obszarach wiejskich,  stworzy sprzyjające warunki do powstania nowych miejsc pracy na obszarach wiejskich województwa pomorskiego. </t>
  </si>
  <si>
    <t>*rolnicy  *doradcy/specjaliści PODR *odbiorcy zainteresowani tematyką  *mieszkańcy obszarów wiejskich</t>
  </si>
  <si>
    <r>
      <t>Dobre praktyki w zakresie  wspierania</t>
    </r>
    <r>
      <rPr>
        <b/>
        <strike/>
        <sz val="11"/>
        <rFont val="Calibri"/>
        <family val="2"/>
        <charset val="238"/>
        <scheme val="minor"/>
      </rPr>
      <t xml:space="preserve"> </t>
    </r>
    <r>
      <rPr>
        <b/>
        <sz val="11"/>
        <rFont val="Calibri"/>
        <family val="2"/>
        <charset val="238"/>
        <scheme val="minor"/>
      </rPr>
      <t>przedsiębiorczości  i innowacji na obszarach wiejskich na przykładzie inicjatyw podejmowanych przez rolników w województwie śląskim</t>
    </r>
  </si>
  <si>
    <t>Operacja ma na celu pokazanie rolnikom przykładów dobrych praktyk współdziałania i korzyści z tego wynikających, ułatwienie tworzenia sieci kontaktów pomiędzy rolnikami, podmiotami doradczymi a przedsiębiorcami sektora rolno-spożywczego oraz pozostałymi podmiotami zainteresowanymi wdrażaniem innowacji w rolnictwie i na obszarach wiejskich.  Ciekawe rozwiązania i pomysły mogą zostać przeniesione do własnego gospodarstwa, aby przyciągnąć klientów- turystów. Formą realizacji operacji jest wyjazd studyjny połączony z warsztatami, który ma nie tylko inspirować, ale również przełamać bariery mentalne, głównie strach przed współdziałaniem. Wyjazd przyczyni się do nabycia wiedzy z zakresu rozwoju przedsiębiorczości, małego przetwórstwa lokalnego,  skutecznej promocji i marketingu produktów lokalnych oraz ułatwienia tworzenia sieci kontaktów przy kreowaniu wspólnej marki, ukazania innowacyjnych i nowatorskich rozwiązań promujących jakość życia na wsi . Ukazanie innowacyjnych i nowatorskich rozwiązań w gospodarstwach  sprzyjać będzie poprawie efektywności produkcji i wzrostowi konkurencyjności w województwie pomorskim. Umożliwi to promowanie innowacyjnych technologii w gospodarstwach.</t>
  </si>
  <si>
    <t xml:space="preserve">wyjazd studyjny połączony z warsztatami </t>
  </si>
  <si>
    <t xml:space="preserve">* rolnicy                                                                                    * przedstawiciele doradztwa rolniczego: doradcy/specjaliści PODR,  *przedsiębiorcy,                                                                                                           *odbiorcy zainteresowani tematyką *mieszkańcy obszarów wiejskich   *pracownicy firm i instytucji działających na rzecz rolnictwa </t>
  </si>
  <si>
    <t>Innowacyjne gospodarstwo pasieczne</t>
  </si>
  <si>
    <t xml:space="preserve">Celem operacji jest zaprezentowanie uczestnikom innowacyjnych praktyk produkcyjnych w pasiekach, w tym elementów nowoczesnej gospodarki pasiecznej oraz nowych metod leczenia i zapobiegania chorobom pszczół. Wpłynie to na kształtowanie postaw proinnowacyjnych odbiorców operacji oraz spowoduje rozwój pasiek i zwiększy wiedzę ich właścicieli. Konieczne jest wdrażanie innowacyjnych rozwiązań. Istotne w tym procesie jest podjęcie współpracy i wymiana doświadczeń na temat innowacyjnych metod, co  umożliwi wymiana doświadczeń i poglądów, a co za tym idzie budowanie sieci kontaktów.                                  </t>
  </si>
  <si>
    <t xml:space="preserve">*pszczelarze oraz osoby  zainteresowane  tym typem produkcji,            *przedstawiciele związków i zrzeszeń pszczelarskich, *przedstawiciele jednostek naukowych  i instytucji rolniczych,                                                *doradcy/specjaliści PODR </t>
  </si>
  <si>
    <t>Innowacyjne technologie w hodowli trzody chlewnej w województwie pomorskim</t>
  </si>
  <si>
    <t>Celem operacji jest upowszechnianie wiedzy na temat innowacyjnych technologii w chowie i hodowli trzody chlewnej. Konferencja będzie okazją do wymiany doświadczeń między uczestnikami, przybliży zagadnienia związane z zadaniami realizowanymi przez Sieć na rzecz innowacji w rolnictwie i na obszarach wiejskich. W czasie konferencji przewidziane są wykłady prowadzone przez specjalistów, dotykające innowacyjności w działach produkcji: rozród, żywienie, odchów młodych zwierząt, tucz, budynki inwentarskie, nowe jednostki chorobowe i ich zwalczanie, a także pokaz innowacyjności w hodowli, w tym np. pokaz nowoczesnej technologii sterowania mikroklimatem budynku.  Ponadto planowana jest publikacja materiałów pokonferencyjnych w Internecie.</t>
  </si>
  <si>
    <t>*rolnicy *hodowcy trzody chlewnej *doradcy i specjaliści PODR oraz innych ośrodków *przedsiębiorcy sektora rolno-spożywczego *przedstawiciele związków hodowców *przedstawiciele nauki i instytucji związanych z sektorem rolnym *osoby  zainteresowane tematyką</t>
  </si>
  <si>
    <t>Innowacyjne technologie w hodowli bydła i produkcji mleka na terenie województwa pomorskiego</t>
  </si>
  <si>
    <t xml:space="preserve">Celem operacji jest ułatwienie przekazania wiedzy fachowej  przedstawicieli instytutów naukowych oraz ośrodków badawczych rolnikom oraz pozostałym podmiotom stanowiącym grupę docelową operacji. Zaprezentowane podczas konferencji zagadnienia dotyczące  innowacji w hodowli bydła i produkcji mleka, pozwolą na poszerzenie wiedzy dotyczącej nowoczesnych technologii, a także poprawienia ekonomiki produkcji. Materiały dydaktyczne oraz konferencja pozwolą nie tylko na zdobycie fachowej wiedzy, ale także na wymianę doświadczeń pomiędzy uczestnikami wydarzenia.                                                            </t>
  </si>
  <si>
    <t>* rolnicy *hodowcy bydła mlecznego  *przedstawiciele doradztwa rolniczego  *pracownicy firm i instytucji działających na rzecz rolnictwa *mieszkańcy obszarów wiejskich * inne osoby zainteresowane tematyką operacji</t>
  </si>
  <si>
    <t>Pomorskie partnerstwa do spraw wody</t>
  </si>
  <si>
    <t xml:space="preserve">Celem operacji jest zainicjowanie współpracy oraz stworzenie sieci kontaktów między lokalnym społeczeństwem a instytucjami i urzędami, w zakresie gospodarki wodnej na obszarach wiejskich ze szczególnym uwzględnieniem rolnictwa.  Przedmiotem operacji jest powołanie Pomorskiego Partnerstwa ds. Wody  w każdym powiecie woj. pomorskiego, w którego skład wejdą przedstawiciele administracji publicznej, rolników, doradztwa rolniczego oraz nauki. Tematem operacji będzie: wzajemne poznanie zakresów działania i potrzeb związanych z gospodarowaniem wodą członków Partnerstwa,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</si>
  <si>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ilość spotkań</t>
  </si>
  <si>
    <t>* przedstawiciele Państwowego Gospodarstwa Wodnego Wody Polskie  *przedstawiciele administracji publicznej, spółki wodnej, izby rolniczej, lasów państwowych, parków krajobrazowych, instytutów naukowych/ uczelni rolniczych, organizacji pozarządowych, * rolnicy  *właściciele stawów rybnych *przedstawiciele podmiotów doradczych *przedsiębiorcy mający oddziaływanie na stan wód na danym terenie *inne podmioty zainteresowane tematem</t>
  </si>
  <si>
    <t>pokazy</t>
  </si>
  <si>
    <t>wyjazd szkoleniowy</t>
  </si>
  <si>
    <t>dokumentacja podsumowująca</t>
  </si>
  <si>
    <t>Innowacyjne technologie w produkcji drobiu</t>
  </si>
  <si>
    <t>Celem operacji jest podniesienie poziomu wiedzy i wymiana doświadczeń podczas zaplanowanej  konferencji dla hodowców drobiu. Jej celem jest przekazanie producentom drobiu nowych, innowacyjnych  rozwiązań  w działach produkcji: rozród, żywienie, odchów młodych zwierząt, tucz, budynki inwentarskie, nowe jednostki chorobowe i ich zwalczanie. W czasie konferencji będą prowadzone wykłady przez specjalistów tej branży z jednostek naukowych  i podmiotów współpracujących oraz zaplanowano pokaz  nowoczesnej technologii sterowania mikroklimatem w kurniku. Ponadto planowana jest publikacja materiałów pokonferencyjnych w Internecie.</t>
  </si>
  <si>
    <t>* rolnicy *hodowcy zwierząt  *doradcy i specjaliści PODR oraz innych ośrodków  *przedsiębiorcy sektora rolno-spożywczego *przedstawiciele związków hodowców  *przedstawiciele nauki i instytucji związanych z sektorem rolnym *osoby  zainteresowane tematyką</t>
  </si>
  <si>
    <t>Kontynuacja operacji z 2020 r., której celem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kontynuacyjnej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</si>
  <si>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 xml:space="preserve">*rolnicy *mieszkańcy obszarów wiejskich  *przedstawiciele doradztwa rolniczego  *pracownicy firm i instytucji działających na rzecz rolnictwa </t>
  </si>
  <si>
    <t>Innowacyjne rozwiązania w chowie i hodowli bydła mięsnego</t>
  </si>
  <si>
    <t xml:space="preserve">Celem operacji jest dostarczenie aktualnej wiedzy na temat innowacyjnych rozwiązań w zakresie chowu i hodowli bydła mięsnego oraz promowanie kontaktów i wymiany doświadczeń pomiędzy rolnikami- producentami żywca wołowego, przedsiębiorcami, jednostkami naukowymi i doradczymi. Celem nawiązanych kontaktów jest wzbogacenia bazy potencjalnych partnerów sieci na rzecz innowacji w rolnictwie i na obszarach wiejskich.  Operacja będzie realizowana w formie konferencji dla producentów bydła mięsnego, którym  zapewni się materiały dydaktyczne oraz zostanie wydana broszura, zawierająca tematy merytoryczne poruszane podczas konferencji.  Wśród tematów konferencji znajdą się zagadnienia dotyczące możliwości wzbogacenia o innowacyjne rozwiązania prowadzenia produkcji bydła mięsnego w polskich warunkach, w tym związane z dostosowaniem do wymogów dyrektywy NEC, Europejskiej Strategii w sprawie Metanu oraz dobrostanu zwierząt.   </t>
  </si>
  <si>
    <t>* rolnicy * hodowcy bydła mięsnego  *doradcy rolniczy i specjaliści ODR *przedsiębiorcy związani z sektorem bydła mięsnego  *przedstawiciele instytucji naukowych i samorządowych zainteresowanych innowacjami w chowie i hodowli bydła mięsnego</t>
  </si>
  <si>
    <r>
      <t>200 egz.</t>
    </r>
    <r>
      <rPr>
        <sz val="10"/>
        <rFont val="Calibri"/>
        <family val="2"/>
        <charset val="238"/>
        <scheme val="minor"/>
      </rPr>
      <t xml:space="preserve"> (80 egz. dla uczestników konferencji + 120 egz. dla uczestników innych szkoleń, pokazów i wystaw bydła organizowanych przez PODR)</t>
    </r>
  </si>
  <si>
    <t>Plan operacyjny KSOW na lata 2020-2021 (z wyłączeniem działania 8 Plan komunikacyjny) - Śląski ODR - luty 2022</t>
  </si>
  <si>
    <t>„Strategia ochrony rzepaku ozimego przed wybranymi agrofagami z uwzględnieniem podatności odmian, zmian klimatycznych i narastania odporności na środki ochrony roślin”</t>
  </si>
  <si>
    <t xml:space="preserve">Celem operacji jest przeszkolenie  rolników powiatu raciborskiego na temat  strategii ochrony rzepaku ozimego, podatności odmian, zmian klimatycznych i narastania odporności na środki ochrony roślin.
Przedmiotem operacji jest zorganizowanie e-szkolenia dla 20 osób,  podczas których nastąpi transfer wiedzy z ww. tematyki operacji (w tym wymiana doświadczeń i nawiązanie współpracy/kontaktów) </t>
  </si>
  <si>
    <t>E-szkolenie</t>
  </si>
  <si>
    <t>liczba uczestników e-szkolenia</t>
  </si>
  <si>
    <t>rolnicy, przedstawiciele doradztwa, mieszkańcy obszarów wiejskich</t>
  </si>
  <si>
    <t>Śląski Ośrodek Doradztwa Rolniczego w Częstochowie</t>
  </si>
  <si>
    <t>42-200 Częstochowa ul. Wyszyńskiego 70/126</t>
  </si>
  <si>
    <t>„Produkcja miodu w oparciu o uprawę roślin miododajnych na gruntach o niskiej przydatności  rolniczej”</t>
  </si>
  <si>
    <t>Celem operacji jest upowszechnienie wiedzy na temat produkcji miodu poprzez zakładanie pasiek na terenach o niskiej przydatności rolniczej przy wykorzystaniu roślin miododajnych jako pożytku pszczelego. Powstałe partnerstwa i wypracowane, wzajemne zaufanie pozwoli na podejmowanie inicjatyw, w tym m.in. realizacji projektów innowacyjnych w ramach działania "Współpraca"                                                                          Przedmiotem operacji jest organizacja konferencji dla 70 osób. Dzięki współpracy członków grupy pszczelarskiej i rolników nastąpi wdrażanie innowacyjnych rozwiązań w ich gospodarstwach</t>
  </si>
  <si>
    <t>członkowie grupy pszczelarskiej działającej przy Zespole Szkół Agrotechnicznych i Ogólnokształcących w Żywcu (ZSAiO), członkowie kół pszczelarskich, rolnicy i ich domownicy, przedstawiciele doradztwa, pracownicy oświatowi (nauczyciele ZSAiO), mieszkańcy obszarów wiejskich oraz zainteresowana tematem młodzież  z ZSAiO.</t>
  </si>
  <si>
    <t>  „Naukowe wsparcie usług doradczych z zakresu zarzadzania ryzkiem agrofagów o znaczeniu gospodarczym oraz wprowadzenie odpowiednich środków zapobiegawczych”</t>
  </si>
  <si>
    <t xml:space="preserve">Celem szkolenia jest przygotowanie rolników do zarządzania ryzykiem agrofagów o znaczeniu gospodarczym, a doradców do wdrożenia tematu podczas wizyt w gospodarstwach rolnych. Nie mniejsze znaczenie ma przygotowanie tych samych grup odbiorców do wprowadzenia odpowiednich środków zapobiegawczych. Doskonała znajomość tematu z pewnością wpłynie na czujność rolników, działanie w odpowiednim momencie i ostatecznie na wysokość uzyskiwanych plonów czyli  temat ów ma duże znaczenie gospodarcze. Przedmiotem operacji jest zorganizowanie e-szkolenie dla 15 rolników z powiatu rybnickiego oraz doradców rolniczych na wyżej wymienione zagadnienia. Udział w e-szkolenia pozwoli nawiązać kontakty w danym obszarze tematycznym.
 </t>
  </si>
  <si>
    <t xml:space="preserve">rolnicy, przedstawiciele doradztwa, mieszkańcy obszarów wiejskich </t>
  </si>
  <si>
    <t>"Wprowadzanie nowych ras zwierząt hodowlanych do gospodarstw rolnych województwa śląskiego" Wystawa Zwierząt Hodowlanych 2020</t>
  </si>
  <si>
    <t>Celem operacji jest zaprezentowanie rolnikom województwa śląskiego możliwości produkcyjnych nowych ras zwierząt hodowlanych prezentowanych podczas Wystawy Zwierząt Hodowlanych 2020 towarzyszącej XXIX Krajowej Wystawie Rolniczej w Częstochowie w dniach 5-06.09.2020. Przedmiotem operacji jest nagranie jednego filmu. Operacja przyczyni się do podwyższenia wiedzy w zakresie wdrażania innowacji w rolnictwie w sektorze produkcji zwierzęcej.</t>
  </si>
  <si>
    <t>rolnicy, hodowcy zwierząt gospodarskich, osoby zainteresowane tematem</t>
  </si>
  <si>
    <t>42-200 Częstochowa, ul. Wyszyńskiego 70/126</t>
  </si>
  <si>
    <t>"Wprowadzanie nowych ras zwierząt hodowlanych do gospodarstw rolnych województwa śląskiego"</t>
  </si>
  <si>
    <t xml:space="preserve">Celem operacji jest zaprezentowanie rolnikom województwa śląskiego możliwości produkcyjnych nowych ras zwierząt hodowlanych prezentowanych podczas Wystawy Zwierząt Hodowlanych 2020 oraz ras polecanych przez Instytut Zootechniki. Przedmiotem operacji jest nagranie cyklu audycji radiowych. Operacja przyczyni się do promocji hodowli bydła mięsnego w województwie śląskim, zacieśnienia się współpracy z Instytutem Zootechniki. Operacja przyczyni się do poszerzenia wiedzy na temat wołowiny oraz jej dystrybucji w ramach krótkich łańcuchów dostaw żywności. </t>
  </si>
  <si>
    <t xml:space="preserve">Audycje radiowe </t>
  </si>
  <si>
    <t>„Budowanie sieci kontaktów pomiędzy nauką i praktyką w województwie śląskim - perspektywy i plany”</t>
  </si>
  <si>
    <t xml:space="preserve">Celem operacji jest przekazanie wiedzy i informacji na temat mechanizmów transferu wiedzy w rolnictwie oraz w przetwórstwie rolno-spożywczym. Pokazanie kierunków współpracy pomiędzy nauką i doradztwem rolniczym i nawiązywanie sieci kontaktów w województwie. Przykładem będzie współpraca pomiędzy Zakładem Ichtiobiologii i Gospodarki Rybackiej Polskiej Akademii Nauk, jako jedyną placówką naukową związaną z produkcją żywności działającą na terenie województwa śląskiego.  Przedmiotem operacji jest konferencja dla 60 osób. </t>
  </si>
  <si>
    <t>rolnicy, rybacy, przedstawiciele doradztwa, dyrektorzy jednostek badawczo rozwojowych, mieszkańcy obszarów wiejskich</t>
  </si>
  <si>
    <t>"Rolnictwo ekologiczne szansą dla rozwoju obszarów wiejskich"</t>
  </si>
  <si>
    <t xml:space="preserve">Celem operacji jest upowszechnianie wiedzy na temat  rolnictwa ekologicznego oraz promocja dobrych praktyk w ekologicznych gospodarstwach rolnych. Podczas szkolenia zaprezentowane zostaną zasady prowadzenia gospodarstw ekologicznych wraz z uregulowaniami prawnymi w tym zakresie. Uczestnicy nabędą  wiedzę z zakresu  przetwórstwa  w ekologicznym gospodarstwie rolnym oraz możliwości  dystrybucji produktów poprzez krótkie łańcuchy dostaw. Organizowany w ramach operacji Konkurs "Najlepsze Gospodarstwo Ekologiczne" będzie uhonorowaniem najlepszych gospodarstw, które upowszechniają  ekologiczne metody produkcji rolnej, a  także propagują poprzez swoją działalność innowacyjne i prośrodowiskowe rozwiązania.   </t>
  </si>
  <si>
    <t>Szkolenia/e-szkolenia/ Konkurs</t>
  </si>
  <si>
    <t xml:space="preserve">liczba szkoleń/liczba e-szkoleń/ liczba konkursów/ liczba uczestników szkoleń /liczba uczestników e-szkoleń/ liczba laureatów konkursu  </t>
  </si>
  <si>
    <t>4/2/1/80/79/2</t>
  </si>
  <si>
    <t>rolnicy, mieszkańcy obszarów wiejskich, przedstawiciele doradztwa</t>
  </si>
  <si>
    <t>"Utworzenie Lokalnego Partnerstwa do spraw Wody w powiecie cieszyńskim"</t>
  </si>
  <si>
    <t>Celem operacji jest stworzenie Lokalnego Partnerstwa do spraw Wody, a więc sieci efektywnej współpracy pomiędzy wszystkimi kluczowymi  Partnerami na rzecz zarządzania zasobami wody w rolnictwie i na obszarach wiejskich powiatu cieszyńskiego. Przedmiotem operacji jest zorganizowanie 6 spotkań. Tematem operacji będzie:  wzajemne poznanie zakresów działania i potrzeb związanych z gospodarowaniem wodą członków LPW,
diagnoza sytuacji w zakresie zarządzania zasobami wody pod kątem potrzeb rolnictwa i mieszkańców obszarów wiejskich dla powiatu cieszyńskiego - analiza problemów oraz potencjalnych możliwości ich rozwiązania, upowszechnianie dobrych praktyk w zakresie gospodarki wodnej i oszczędnego gospodarowania nią w rolnictwie i na obszarach wiejskich.</t>
  </si>
  <si>
    <t>Spotkania/e-spotkania/Ekspertyza</t>
  </si>
  <si>
    <t xml:space="preserve">liczba spotkań/ liczba e-spotkań/liczba uczestników spotkań/liczba ekspertyz </t>
  </si>
  <si>
    <t>4/2/20/1</t>
  </si>
  <si>
    <t xml:space="preserve">20 przedstawicieli kluczowych sektorów dla gospodarki wodnej m.in. podmioty publiczne, samorządy terytorialne, rolnicy, stowarzyszenia działające na rzecz przyrody czy lasów państwowych, przedstawiciele doradztwa, izby rolnicze, firmy mające znaczące oddziaływanie na wykorzystanie zasobów wód. </t>
  </si>
  <si>
    <t>"Innowacje w nowoczesnej uprawie ziemniaka - Program dla polskiego ziemniaka"</t>
  </si>
  <si>
    <t xml:space="preserve">Celem konferencji jest zapoznanie rolników, producentów ziemniaka z możliwościami uprawy ziemniaka, zagadnieniami z dziedzin: odmian ziemniaka, technologii uprawy, przygotowaniem gleby pod uprawę, terminowością sadzenia, nawożeniem, pielęgnacją, rozpoznawaniem i zapobieganiem chorobom oraz  prawidłowym zbiorem ziemniaka. Ponadto uczestnicy zapoznają się z informacjami dotyczącymi znakowania produktów rolnych, możliwościami promocji i budowania lokalnych marek, zasadami bioasekuracji. Przedmiotem operacji jest zorganizowanie dwóch konferencji  dla około 100 osób. Udział w konferencji pozwoli nawiązać kontakty w danym obszarze tematycznym.   </t>
  </si>
  <si>
    <t xml:space="preserve">Konferencja </t>
  </si>
  <si>
    <t xml:space="preserve">liczba konferencji,                      liczba  uczestników konferencji </t>
  </si>
  <si>
    <t>2/100</t>
  </si>
  <si>
    <t>rolnicy, producenci ziemniaka, przedstawiciele doradztwa</t>
  </si>
  <si>
    <t>"Innowacje w precyzyjnym nawadnianiu roślin ogrodniczych"</t>
  </si>
  <si>
    <r>
      <t>Celem operacji jest ułatwianie transferu wiedzy i innowacji w rolnictwie w zakresie innowacyjnych rozwiązań w precyzyjnym nawadnianiu roślin ogrodniczych. Przedmiotem operacji jest nagranie 3-odcinkowego filmu informacyjno-szkoleniowego obejmującego tematykę dotyczącą racjonalnego gospodarowania wodą  z wykorzystaniem nowoczesnych agrotechnik, w tym wykorzystania innowacyjnych rozwiązań w precyzyjnym nawadnianiu stworzonych przez polskich naukowców. Film uzupełni wiedzę i będzie dobrą formą przekazania dobrych praktyk w zakresie nowoczesnych rozwiązań, które mogą zostać zaimplementowane w gospodarstwach rolnych w zakresie nawadniania. Film będzie bazą do wymiany doświadczeń pomiędzy zainteresowanymi rolnikami, przybliży zagadnienia związane z Siecią na rzecz innowacji w rolnictwie i na obszarach wiejskich</t>
    </r>
    <r>
      <rPr>
        <u/>
        <sz val="11"/>
        <rFont val="Calibri"/>
        <family val="2"/>
        <charset val="238"/>
        <scheme val="minor"/>
      </rPr>
      <t xml:space="preserve"> </t>
    </r>
    <r>
      <rPr>
        <sz val="11"/>
        <rFont val="Calibri"/>
        <family val="2"/>
        <charset val="238"/>
        <scheme val="minor"/>
      </rPr>
      <t>oraz możliwościami uzyskania wsparcia w ramach działania "Współpraca".</t>
    </r>
  </si>
  <si>
    <t>liczba filmów/liczba odcinków</t>
  </si>
  <si>
    <t>1/3</t>
  </si>
  <si>
    <t>rolnicy, ogrodnicy, przedstawiciele doradztwa, uczelni wyższych, reprezentanci firm branżowych oraz nauczyciele szkół rolniczych, mieszkańcy obszarów wiejskich i osoby zainteresowane tematyką.</t>
  </si>
  <si>
    <t>Agroleśnictwo - innowacyjne rozwiązania w praktykach rolniczych</t>
  </si>
  <si>
    <t>Celem operacji jest zidentyfikowanie potencjalnych zainteresowanych działaniem Współpraca i tworzeniem Grup Operacyjnych EPI na przykładzie dobrych praktyk projektu „Innowacyjny model produkcji, przetwórstwa i dystrybucji ziół w Dolinie Zielawy”. To system agroleśny  uznany przez ONZ  jako najważniejsza innowacja we współczesnym rolnictwie przyczyniająca się bezpośrednio do łagodzenia zmian klimatycznych. Podczas konferencji zorganizowanej w formie webinarium przedstawione zostaną informacje nt.  tworzenia   i   funkcjonowania   Grup  Operacyjnych  na  rzecz  innowacji, zasady zrzeszania  rolników,  jednostek   naukowych,   przedsiębiorców,  posiadaczy lasów, podmiotów doradczych oraz sposób i zakres finansowania utworzonych Grup Operacyjnych. Wyjazd studyjny będzie możliwością zaprezentowania w formie dobrych praktyk działania "Współpraca" oraz pokaże  możliwości uprawy ziół w systemie alejowym na przykładzie gospodarstwa agroleśnego. Realizacja  działania  wpłynie  na  zwiększenie  innowacyjnych  rozwiązań  w  polskim  rolnictwie,  produkcji  żywności  i  na  obszarach  wiejskich.</t>
  </si>
  <si>
    <t>e-konferencja</t>
  </si>
  <si>
    <t>rolnicy, hodowcy, właściciele gospodarstw agroturystycznych, przedstawiciele doradztwa, mieszkańcy obszarów wiejskich zainteresowanych prośrodowiskowymi innowacjami w rolnictwie</t>
  </si>
  <si>
    <t>liczba uczestników wyjazdu studyjnego</t>
  </si>
  <si>
    <t>Utworzenie Lokalnych Partnerstw do spraw Wody w województwie śląskim</t>
  </si>
  <si>
    <t>Celem operacji jest stworzenie Lokalnych Partnerstw do spraw Wody, a więc sieci efektywnej współpracy pomiędzy wszystkimi kluczowymi  Partnerami na rzecz zarządzania zasobami wody w rolnictwie i na obszarach wiejskich powiatów na terenie województwa śląskiego.  Celem "Utworzenia Lokalnych Partnerstw ds. Wody w województwie śląskim" jest  wzajemne poznanie zakresów działania i potrzeb związanych z gospodarowaniem wodą członków LPW,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t>
  </si>
  <si>
    <t>e-spotkania</t>
  </si>
  <si>
    <t>liczba e-spotkań/liczba uczestników e-spotkań</t>
  </si>
  <si>
    <t>16/343</t>
  </si>
  <si>
    <t>przedstawiciele kluczowych sektorów dla gospodarki wodnej m.in. podmioty publiczne, samorządy terytorialne, rolnicy, stowarzyszenia działające na rzecz przyrody czy lasów państwowych, przedstawiciele doradztwa, izby rolnicze, firmy mające znaczące oddziaływanie na wykorzystanie zasobów wód</t>
  </si>
  <si>
    <t>liczba webinariów/liczba uczestników webinarium</t>
  </si>
  <si>
    <t>1/101</t>
  </si>
  <si>
    <t>spotkania stacjonarne</t>
  </si>
  <si>
    <t>liczba spotkań stacjonarnych/ liczba uczestników spotkań stacjonarnych</t>
  </si>
  <si>
    <t>16/395</t>
  </si>
  <si>
    <t>analizy hydrologiczne</t>
  </si>
  <si>
    <t>liczba analiz hydrologicznych</t>
  </si>
  <si>
    <t>Dobrostan zwierząt innowacyjną metodą poprawy konkurencyjności i ekonomiki gospodarstwa</t>
  </si>
  <si>
    <t>Celem operacji jest podniesienie wiedzy uczestników na temat dobrostanu zwierząt jako innowacyjnej metody poprawy konkurencyjności i ekonomiki gospodarstwa. Aktualne przepisy unijne i krajowe wymagają od producentów rolnych zapewnienia jasno określonych wymogów w zakresie dobrostanu zwierząt. Konferencja pozwoli na wymianę wiedzy w tym zakresie i przede wszystkim pokaże w jak innowacyjny sposób można wykorzystać wymogi dobrostanu zwierząt do podniesienia konkurencyjności na rynku i poprawy ekonomiki prowadzonego gospodarstwa. Celem operacji jest ułatwianie transferu wiedzy i innowacji w zakresie dobrostanu zwierząt.</t>
  </si>
  <si>
    <t>rolnicy, przedstawiciele doradztwa, naukowcy</t>
  </si>
  <si>
    <t>Wykorzystanie probiotechnologii opartej na pożytecznych mikroorganizmach przykładem nowoczesnych i innowacyjnych technologii stosowanych w uprawach roślinnych, chowie oraz żywieniu bydła mlecznego i mięsnego w gospodarstwach rolnych w Polsce</t>
  </si>
  <si>
    <t>Celem operacji jest ułatwianie transferu wiedzy i innowacji w rolnictwie oraz na obszarach wiejskich; ułatwienie tworzenia oraz funkcjonowania sieci kontaktów pomiędzy podmiotami doradczymi, jednostkami naukowymi, przedsiębiorcami sektora rolno-spożywczego oraz pozostałymi podmiotami zainteresowanymi wrażaniem innowacji w rolnictwie i na obszarach wiejskich. Tematyka operacji będzie dotyczyła poznania nowoczesnych technologii opartych na pożytecznych mikroorganizmach (EMach) w produkcji podstawowej i żywieniu bydła mlecznego i mięsnego poprzez zastosowanie EMów jako dodatek do pasz, wody, poprawę dobrostanu zwierząt poprzez obniżenie stężenia uciążliwych odorów w oborach i wokół gospodarstw (m.in. obniżenie stężenia amoniaku); sposobów wykorzystania pożytecznych mikroorganizmów w technologii produkcji roślinnej - uprawach rolniczych i warzywniczych celem poprawy zdrowotności gleby, przywrócenia procesów strukturotwórczych gleby; celem wzmocnienia procesów mineralizacji m.in. resztek pożniwnych, tworzeniu próchnicy, a w konsekwencji uzyskiwaniu lepszego plonu, przy zachowaniu dobrej kondycji roślin podczas wegetacji. Przedmiotem operacji jest  konferencja z zakresu: "Wykorzystanie probiotechnologii opartej na pożytecznych mikroorganizmach przykładem nowoczesnych i innowacyjnych technologii stosowanych w uprawach roślinnych, chowie oraz żywieniu bydła mlecznego i mięsnego w gospodarstwach rolnych w Polsce".</t>
  </si>
  <si>
    <t>rolnicy zajmujący się uprawą roślin, i/lub chowem, żywieniem bydła mlecznego i mięsnego w woj. śląskim, naukowcy, przedstawiciele doradztwa i osoby zainteresowane tematyką</t>
  </si>
  <si>
    <t>Innowacyjne rozwiązania w hodowli i przetwórstwie małych przeżuwaczy.</t>
  </si>
  <si>
    <t>Celem operacji, organizowanej wspólnie z Instytutem Zootechniki - PIB,  jest ułatwianie transferu wiedzy i innowacji w rolnictwie oraz na obszarach wiejskich; ułatwienie tworzenia oraz funkcjonowania sieci kontaktów pomiędzy podmiotami doradczymi, jednostkami naukowymi, przedsiębiorcami sektora rolno-spożywczego oraz pozostałymi podmiotami zainteresowanymi wrażaniem innowacji w rolnictwie i na obszarach wiejskich. Tematyka operacji będzie dotyczyła poznania nowoczesnych technologii dotyczących rozwiązań innowacyjnych w hodowli i przetwórstwie surowców pochodzących z hodowli małych przeżuwaczy. Tematyka wykładów będzie obejmować zagadnienia związane z hodowlą i ochroną ras rzadkich owiec,  kóz, oraz ich realia  i perspektywy. A także obejmie problematykę jakości produktów uzyskiwanych od małych przeżuwaczy oraz przetwórstwo mleka i mięsa. Konferencja będzie współorganizowana ze Stowarzyszeniem Serowarów Farmerskich i Zagrodowych. Wyjazd studyjny pozwoli na poznanie wykorzystania innowacyjnych rozwiązań w praktyce.</t>
  </si>
  <si>
    <t>rolnicy zajmujący się  chowem, żywieniem oraz przetwórstwem owiec i kóz w woj., śląskim; naukowcy; przedstawiciele doradztwa</t>
  </si>
  <si>
    <t>Innowacyjne rozwiązania technologiczne w chowie i hodowli bydła mięsnego, szansą podniesienia konkurencyjności gospodarstw rolnych w dobie pandemii i zagrożeń wirusem COVID-19.</t>
  </si>
  <si>
    <t>Celem operacji jest poszerzenie wiedzy na temat postępu hodowlanego u bydła mięsnego  i jego wpływu na opłacalność produkcji, z uwzględnieniem sytuacji pandemicznej. Celem operacji jest upowszechnianie wiedzy na temat innowacyjnych metod chowu i utrzymania dobrostanu bydła mięsnego, w celu uzyskania zadowalających wyników hodowli. Realizacja operacji jest odpowiedzią na potrzebę szukania nowych rozwiązań w hodowli bydła mięsnego aby podnosić opłacalność produkcji. Celem wydarzenia będzie podniesienie poziomu wiedzy na temat aktualnych innowacji technologicznych w produkcji bydła mięsnego oraz identyfikacja potrzeb i problemów w tym zakresie.</t>
  </si>
  <si>
    <t>Innowacyjne rozwiązania technologiczne w chowie i hodowli bydła mlecznego, szansą podniesienia konkurencyjności gospodarstw rolnych w dobie pandemii i zagrożeń wirusem COVID-19</t>
  </si>
  <si>
    <t xml:space="preserve"> Operacja pozwoli na podejmowanie inicjatyw w zakresie realizacji projektów innowacyjnych w ramach działania "Współpraca". Przedmiotem operacji jest zorganizowanie konferencji połączonej z wyjazdem studyjnym, podczas którego nastąpi rozpowszechnienie wiedzy nt. powstawania grup operacyjnych EPI-AGRI, w efekcie czego realizowane będą wspólne działania, inicjatywy i projekty na terenie województwa śląskiego. Nawiązana współpraca może stać się podwaliną dla przyszłej grupy operacyjnej wdrażającej innowacje rozwiązania technologiczne w chowie i hodowli bydła mlecznego. Uczestnicy zdobędą wiedzę na temat nowoczesnych rozwiań technologicznych, które są wykorzystywane w utrzymywaniu bydła mlecznego w aspekcie żywienia, dobrostanu, utrzymania zdrowotności czy pozyskiwania mleka. Realizacja operacji pozwoli uczestnikom na znalezienie odpowiedzi na pojawiające się pytania i trudności zaistniałe w czasie aktualnej sytuacji epidemicznej oraz pozwoli na nawiązanie współpracy pomiędzy zainteresowanymi stronami tj. naukowcami, rolnikami, hodowcami i przedstawicielami doradztwa. </t>
  </si>
  <si>
    <t>Promocja nowoczesnych praktyk w przetwórstwie i rolnictwie ekologicznym</t>
  </si>
  <si>
    <t xml:space="preserve">Celem operacji jest  usprawnienie ekologicznego systemu produkcji i przetwórstwa poprzez wymianę wiedzy i doświadczeń pomiędzy podmiotami uczestniczącymi w rozwoju obszarów wiejskich oraz dążenie do zatrzymania tendencji spadkowej ilości gospodarstw rolnych, prowadzonych w systemie rolnictwa ekologicznego. Operacja pozwoli na zniwelowane wielu problemów, które jednocześnie stanowią barierę dla rozwoju rolnictwa ekologicznego i tym samym dla rynku żywności ekologicznej. Realizacja wyjazdu zapozna uczestników z innowacyjnymi praktykami stosowanymi w przetwórstwie i rolnictwie ekologicznym oraz pozwoli na zwiększenie wiedzy na temat znaczenia ekoinnowacji w aspekcie zrównoważonego rozwoju, na które składa się ograniczenie negatywnego oddziaływania na środowisko i osiągania większej skuteczności i odpowiedzialności w zakresie wykorzystania zasobów. </t>
  </si>
  <si>
    <t xml:space="preserve"> rolnicy ekologiczni, rolnicy konwencjonalni, osoby  zainteresowane taką działalnością, przetwórcy, przedstawiciele doradztwa</t>
  </si>
  <si>
    <t>Plan operacyjny KSOW na lata 2020-2021 (z wyłączeniem działania 8 Plan komunikacyjny) - Świętokrzyski ODR - luty 2022</t>
  </si>
  <si>
    <t>"Skracanie łańcuchów dostaw poprzez sprzedaż bezpośrednią jako innowacyjny sposób na poprawę dochodowości gospodarstw rolnych"</t>
  </si>
  <si>
    <t>Celem operacji jest zwiększenie wiedzy z zakresu innowacji w sprzedaży i przetwórstwie żywności na małą skalę, w tym prezentacja dobrych praktyk o charakterze proinnowacyjnym w zakresie krótkich łańcuchów dostaw, dystrybucji żywności i ich promocji (w tym szczególnie na przykładzie funkcjonującego e-bazarku świętokrzyskiego) oraz upowszechnienie informacji o nich wśród producentów z województwa świętokrzyskiego poprzez działania w radiu, telewizji i prasie o zasięgu wojewódzkim, a także tworzenie sieci kontaktów pomiędzy świętokrzyskimi rolnikami, wytwórcami żywności oraz osobami, instytucjami, firmami działającymi w branży rolniczej i rolno-spożywczej. Upowszechnienie informacji o strategii skracania łańcuchów dostaw umożliwi nawiązywanie nowych kontaktów między rolnikami i lokalnymi wytwórcami żywności, co dzięki działaniom brokerskim świętokrzyskiego zespołu SIR pozwoli na zawiązywanie nowych partnerstw i podejmowanie wspólnych inicjatyw na rzecz wdrażania innowacji w przemyśle rolno-spożywczym. Operacja, dzięki konferencji i wyjazdowi studyjnemu, umożliwi bezpośredni transfer aktualnej wiedzy merytorycznej z zakresu produkcji żywności na mała skalę oraz praktyczną prezentację nowatorskich rozwiązań w tej branży (organizacyjnych, marketingowych, dystrybucyjnych, promocyjnych). Działania upowszechnieniowe o zasięgu wojewódzkim będą czynnikiem aktywizującym producentów i przetwórców z województwa świętokrzyskiego do nawiązania współpracy z zespołem SIR i jednocześnie prezentacją dobrego przykładu w zakresie skracania łańcuchów dostaw jakim jest e-bazarek świętokrzyski.   
Przedmiotem operacji jest:
1. Organizacja trzydniowego krajowego wyjazdu studyjnego dla 30 osób połączonego z konferencją, podczas których nastąpi transfer wiedzy z ww. tematyki operacji (w tym wymiana doświadczeń i nawiązanie współpracy i kontaktów na potrzeby przyszłych grup operacyjnych) oraz zostaną zaprezentowane rozwiązania, które przyczyniły się do sukcesów prezentowanych rozwiązań/gospodarstw. 
2. Działania upowszechnieniowe polegające na: 
- druku dwustronnej ulotki informacyjno-promocyjnej skierowanej do producentów żywności i konsumentów prezentującej dobry przykład skracania łańcuchów dostaw jakim jest świętokrzyski e-bazarku oraz jej dystrybucja w prasie o zasięgu wojewódzkim (odpłatna), periodyku ŚODR Modliszewice "Aktualności Rolnicze" oraz za pośrednictwem doradców rolnych ŚODR,
- emisja (wraz z produkcją) radiowej rozmowy reklamowej o długości 120 sekund w rozgłośni radiowej o zasięgu wojewódzkim skierowanej do producentów żywności i konsumentów mówiącej o strategii skracania łańcuchów dostaw na przykładzie świętokrzyskiego e-bazarku, 
- emisja (wraz z produkcją i przekazaniem praw autorskich do materiału dla zlecającego) 2 programów telewizyjnych o długości 5 minut każdy, w telewizji naziemnej o zasięgu wojewódzkim wraz usługami towarzyszącymi (produkcja i emisja zapowiedzi programu telewizyjnego, produkcja i emisja bilbordu sponsorskiego) kierowanego do producentów żywności i konsumentów prezentujących dobry przykład skracania łańcuchów dostaw jakim jest świętokrzyski e-bazarku.</t>
  </si>
  <si>
    <t xml:space="preserve">
rolnicy i przetwórcy zainteresowani wdrażaniem innowacyjnych form przetwórstwa, sprzedaży oraz promocji żywności tradycyjnej i regionalnej oraz partnerzy i przedstawiciele jednostek doradztwa rolniczego zaangażowani w budowanie marki lokalnej regionu świętokrzyskiego 
</t>
  </si>
  <si>
    <t>II-IV 
kwartał</t>
  </si>
  <si>
    <t>ŚODR Modliszewice</t>
  </si>
  <si>
    <t>Modliszewice, 
ul. Piotrkowska 30, 
26-200 Końskie</t>
  </si>
  <si>
    <t>działania upowszechnienie:
- reklama radiowa
- druk i kolportaż ulotki
- reklama telewizyjna 
  i bilbord sponsorski</t>
  </si>
  <si>
    <t>liczba radiowych rozmów reklamowych</t>
  </si>
  <si>
    <t>liczba emisji radiowych rozmów reklamowych</t>
  </si>
  <si>
    <t>liczba ulotek</t>
  </si>
  <si>
    <t>nakład druku ulotek
(w tym nakład kolportażu 
odpłatnego ulotki)</t>
  </si>
  <si>
    <t>40 000 
(w tym 
32 000)</t>
  </si>
  <si>
    <t>liczba programów telewizyjnych</t>
  </si>
  <si>
    <t>liczba emisji programów telewizyjnych (w tym liczba powtórnych emisji)</t>
  </si>
  <si>
    <t>8 
(w tym 6 powtórzeń)</t>
  </si>
  <si>
    <t>liczba zapowiedzi  programów telewizyjnych i liczba ich emisji</t>
  </si>
  <si>
    <t xml:space="preserve">2 zapowiedzi, 4 emisje </t>
  </si>
  <si>
    <t>liczba bilbordów sponsorskich 
i liczba ich emisji</t>
  </si>
  <si>
    <t>2 bilbordy, 
16 emisji</t>
  </si>
  <si>
    <t>„Innowacje, Kreatywność, Aktywność, Rozwój – IKAR. Transfer doświadczeń z działań związanych z rozwojem obszarów wiejskich”</t>
  </si>
  <si>
    <t>Celem operacji jest aktywizacja mieszkańców z terenów wiejskich, zachęcanie ich do współpracy i inspirowanie do rozwoju przedsiębiorczości w zakresie lokalnego przetwórstwa, sprzedaży, turystyki oraz inicjowanie i wspieranie współpracy partnerskiej producentów, przedsiębiorców, organizacji pozarządowych, instytucji doradczych, jednostek naukowych i innych podmiotów branży rolno-spożywczej do kreowania innowacyjnych rozwiązań w tym zakresie (m.in. organizacyjnych, marketingowych, dystrybucyjnych itp.).
Przedmiotem operacji jest organizacja 3-dniowego krajowego wyjazdu studyjnego, podczas którego zaprezentowane zostaną wdrożone do praktyki rolniczej i okołorolniczej rozwiązania z ww. zakresu, na przykładzie podmiotów, które odniosły sukces, i które stanowić będą inspirację dla uczestników wyjazdu do podejmowania wspólnych inicjatyw na rzecz wdrażania rozwiązań innowacyjnych.</t>
  </si>
  <si>
    <t>rolnicy, przedstawiciele podmiotów/instytucji zaangażowanych w rozwój obszarów wiejskich przedsiębiorcy i doradcy rolni z terenu województwa świętokrzyskiego</t>
  </si>
  <si>
    <t>III-IV 
kwartał</t>
  </si>
  <si>
    <t>"Właściwości i wykorzystanie ziół użytkowych, promocja i dystrybucja produktów ziołowych jako innowacja dla produkcji ogrodniczej i przetwórstwa  w regionie świętokrzyskim"</t>
  </si>
  <si>
    <t xml:space="preserve">Celem operacji jest zapoznanie jej uczestników z innowacyjnymi rozwiązaniami w zakresie upraw zielarskich (transfer wiedzy od nauki do praktyki, wymiana doświadczeń), co przyczyni się do nawiązania partnerskiej współpracy pomiędzy różnymi instytucjami i podmiotami sfery naukowej, sfery doradczej i producentami, ukierunkowanej na poprawę rentowności i konkurencyjności gospodarstw ogrodniczych, a w szerszej perspektywie da możliwość nawiązania współpracy (utworzenia grupy branżystów) ukierunkowanej na rozwój tej gałęzi rolnictwa, w tym również wdrażania innowacyjnych rozwiązań z zakresu organizacji zbytu, promocji, agrotechniki, marketingu ziół. użytkowych.  
Przedmiotem operacji jest organizacja dwudniowego wyjazdu studyjnego połączonego z blokiem wykładowym dla rolników z terenu województwa świętokrzyskiego z zakresu przedmiotowej tematyki operacji pozwalającego osiągnąć zamierzone cele. </t>
  </si>
  <si>
    <t>rolnicy (producenci sektora ogrodniczego zainteresowani rozszerzeniem palety oferowanego produktu), przedstawiciele grup producenckich, rolniczych jednostek doradczych, szkół rolniczych, instytucji/podmiotów działających na rzecz rozwoju sektora ogrodniczego i przetwórczego, jednostek naukowych, instytutów badawczych, uniwersytetów rolniczych</t>
  </si>
  <si>
    <t xml:space="preserve">
"Ekologiczna uprawa i przetwórstwo warzyw i owoców jako innowacja dla produkcji ogrodniczej gospodarstw regionu sandomierskiego"</t>
  </si>
  <si>
    <t xml:space="preserve">Celem operacji jest zapoznanie jej uczestników z innowacyjnymi rozwiązaniami w zakresie ogrodniczych upraw ekologicznych, co przyczyni się do nawiązania partnerskiej współpracy pomiędzy różnymi instytucjami i podmiotami sfery naukowej, sfery doradczej a producentami, ukierunkowanej na poprawę rentowności i konkurencyjności gospodarstw ogrodniczych, a w szerszej perspektywie da możliwość nawiązania współpracy (utworzenia grupy branżystów) ukierunkowanej na rozwój tej gałęzi rolnictwa, w tym również wdrażanie innowacyjnych rozwiązań z zakresu organizacji zbytu, promocji, agrotechniki, marketingu produktów ekologicznych. 
Przedmiotem operacji jest organizacja i przeprowadzenie 2-dniowego seminarium połączonego z wyjazdem studyjnym dla 25 rolników z terenu województwa świętokrzyskiego z zakresu przedmiotowej tematyki operacji. </t>
  </si>
  <si>
    <t>seminarium 
z wyjazdem studyjny</t>
  </si>
  <si>
    <t>liczba seminariów 
z wyjazdem studyjnym</t>
  </si>
  <si>
    <t>"Nawiązywanie kontaktów między podmiotami zainteresowanymi utworzeniem Lokalnego Partnerstwa ds. Wody w powiecie koneckim"</t>
  </si>
  <si>
    <t>Celem operacji jest zainicjowanie współpracy oraz stworzenie sieci kontaktów miedzy lokalnym społeczeństwem a instytucjami i urzędami  na terenie powiatu koneckiego, w zakresie gospodarki wodnej na obszarach wiejskich, w tym zapoznanie się z innowacyjnymi rozwiązaniami stosowanymi w racjonalnym gospodarowaniu wodą, ze szczególnym uwzględnieniem rolnictwa. Operacja umożliwi wzajemne poznanie zakresów działania i potrzeb związanych z gospodarowaniem wodą członków LPW, zdiagnozowanie sytuacji w zakresie zarządzania zasobami wodnymi pod kątem potrzeb rolnictwa i mieszkańców obszarów wiejskich powiatu koneckiego (przeanalizowanie problemów oraz potencjalnych innowacyjnych możliwości ich rozwiązania), a także upowszechnianie dobrych praktyk w zakresie gospodarki wodnej i oszczędnego gospodarowania nią w rolnictwie i na obszarach wiejskich.
Przedmiotem operacji jest organizacja i przeprowadzenie 4 spotkań dla 100 przedstawicieli grupy docelowej operacji, których efektem będzie powołanie pilotażowego Lokalnego Partnerstwa ds. Wody, obejmującego swym zasięgiem powiat konecki, w którego skład wejdą przedstawiciele administracji publicznej, rolników, doradztwa rolniczego, nauki oraz opracowanie raportu na temat obecnej sytuacji wodnej w powiecie koneckim.</t>
  </si>
  <si>
    <t>Przedstawiciele Państwowego Gospodarstwa Wodnego Wody Polskie, administracji publicznej, spółki wodnej, izby rolniczej, lasów państwowych, instytutów naukowych/ uczelni rolniczych, organizacji pozarządowych, rolnicy, właściciele stawów rybnych, przedstawiciele podmiotów doradczych, przedsiębiorcy mający oddziaływanie na stan wód na danym terenie, inne podmioty zainteresowane tematem.</t>
  </si>
  <si>
    <t>nakład drukowany 
(dodatkowo, publikacja dostępna będzie online bez ograniczeń)</t>
  </si>
  <si>
    <t>"Nowoczesna uprawa ziemniaka 
z zachowaniem zasad bioasekuracji"</t>
  </si>
  <si>
    <t xml:space="preserve">Celem operacji jest transfer najnowszej wiedzy merytorycznej 
z zakresu upraw ziemniak, w tym innowacyjnych rozwiązań stosowanych w tej produkcji (agrotechnika, nawadnianie, przechowywanie), a także lokalny i krajowy rozwoju tej branży 
m.in. poprzez zidentyfikowanie jej aktualnych problemów oraz zaprezentowanie możliwych działań zaradczych. Operacja umożliwi przedstawienie i zapoznanie producentów z możliwościami restrukturyzacji całej branży m.in. poprzez wyeliminowanie nieprawidłowości rynkowych i fitosanitarnych (poprawna agrotechnika, nowoczesne technologie uprawy, bioasekuracja, Program dla Polskiego Ziemniaka) oraz możliwości wsparcia sprzedaży poprzez ich promocję oraz zrzeszanie się producentów.
Przedmiotem operacji jest opracowanie materiału wideo, który umożliwi osiągnięcie zakładanych celów operacji poprzez jego publikację m.in. na stronie internetowej, kanale YT ŚODR Modliszewice i mediach społecznościowych.   </t>
  </si>
  <si>
    <t xml:space="preserve">
rolnicy/producenci ziemniaka, przedstawiciele jednostek doradztwa rolniczego, jednostek i instytutów badawczych oraz instytucji, firm prywatnych i jednostek związanych z branżą ziemniaka   
</t>
  </si>
  <si>
    <t>IV 
kwartał</t>
  </si>
  <si>
    <t xml:space="preserve">"Sieciowanie kontaktów jako element  organizacyjnej innowacji wśród producentów ekologicznych z województwa świętokrzyskiego" </t>
  </si>
  <si>
    <t xml:space="preserve">Celem operacji jest rozwój współpracy pomiędzy producentami ekologicznymi z województwa świętokrzyskiego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specjalizujących się w problemach rolnictwa ekologicznego. 
Przedmiotem operacji jest zorganizowanie stoiska wystawienniczego oraz konferencji na jednych z największych targów ekologicznych w Polsce „ECO-STYLE” organizowanych przez Targi Kielce. </t>
  </si>
  <si>
    <t xml:space="preserve">rolnicy indywidualni z sektora ekologicznego, przedstawiciele jednostek doradczych, jednostek podmioty certyfikujące rolnictwo ekologiczne/prowadzące i wdrażające systemy jakości, przedstawiciele jednostek naukowych/uczelni rolniczych/instytutów badawczych, firmy wspierające rozwój produkcji ekologicznej   </t>
  </si>
  <si>
    <t>liczba podmiotów 
na stoisku wystawienniczym</t>
  </si>
  <si>
    <t>"Zintegrowanie usług okołorolniczych w województwie świętokrzyskim jako innowacyjne narzędzie rozwoju obszarów wiejskich"</t>
  </si>
  <si>
    <t>Celem operacji jest zainicjowanie i rozwój współpracy między podmiotami i osobami działających w branży turystycznej, gastronomicznej, Kołami Gospodyń Wiejskich, rolnikami, producentami żywności na małą skalę oraz wskazanie im innowacyjnych kierunków działań mogących prowadzić do powstania zintegrowanego systemu współpracy skupiającego różnego rodzaju działalności okołorolnicze, przy szczególnym wykorzystaniu walorów regionalnych (turystyka i agroturystyka), sieci tematycznych (szlaki kulinarne, enoturystyczne) i regionalnej żywności wysokiej jakości (żywność tradycyjna wytwarzana na bazie regionalnych receptur, sprzedaż w ramach krótkich łańcuchów dostaw) oraz w oparciu o dobre przykłady, które odniosły sukces. Operacja pozwoli zaprezentować możliwości łączenia różnych form działalności okołorolniczych, w tym przy współpracy kilku podmiotów, co umożliwi poprawę ich dochodowości, a tym samym wpłynie na rozwój obszarów wiejskich oraz kreowanie ich wizerunku jako miejsca ciekawego do wypoczynku oraz z dostępem do zdrowej żywności.
Przedmiotem operacji jest:                                                                                                                          1. Organizacja jednodniowej konferencji, podczas której nastąpi transfer wiedzy z przedmiotowej tematyki operacji, wymiana doświadczeń, nawiązanie współpracy i budowanie sieci kontaktów między uczestnikami/różnymi podmiotami i doradcami wspierającymi wdrażanie innowacji na obszarach wiejskich. Konferencja połączona zostanie z degustacją potraw i produktów tradycyjnych, regionalnych, lokalnych regionu świętokrzyskiego jako dobrego przykładu działalności okołorolniczej na obszarach wiejskich.                                                                                                                                                            2. Opracowanie publikacji (w tym: projekt graficzny, skład, korekta redakcyjna, druk i dostawa; zbieranie materiałów i dokumentacji zdjęciowej), która wspomagać będzie transfer wiedzy nt. usług okołorolniczych jako innowacyjnego podejścia do rozwoju obszarów wiejskich na przykładzie lokalnych przedsięwzięć i w oparciu o żywność tradycyjną, jak również będzie źródłem informacji i inspiracją do rozpoczęcia bądź rozwoju działalności okołorolniczej na bazie zasobów gospodarstw rolnych. Rozpowszechnienie publikacji wśród rolników oraz podmiotów i instytucji działających na rzecz rozwoju obszarów wiejskich przyczyni się do zwiększenia skuteczności transferu wiedzy oraz umożliwi budowanie sieci kontaktów między podmiotami już prowadzącymi takie działalności oraz zupełnie nowymi (możliwość wzajemnej identyfikacji, wymiana doświadczeń, podejmowanie wspólnych inicjatyw).</t>
  </si>
  <si>
    <t>rolnicy, właściciele gospodarstw agroturystycznych, producenci żywności na małą skalę, przedsiębiorcy, członkowie  KGW,  przedstawiciele jednostek doradztwa rolniczego z województwa świętokrzyskiego oraz podmiotów i instytucji działających na rzecz  rozwoju obszarów wiejskich, osoby zainteresowane tematyką</t>
  </si>
  <si>
    <t>II-IV
kwartał</t>
  </si>
  <si>
    <t>Liczba publikacji</t>
  </si>
  <si>
    <t xml:space="preserve">Nakład </t>
  </si>
  <si>
    <t>"Przeciwdziałanie skutkom suszy w uprawach warzyw gruntowych z wykorzystaniem innowacyjnych rozwiązań"</t>
  </si>
  <si>
    <t xml:space="preserve">Celem operacji jest transfer wiedzy z zakresu innowacyjnych rozwiązań technicznych i technologicznych przeciwdziałającym skutkom suszy w zakresie uprawy warzyw gruntowych, a także wymiana doświadczeń między rolnikami z tej branży i przedstawicielami jednostek naukowych i badawczych, które przyczynią się do nawiązania partnerskiej współpracy pomiędzy różnymi instytucjami, podmiotami sfery naukowe i doradczej oraz producentami, ukierunkowanej na poprawę rentowności i konkurencyjności gospodarstw ogrodniczych, a w szerszej perspektywie da możliwość nawiązania współpracy (utworzenia grupy branżystów) ukierunkowanej na rozwój tej gałęzi rolnictwa, m.in. poprzez wdrażanie innowacyjnych rozwiązań będących efektem nawiązanej współpracy.  
Przedmiotem operacji jest organizacja dwudniowego wydarzenia tj. konferencji (przekazanie wiedzy teoretycznej) połączonej z wyjazdem studyjnym, podczas którego zaprezentowane zostaną aspekty praktyczne z zakresu przedmiotowej tematyki operacji (pokazy/prezentacje w terenie) pozwalającej osiągnąć zamierzone cele.                                    </t>
  </si>
  <si>
    <t xml:space="preserve">rolnicy z woj. świętokrzyskiego specjalizujący się w produkcji warzyw gruntowych,
przedstawiciele instytucji naukowych, w tym nauczyciele szkół rolniczych, przedstawiciele grup producenckich i rolniczych jednostek doradczych  z województwa świętokrzyskiego
</t>
  </si>
  <si>
    <t xml:space="preserve">II -III      kwartał </t>
  </si>
  <si>
    <t xml:space="preserve">„Innowacyjne rozwiązania w zakresie uprawy leszczyny i mechanicznego zbioru 
orzechów laskowych”
</t>
  </si>
  <si>
    <t xml:space="preserve">Celem operacji jest rozwój i wsparcie producentów orzechów laskowych z województwa świętokrzyskiego poprzez zapoznanie ich z innowacyjnymi rozwiązaniami w zakresie uprawy leszczyny i mechanicznego zbioru orzechów laskowych oraz transfer najnowszej wiedzy merytorycznej dotyczącej tej gałęzi produkcji (agrotechnika, uprawa, zbiór, nowoczesne rozwiązania) przekazanej przez przedstawicieli jednostek naukowych. Operacja pozwoli na nawiązanie kontaktów między samymi producentami orzechów laskowych z województwa świętokrzyskiego i na wymianę doświadczeń między nimi, a także na nawiązanie współpracy z przedstawicielami jednostek naukowych i badawczych zajmujących się problematyką upraw leszczyny, co w dalszej perspektywie da możliwość nawiązania współpracy (utworzenia grupy branżystów) ukierunkowanej na rozwój tej gałęzi rolnictwa, a tym samym na poprawę rentowności i konkurencyjności gospodarstw ogrodniczych i przedstawicieli tej branży. 
Przedmiotem operacji jest organizacja dwudniowego wydarzenia tj. konferencji (przekazanie wiedzy teoretycznej) połączonej z wyjazdem studyjnym (uzupełnienie wiedzy teoretycznej aspektami praktycznymi tj. pokazami w terenie) dla rolników z terenu województwa świętokrzyskiego z zakresu przedmiotowej tematyki operacji pozwalającego osiągnąć zamierzone cele.        </t>
  </si>
  <si>
    <t xml:space="preserve">producenci orzechów laskowych i rolnicy zainteresowani uprawą  leszczyny z woj. świętokrzyskiego,  przedstawiciele jednostek doradztwa rolniczego, szkół rolniczych, instytucji i podmiotów działających na rzecz rozwoju sektora ogrodniczego z województwa świętokrzyskiego
</t>
  </si>
  <si>
    <t xml:space="preserve">III-IV  
kwartał </t>
  </si>
  <si>
    <t xml:space="preserve">"Innowacje techniczne w pielęgnacji sadów 
i mechanicznym zbiorze owoców"
</t>
  </si>
  <si>
    <t xml:space="preserve">Celem operacji jest zaprezentowanie w postaci cyfrowej najnowszych rozwiązań technicznych i technologicznych stosowanych w pielęgnacji sadów i mechanicznym zbiorze owoców, które podnoszą konkurencyjności gospodarstw ogrodniczych oraz przekazanie najnowszej, wyspecjalizowanej wiedzy branżowej (agrotechnika, technologia, zabiegi, nawożenie, organizacja zbytu) w zakresie upraw sadowniczych. Zebrane informacje i zaprezentowane rozwiązania stanowić będą źródło wiedzy dla ogrodników z ww. zakresu, a tym samym przyczynią się do upowszechnienia informacji o innowacyjnych rozwiązaniach dostępnych dla sektora ogrodniczego oraz stanowić będą inspirację do wdrażania takich rozwiązań w swoich gospodarstwach. 
Przedmiotem operacji jest opracowanie 3 filmów z zakresu przedmiotowej tematyki operacji, które udostępnione zostaną ogrodnikom za pośrednictwem mediów cyfrowych oraz wykorzystywane będą jako materiały dydaktyczne, co z kolei pozwoli osiągnąć zamierzone cele operacji.  </t>
  </si>
  <si>
    <t>rolnicy indywidualni (producenci owoców), grupy producentów owoców, przedstawiciele jednostek doradczych, przedstawicieli szkół rolniczych, inne osoby/podmioty zainteresowane tematem</t>
  </si>
  <si>
    <t>"Stare odmiany zbóż szansą poprawy 
konkurencyjności gospodarstw ekologicznych"</t>
  </si>
  <si>
    <t>Celem operacji jest przekazanie kompleksowej wiedzy z zakresu uprawy starych odmian zbóż o wysokich walorach prozdrowotnych (agrotechnika, walory uprawowe, technologia uprawy, zdrowotność) oraz o sposobach ich wykorzystania i przetwarzania, ze szczególnym uwzględnieniem zastosowania w produkcji ekologicznej. Realizacja operacji umożliwi zaprezentowanie rolnikom z województwa świętokrzyskiego korzyści wynikających z uprawy starych odmian zbóż oraz da możliwość stworzenia sieci kontaktów (nawiązania współpracy) między gospodarstwami, które chcą uprawiać takie rodzaje zbóż oraz jednostkami naukowymi i badawczymi zajmującymi się takimi uprawami.  
Przedmiotem operacji jest organizacja dwudniowego wydarzenia tj. konferencji (podczas której nastąpi transfer wiedzy teoretycznej z przedmiotowej tematyki operacji) połączonej z częścią praktyczną - wizyta w gospodarstwie ekologicznym (uzupełnienie wiedzy teoretycznej aspektami praktycznymi tj. prezentacja wzorcowego gospodarstwa ekologicznego prowadzącego uprawy starych odmian zbóż, w tym degustacja produktów z tego gospodarstwa), podczas której nastąpi wymiana doświadczeń, nawiązanie współpracy i budowanie sieci kontaktów między rolnikami zainteresowanymi takim rodzajem produkcji oraz naukowcami prowadzącymi badania nad tymi odmianami.</t>
  </si>
  <si>
    <t>rolnicy z woj. świętokrzyskiego zajmujący się produkcją ekologiczną lub chcący przystąpić do rolnictwa ekologicznego, przedstawiciele instytutów badawczych, jednostek naukowych i doradczych, firm i innych podmiotów działających na rzecz rolnictwa ekologicznego  z województwa świętokrzyskiego</t>
  </si>
  <si>
    <t>III
kwartał</t>
  </si>
  <si>
    <t>"Konserwujące techniki uprawy gleby i siewu
szansą na poprawę dochodowości produkcji roślinnej"</t>
  </si>
  <si>
    <t>Celem operacji jest zaprezentowanie rozwiązań w produkcji roślinnej, które mogą wpłynąć na poprawę wyników produkcyjnych, ułatwić restrukturyzację i modernizację gospodarstw, ze szczególnym uwzględnieniem zmniejszenia kosztów produkcji i negatywnego wpływu warunków klimatycznych na plonowanie roślin. Operacja umożliwi przedstawienie rolnikom konkretnych rozwiązań uprawy i siewu w warunkach często pojawiających się niedoborów wody, w tym szczególnie korzyści wynikających z zaniechania uprawy płużnej na rzecz uprawy uproszczonej oraz nawiązanie współpracy rolników (praktyków) z naukowcami (twórcy badań, rozwiązań i metodyk) w ww. zakresie. 
Przedmiotem operacji jest organizacja dwudniowego krajowego wyjazdu studyjnego dla 25 osób do instytutów badawczych, które prowadzą badania z zakresu konserwujących technik uprawy gleby i siewu oraz do gospodarstw, które je stosują w praktyce, a także przeprowadzenie jednodniowej konferencji w siedzibie ŚODR Modliszewice dla 50 osób na temat upraw roślin białkowych w różnych systemach i ich wykorzystania w żywieniu zwierząt połączonej z prezentacją kolekcji roślin białkowych na polu doświadczalnym ŚODR Modliszewice i pokazem siewu w technologii bezworkowej przy wykorzystaniu najnowszych dostępnych maszyn, co pozwoli osiągnąć planowane cele operacji.</t>
  </si>
  <si>
    <t>rolnicy z woj. świętokrzyskiego prowadzący produkcję roślinną, przedstawiciele instytutów badawczych i jednostek naukowych, branżyści z jednostek doradztwa rolniczego z województwa świętokrzyskiego</t>
  </si>
  <si>
    <t>II-III
kwartał</t>
  </si>
  <si>
    <t>55</t>
  </si>
  <si>
    <t>liczba uczestników pokazu</t>
  </si>
  <si>
    <t>„Grupy producentów rolnych i ich związki jako innowacyjna forma zrzeszania się rolników w oparciu o dobre przykłady”</t>
  </si>
  <si>
    <t>Celem operacji jest nawiązywanie kontaktów między rolnikami/podmiotami zainteresowaniami uczestnictwem w różnych formach zrzeszania się, w tym zwiększenie ich wiedzy merytorycznej w tym zakresie oraz zaprezentowanie dobrych praktyk na przykładzie funkcjonowania grup producentów rolnych. Operacja umożliwi zawiązanie nowych partnerstw biznesowych/utworzenie nowych grup branżowych, które wpływ będą miały na rozwój świętokrzyskiego rolnictwa poprzez podejmowanie wspólnych inicjatyw. Nawiązane kontakty, powstałe partnerstwa i wypracowane, wzajemne zaufanie pozwolą na podejmowanie kolejnych inicjatyw, w tym m.in. realizacji projektów innowacyjnych.
Przedmiotem operacji jest organizacja dwudniowego krajowego wyjazdu studyjnego do grup producentów rolnych, które dzięki współpracy jej członków/rolników i wdrażaniu innowacyjnych rozwiązań odniosły sukces.</t>
  </si>
  <si>
    <t xml:space="preserve">rolnicy, przedsiębiorcy z branży rolnej/przetwórczej/spożywczej z woj. świętokrzyskiego, przedstawiciele  jednostek doradztwa rolniczego z woj. świętokrzyskiego, grup producenckich, jednostek naukowych, instytutów badawczych, uniwersytetów rolniczych </t>
  </si>
  <si>
    <t>"Dobór odmian i integrowana ochrona roślin jako podstawa nowoczesnej i efektywnej uprawy zbóż i bobowatych"</t>
  </si>
  <si>
    <r>
      <t xml:space="preserve">Celem operacji jest transfer najnowszej i kompleksowej wiedzy z zakresu agrotechniki, ochrony i doboru odmian w uprawach zbóż oraz bobowatych grubo- i drobnonasiennych, w tym soi, a także stosowanych w tym rodzaju produkcji innowacyjnych rozwiązań technicznych i technologicznych. Operacja umożliwi zaprezentowanie w praktyce najnowszych odmiany roślin zbożowych i bobowatych na przykładzie wzorcowo prowadzonych upraw w ramach Porejestrowego Doświadczalnictwa Odmianowego oraz zapoznanie z zasadami integrowanej ochrony, ze szczególnym uwzględnieniem identyfikacji organizmów szkodliwych i określeniem progów szkodliwości (dla szkodników, chorób, chwastów). Operacja umożliwi ponadto nawiązanie kontaktów między producentami zbóż, branżystami zajmującymi się produkcją roślinną z doradztwa rolniczego i naukowcami/pracownikami Stacji Doświadczalnej Oceny Odmiany, które zapewnią transfer wiedzy i mogą stać się podwaliną dla nowych inicjatyw (badań, metodyk, doświadczeń).
</t>
    </r>
    <r>
      <rPr>
        <sz val="11"/>
        <rFont val="Calibri"/>
        <family val="2"/>
        <scheme val="minor"/>
      </rPr>
      <t xml:space="preserve"> 
Przedmiotem operacji jest organizacja jednodniowego krajowego wyjazdu studyjnego do Stacji Doświadczalnej Oceny Odmian, który obejmować będzie przekazanie wiedzy teoretycznej w postaci wykładów (szeroki blok wykładów merytorycznych) oraz wiedzy praktycznej w postaci warsztatowej na polach doświadczalnych (rozpoznawanie szkodników, prezentacja nowych odmian zbóż), co pozwoli na osiągniecie planowanego celu operacji.</t>
    </r>
  </si>
  <si>
    <t>rolnicy/producenci zbóż i bobowatych z województwa świętokrzyskiego, branżyści/przedstawiciele jednostek doradztwa rolniczego, naukowcy/pracownicy jednostek badawczych i instytutów naukowych i Stacji Doświadczalnej Oceny Odmiany</t>
  </si>
  <si>
    <t>III kwartał</t>
  </si>
  <si>
    <t>„Nawiązywanie kontaktów pomiędzy podmiotami zainteresowanymi utworzeniem Lokalnych Partnerstw ds. Wody (LPW) w województwie świętokrzyskim”</t>
  </si>
  <si>
    <t xml:space="preserve">
Celem operacji jest zainicjowanie współpracy oraz stworzenie sieci kontaktów między lokalnym społeczeństwem a instytucjami i jednostkami samorządowymi w zakresie gospodarki wodnej na obszarach wiejskich ze szczególnym uwzględnieniem rolnictwa. Operacja ma na celu wzajemne poznanie zakresów działania i potrzeb związanych z gospodarowaniem wodą członków LPW oraz diagnozę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Przedmiotem operacji jest organizacja 10 spotkań dla 415 osób obejmujących 
swym zasięgiem wszystkie powiaty na terenie województwa świętokrzyskiego 
oraz 1 konferencji podsumowującej dla 80 osób w ramach Lokalnych Partnerstw ds. Wody, które pozwolą osiągnąć ww. cele.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</si>
  <si>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</si>
  <si>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I-IV 
kwartał</t>
  </si>
  <si>
    <t>415</t>
  </si>
  <si>
    <t>"Rolnictwo ekologiczne szansą 
zrównoważonego rozwoju obszarów wiejskich”</t>
  </si>
  <si>
    <t xml:space="preserve">Celem operacji jest budowanie sieci kontaktów między gospodarstwami ekologicznymi, szerzenie dobrych praktyk w zakresie rolnictwa ekologicznego 
oraz rozwój współpracy pomiędzy producentami ekologicznymi z województwa świętokrzyskiego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przedstawicielami doradztwa rolniczego specjalizującymi się w problemach rolnictwa ekologicznego. 
Przedmiotem operacji jest zorganizowanie konkursu na "Najlepsze gospodarstwo ekologiczne w województwie świętokrzyskim w 2021 r." (w tym zapewnienie nagród dla laureatów), stoiska wystawienniczego, na którym będą mogły zaprezentować się gospodarstwa ekologiczne z województwa świętokrzyskiego oraz konferencji 
z zakresu rolnictwa ekologicznego na jednych z największych targów ekologicznych 
w Polsce „ECO-STYLE” organizowanych przez Targi Kielce. </t>
  </si>
  <si>
    <t xml:space="preserve">rolnicy indywidualni z sektora ekologicznego, przedstawiciele jednostek doradczych, podmioty certyfikujące rolnictwo ekologiczne/prowadzące i wdrażające systemy jakości, przedstawiciele jednostek naukowych/uczelni rolniczych/instytutów badawczych, firmy wspierające rozwój produkcji ekologicznej </t>
  </si>
  <si>
    <t>Plan operacyjny KSOW na lata 2020-2021 (z wyłączeniem działania 8 Plan komunikacyjny) - Warmińsko-mazurski ODR - luty 2022</t>
  </si>
  <si>
    <t>Prezentacja innowacji w rolnictwie województwa warmińsko-mazurskiego</t>
  </si>
  <si>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Przedmiotem operacji będzie nagranie i emisja cyklicznych audycji  telewizyjnych przedstawiających innowacyjne rozwiązania  i dobre praktyki, co wpłynie na podwyższenie wiedzy w zakresie wdrażania innowacji w rolnictwie i na obszarach wiejskich oraz wzbogaci  i uatrakcyjni formy prezentacji treści merytorycznych opracowywanych pod kierunkiem W-MODR.
Operacja realizowana będzie w roku 2020 w ilości 12 audycji, a w roku 2021 - 6 audycji </t>
  </si>
  <si>
    <t xml:space="preserve">rolnicy, mieszkańcy obszarów wiejskich, przedstawiciele doradztwa rolniczego,  pracownicy firm i instytucji działających na rzecz rolnictwa, osoby zainteresowane tematem innowacji w rolnictwie. </t>
  </si>
  <si>
    <t>Warmińsko-Mazurski Ośrodek Doradztwa Rolniczego z siedzibą w Olsztynie</t>
  </si>
  <si>
    <t>ul. Jagiellońska 91
10-356 Olsztyn</t>
  </si>
  <si>
    <t>Innowacyjne rozwiązania w agrotechnice ze szczególnym uwzględnieniem nowoczesnych maszyn rolniczych</t>
  </si>
  <si>
    <t xml:space="preserve">Głównym celem realizacji operacji jest zapoznanie oraz ugruntowanie wiedzy uczestników operacji na temat innowacyjnych rozwiązań w uprawie i wykorzystanie ich w praktyce. Ponadto celem operacji będzie ułatwienie transferu wiedzy, nawiązanie kontaktów, współpracy pomiędzy rolnikami, doradcami a firmami oferującymi innowacyjne rozwiązania dla rolnictwa. Prezentacja maszyn rolniczych w zakresie efektywnego nawożenia i racjonalnej ochrony chemicznej. Operacja przyczyni się także do tworzenie nowych oraz podtrzymania dotychczas funkcjonujących sieci kontaktów pomiędzy odbiorcami projektu oraz pozostałymi zainteresowanymi wdrażaniem innowacji w rolnictwie precyzyjnym. </t>
  </si>
  <si>
    <t>Innowacyjne działalności pozarolnicze, w tym produkcja i przetwórstwo surowców zielarskich
- alternatywa dla małych gospodarstw rolnych</t>
  </si>
  <si>
    <t>Operacja ma służyć ułatwieniu transferu wiedzy i innowacji w zakresie nowych rozwiązań w działalności pozarolniczej, a także poznania  dobrych praktyk w zakresie produkcji ziół i prezentacji certyfikowanych produktów ekologicznych, dających możliwość rozwoju działalności pozarolniczej, jako alternatywy dla produkcji rolnej. Ponadto operacja przyczyni się do wymiany doświadczeń i budowania sieci kontaktów pomiędzy podmiotami zainteresowanymi prowadzeniem działalności pozarolniczej, w tym produkcją i przetwórstwem ziół w zakresie wdrażania innowacyjnych kierunków promocji i marketingu certyfikowanej żywności ekologicznej i tradycyjnej. Operacja jest pomysłem na wzrost konkurencyjności gospodarki oraz na wzrost liczby i jakości powiązań sieciowych. Misją ściśle powiązanych ze sobą form realizacji operacji jest ocalenie wielowiekowej tradycji regionu związanej z zielarstwem we współczesnych realiach gospodarczych. Aktywna promocja innowacyjnych produktów zielarskich oraz lepsze wykorzystanie walorów przyrodniczych regionu pobudzi nie tylko do aktywizacji społeczno-gospodarczej, ale  przyniesie wzrost atrakcyjności turystycznej regionu.</t>
  </si>
  <si>
    <t>liczba webinariów</t>
  </si>
  <si>
    <t>rolnicy - właściciele małych gospodarstw, inni mieszkańcy obszarów wiejskich, w tym producenci żywności regionalnej, osoby zainteresowane rozpoczęciem działalności pozarolniczej, pracownicy nauki, pracownicy jednostek doradztwa rolniczego</t>
  </si>
  <si>
    <t>liczba tytułów</t>
  </si>
  <si>
    <t>liczb uczestników</t>
  </si>
  <si>
    <t>Innowacje marketingowe w kreowaniu wizerunku marki lokalnej</t>
  </si>
  <si>
    <t>Celem operacji jest nawiązanie współpracy między producentami żywności lokalnej, jednostkami naukowymi, podmiotami wspierającymi rozwój rynku żywności, w celu zapoznania się z funkcjonowaniem i wdrożeniem innowacyjnych rozwiązań marketingowych.  Operacja przyczyni się do wzrostu poziomu wiedzy na temat korzyści płynących z budowania sieci kontaktów i zawiązywania partnerstw na rzecz wprowadzania innowacyjnych rozwiązań marketingowych w zakresie promocji i dystrybucji produktów lokalnych na rzecz rozwoju krótkich łańcuchów dostaw oraz obszarów wiejskich.</t>
  </si>
  <si>
    <t>producenci rolni, przetwórcy żywności, lokalni liderzy, przedstawiciele Lokalnych Grup Działania, jednostek naukowych oraz doradztwa rolniczego</t>
  </si>
  <si>
    <t>Warmińsko-Mazurski Ośrodek Doradztwa Rolniczego 
z siedzibą 
w Olsztynie</t>
  </si>
  <si>
    <t xml:space="preserve">Celem operacji jest zainicjowanie współpracy oraz stworzenie sieci kontaktów między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województwa warmińsko-mazurskiego,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t>
  </si>
  <si>
    <t xml:space="preserve">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t>
  </si>
  <si>
    <t>liczba uczestników  spotkania</t>
  </si>
  <si>
    <t xml:space="preserve">spotkanie on-line </t>
  </si>
  <si>
    <t xml:space="preserve">liczba spotkań </t>
  </si>
  <si>
    <t>liczba uczestników spotkania</t>
  </si>
  <si>
    <t>Nowoczesna i bezpieczna produkcja ziemniaka w województwie warmińsko-mazurskim</t>
  </si>
  <si>
    <t xml:space="preserve">Głównym celem realizacji operacji jest zapoznanie oraz ugruntowanie wiedzy uczestników operacji na temat innowacyjnych rozwiązań w uprawie ziemniaka i wykorzystanie ich w praktyce. Ponadto operacja ta pozwoli na szczegółowe przedstawienie i oswojenie uczestników z ministerialnym Programem dla Polskiego Ziemniaka, który ma na celu gruntowną restrukturyzację branży poprzez wyeliminowanie nieprawidłowości rynkowych i fitosanitarnych, jak również wsparcie producentów poprzez promocję polskich produktów żywnościowych. Ponadto celem operacji będzie ułatwienie transferu wiedzy, nawiązanie kontaktów, współpracy pomiędzy rolnikami, doradcami a firmami oferującymi innowacyjne rozwiązania dla rolnictwa.  Operacja przyczyni się także do tworzenie nowych oraz podtrzymania dotychczas funkcjonujących sieci kontaktów pomiędzy odbiorcami projektu oraz pozostałymi zainteresowanymi wdrażaniem nowoczesnej i bezpiecznej produkcji ziemniaka. </t>
  </si>
  <si>
    <t>liczba webinarium</t>
  </si>
  <si>
    <t>rolnicy, mieszkańcy obszarów wiejskich, przedstawiciele doradztwa rolniczego,  pracownicy firm i instytucji działających na rzecz rolnictwa, producenci ziemniaka lub zamierzający podjąć taką produkcję w celu zwiększenia rentowności swoich gospodarstw rolnych, inne podmioty zainteresowane przedmiotową tematyką,</t>
  </si>
  <si>
    <t>Rolnictwo ekologiczne - szansa dla rolników i konsumentów z województwa warmińsko-mazurskiego</t>
  </si>
  <si>
    <t>Celem operacji jest zapoznanie oraz ugruntowanie wiedzy uczestników operacji w zakresie uregulowań prawnych dotyczących rolnictwa ekologicznego i krótkich łańcuchów dostaw oraz promocja dobrych praktyk w rolnictwie ekologicznym, innowacyjnych rozwiązań wdrażanych w ekologicznych gospodarstwach rolnych. 
W trakcie trwania operacji zaprezentowane zostaną przykłady dobrych praktyk w  gospodarstwach rolnych oraz możliwości rozwoju sektora rolnictwa ekologicznego w Polsce. Omówione zostaną zagadnienia z zakresu rolnictwa ekologicznego, certyfikacji produktu oraz krótkich łańcuchów dostaw w kontekście zmieniającego się prawodawstwa unijnego. Dodatkowo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w województwie warmińsko-mazurskiego.</t>
  </si>
  <si>
    <t xml:space="preserve">szkolenie on-line </t>
  </si>
  <si>
    <t>rolnicy, doradcy RS, mieszkańcy obszarów wiejskich, przedstawiciele doradztwa rolniczego,  przedstawiciele samorządu rolniczego, przedstawiciele administracji rządowej i samorządowej, pracownicy jednostek wspierających rozwój rolnictwa ekologicznego</t>
  </si>
  <si>
    <t xml:space="preserve"> liczba uczestników szkolenia </t>
  </si>
  <si>
    <t>e-learning</t>
  </si>
  <si>
    <t>ilość e-learningów</t>
  </si>
  <si>
    <t xml:space="preserve"> Warmińsko-Mazurskie Dni Pola</t>
  </si>
  <si>
    <t>Operacja ma na celu budowę sieci powiązań między sferą nauki i biznesu a rolnictwem oraz ułatwienie transferu wiedzy i innowacji do praktyki rolniczej. Poprzez Powiatowe Dni Pola będzie możliwość wymiana doświadczeń i rozwiązywania problemów technologicznych oraz upowszechnianie nowych metod technologii uprawy i propagowanie dobrych praktyk rolniczych w uprawie roślin. Dni pola mają łączyć przedstawicieli instytucji rolniczych, naukowych, firm  oraz rolników działających na terenie powiatu. Spotkania polowe będą obejmowały szkolenia i pokazy poletek demonstracyjnych.</t>
  </si>
  <si>
    <t>spotkania polowe</t>
  </si>
  <si>
    <t xml:space="preserve">ilość spotkań </t>
  </si>
  <si>
    <t>Rolnicy, przedstawiciele doradztwa rolniczego, pracownicy uczelni i jednostek naukowych, przedstawiciele samorządu rolniczego, przedstawiciele administracji rządowej i samorządowej, pracownicy jednostek wspierających rozwój rolnictwa, przedsiębiorcy,  zainteresowani tematyką operacji</t>
  </si>
  <si>
    <t>BioTech</t>
  </si>
  <si>
    <t xml:space="preserve">Celem operacji jest poszerzenie wiedzy, oraz zaprezentowanie dobrych praktyk, wydajnych ekonomicznie, środowiskowo i społecznie w zakresie najnowszych technologii sektora rolniczego produktów wysokiej jakości (w tym ekologicznych). 
Przekazana wiedza, z jednej strony  przyczynić się ma do zwiększenia wydajności produkcji, konkurencyjności i poprawy jakości warsztatu pracy rolników z drugiej zaś do przewartościowania świadomości z „mieć” na „być”, w kontekście ochrony  środowiska i klimatu oraz do kreowania nowych postaw konsumpcyjnych naszych pokoleń. </t>
  </si>
  <si>
    <t>rolnicy, mieszkańcy obszarów wiejskich, przedstawiciele doradztwa rolniczego,  przedstawiciele samorządu rolniczego, przedstawiciele administracji rządowej i samorządowej, pracownicy jednostek wspierających rozwój rolnictwa ekologicznego</t>
  </si>
  <si>
    <t>liczba  uczestników</t>
  </si>
  <si>
    <t xml:space="preserve">ilość konferencji </t>
  </si>
  <si>
    <t>Celem operacji jest zintegrowanie środowiska, poprzez zakładanie Lokalnych Partnerstw ds. Wody w celu podejmowania wspólnych działań na rzecz racjonalnej gospodarki wodną na obszarach wiejskich ze szczególnym uwzględnieniem rolnictwa.  
Przedmiotem operacji jest powołanie 9 Lokalnych Partnerstw ds. Wody, obejmujących swym zasięgiem obszar administracyjny 9 powiatów na terenie województwa warmińsko-mazurskiego. W skład utworzonych kooperatyw wejdą przedstawiciele administracji publicznej, rolnicy, doradztwo rolnicze, nauka, przedsiębiorcy, przedstawiciele samorządu rolniczego oraz organizacji działających na rzecz rozwoju obszarów wiejskich i ochrony środowiska jak również lokalni liderzy. W wyniku prowadzonej operacji, poza utworzeniem sieci kontaktów i powiązań pomiędzy jej uczestnikami oraz upowszechnianiem wiedzy i dobrych praktyk w zakresie gospodarki wodnej i oszczędnego gospodarowania wodą w rolnictwie i na obszarach wiejskich zostanie opracowanych 9 raportów. Dokument będący analizą stanu obecnego i potrzeb oraz listą rekomendacji i inwestycji będzie mógł być traktowany jako wieloletni plan strategiczny dla powiatu, ułatwiając podejmowanie decyzji dążących do zapewnienia racjonalnej gospodarki wodą.</t>
  </si>
  <si>
    <t>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,oraz osoby zainteresowane tematem</t>
  </si>
  <si>
    <t>konferencja on-line</t>
  </si>
  <si>
    <t>Agrotronika i informatyzacja w mechanizacji rolnictwa - wyzwania w diagnostyce, serwisie i naprawie nowoczesnych urządzeń rolniczych - szansa na sukces w zawodzie przyszłości</t>
  </si>
  <si>
    <t>Celem operacji jest przekazanie wiedzy i informacji na temat nowoczesnych rozwiązań i zasad funkcjonowania systemów mechatronicznych stosowanych w pojazdach i maszynach rolniczych, tj.: agrotronikę, sensorykę, aktorykę, elektronikę, automatykę i sterowniki programowalne. Uczestnicy poznają najnowsze rozwiązania stosowane w agrotronice, które wynikającą z wprowadzania nowych technologii informatycznych w mechanizacji rolnictwa. Oprócz części teoretycznej w ramach szkolenia uczestnicy odbędą szereg ćwiczeń praktycznych na specjalistycznym sprzęcie edukacyjnym. Efektem szkolenia będzie zwiększenie świadomości i umiejętności uczestników w zakresie diagnostyki, serwisu i naprawy najnowocześniejszych urządzeń rolniczych oraz zbudowanie sieci kontaktów potencjalnych pracowników z pracodawcami - producentami i dystrybutorami sprzętu rolniczego.</t>
  </si>
  <si>
    <t>rolnicy, pracownicy jednostek doradztwa rolniczego, pracownicy jednostek i firm działających w branży rolniczej, studenci kierunków rolniczych, nauczyciele i uczniowie szkół rolniczych</t>
  </si>
  <si>
    <t>Plan operacyjny KSOW na lata 2020-2021 (z wyłączeniem działania 8 Plan komunikacyjny) - Wielkopolski ODR - luty 2022</t>
  </si>
  <si>
    <t>Różnicowanie pozarolniczej działalności na obszarach wiejskich</t>
  </si>
  <si>
    <t>Celem operacji jest promowanie działalności zagród edukacyjnych jako przykładu innowacyjności w zakresie przedsiębiorczości na obszarach wiejskich. Przedmiotem operacji jest 1 wyjazd studyjny oraz publikacja. 
Wyjazd odbędzie się na terenie Polski do czynnie działającej zagrody edukacyjnej, który ułatwi wymianę wiedzy, informacji i doświadczenia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Publikacja obejmie tematykę idei zagród edukacyjnych oraz charakterystykę wzorowo działających zagród edukacyjnych na terenie Wielkopolski.</t>
  </si>
  <si>
    <t>rolnicy, pracownicy jednostek doradztwa rolniczego, mieszkańcy obszarów wiejskich i osoby zainteresowane tematyką</t>
  </si>
  <si>
    <t>Wielkopolski Ośrodek Doradztwa Rolniczego w Poznaniu</t>
  </si>
  <si>
    <t>Poznań 60-163, ul. Sieradzka 29</t>
  </si>
  <si>
    <t>łączna liczba uczestników operacji</t>
  </si>
  <si>
    <t xml:space="preserve">liczba wydanych egzemplarzy publikacji </t>
  </si>
  <si>
    <t>DZIEŃ POLA- Innowacyjne rozwiązania w produkcji polowej</t>
  </si>
  <si>
    <t>Operacja ma na celu budowę sieci powiązań między sferą nauki i biznesu a rolnictwem oraz ułatwienie transferu wiedzy i innowacji do praktyki rolniczej. Proces tworzenia nowych rozwiązań dla rolnictwa wymaga trwałego powiązania między różnymi podmiotami. Przedmiotem operacji są spotkania polowe „Dni Pola”. 
Operacja umożliwi zaprezentowanie innowacyjnych rozwiązań, w tym: nowoczesnych narzędzi wykorzystywanych w produkcji roślinnej w dobie ograniczania dostępności substancji czynnych środków ochrony roślin, innowacyjnej technologii uprawy kukurydzy pod folią, optymalizacji metod uprawy roślin z zastosowaniem biodegradowalnych hydrożeli w warunkach zmian klimatycznych, zastosowania skanera do gleby- narzędzia nowoczesnego rolnictwa oraz innowacyjnych możliwości wykorzystania roślin włóknistych w biogospodarce oraz ochrony kukurydzy metodą biologiczną za pomocą dronów.</t>
  </si>
  <si>
    <t>spotkanie polowe</t>
  </si>
  <si>
    <t>liczba spotkań polowych</t>
  </si>
  <si>
    <t>producenci rolni, mieszkańcy obszarów wiejskich, pracownicy jednostki doradztwa rolniczego</t>
  </si>
  <si>
    <t>Poznań, ul. Sieradzka 29</t>
  </si>
  <si>
    <t>łączna liczba uczestników  spotkań</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</si>
  <si>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Lokalnych Partnerstw ds. Wody, obejmujących swym zasięgiem 31 powiatów woj. wielkopolskiego, w którego skład wejdą przedstawiciele  administracji publicznej, rolników, doradztwa rolniczego, nauki, a także opracowanie raportu podsumowującego spotkania LPW w 2020r.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oraz przygotowanie LPW do finansowania tych działań.</t>
  </si>
  <si>
    <t>spotkanie online/ stacjonarne</t>
  </si>
  <si>
    <t>liczba spotkań/ spotkań online</t>
  </si>
  <si>
    <t>producenci rolni, mieszkańcy obszarów wiejskich, pracownicy jednostki doradztwa rolniczego, przedstawiciele administracji samorządowej, przedstawiciele spółek wodnych</t>
  </si>
  <si>
    <t xml:space="preserve">raport </t>
  </si>
  <si>
    <t>liczba wydanych egzemplarzy publikacji</t>
  </si>
  <si>
    <t>Wieloletni plan na rzecz gospodarki wodą w rolnictwie</t>
  </si>
  <si>
    <t xml:space="preserve">szkolenie online
</t>
  </si>
  <si>
    <t>materiał promocyjny</t>
  </si>
  <si>
    <t>liczba kompletów</t>
  </si>
  <si>
    <t>materiał  reklamowy</t>
  </si>
  <si>
    <t xml:space="preserve">Nowatorskie narzędzie służące skracaniu łańcucha dostaw żywności </t>
  </si>
  <si>
    <t>Celem operacji jest podniesienie wiedzy z zakresu proinnowacyjnych rozwiązań stosowanych do skracania łańcucha dostaw żywności, dystrybucji żywności i jej promocji w oparciu o "Wielkopolski e-bazarek"  oraz upowszechnienie informacji wśród wielkopolskich producentów, tworzenie bezpośredniej sieci kontaktów pomiędzy wielkopolskimi rolnikami, wytwórcami żywności, konsumentami oraz osobami i instytucjami oferującymi usługi na rzecz rolnictwa. Ponadto celem jest również popularyzacja proinnowacyjnych postaw opartych na krótkich łańcuchach dostaw żywności. Upowszechnienie informacji o strategii skracania łańcuchów dostaw umożliwi nawiązywanie nowych kontaktów. Przedmiotem operacji jest działanie upowszechniające, polegające na: wydruku ulotek informacyjnych kierowanych do producentów i konsumentów, przygotowaniu roll-upów informujących o możliwości skorzystania z narzędzia, jakim jest e-bazarek. Zakres operacji obejmuje m.in. promocję produktów rolniczych tj. artykułów spożywczych wytworzonych w gospodarstwach: przetworzonych, nieprzetworzonych, zwierząt żywych, roślin, płodów rolnych, sprzętu rolniczego oraz usług rolniczych. Dzięki temu pokazujemy dobry przykład skracania łańcucha dostaw żywności przy użyciu  doskonałego narzędzia, jakim jest e-bazarek. Działania upowszechnieniowe o zasięgu wojewódzkim mogą przyczynić się do aktywizacji producentów i przetwórców z województwa wielkopolskiego.</t>
  </si>
  <si>
    <t>ulotka</t>
  </si>
  <si>
    <t xml:space="preserve"> producenci rolni, przetwórcy artykułów rolno- spożywczych, przedsiębiorcy, konsumenci</t>
  </si>
  <si>
    <t>plakat</t>
  </si>
  <si>
    <t>liczba plakatów</t>
  </si>
  <si>
    <t>roll-up</t>
  </si>
  <si>
    <t>liczba roll-upów</t>
  </si>
  <si>
    <t xml:space="preserve">dystrybucja ulotek </t>
  </si>
  <si>
    <t>Mała przedsiębiorczość na obszarach wiejskich</t>
  </si>
  <si>
    <t xml:space="preserve">Celem operacji jest ułatwianie transferu wiedzy w zakresie podejmowania nowych inicjatyw wspierających przedsiębiorczość na obszarach wiejskich w zakresie wytwarzania żywnościowych produktów lokalnych, prowadzenia agroturystyki oraz lokalnych punktów usługowych.
Przedmiotem operacji jest film na temat nowych inicjatyw wspierających przedsiębiorczość na obszarach wiejskich; 3 wyjazdy studyjne związane z tematyką tworzenia i rozwijania inkubatorów przetwórczych - inkubatorów kuchennych, przetwórstwa żywności i krótkich łańcuchów dostaw; tworzenia i rozwijania turystyki wiejskiej; publikacja na temat przedsiębiorczości na obszarach wiejskich.
</t>
  </si>
  <si>
    <t>Innowacyjna produkcja ogrodnicza</t>
  </si>
  <si>
    <t>Celem operacji jest ułatwianie transferu wiedzy w zakresie innowacyjnej produkcji ogrodniczej. Ogrodnictwo jest ważną gałęzią rolnictwa, które obejmuje produkcję owoców z drzew i krzewów, warzyw i kwiatów gruntowych i spod osłon oraz drzew i krzewów ozdobnych. Działania kierunkowe wspierające wzrost poziomu wiedzy i umiejętności mogą przyczynić się do rozwoju polskiego ogrodnictwa.
Przedmiotem operacji są 4 publikacje z zakresu innowacyjnych rozwiązań w hodowli roślin ogrodniczych, wprowadzania do upraw nowych gatunków warzyw i owoców w celu poszerzenia asortymentu płodów rolnych, rozwijania innowacyjnych technologii przechowywania produktów ogrodniczych, przetwórstwa przydomowego jako dodatkowego źródła przychodów gospodarstw ogrodniczych.</t>
  </si>
  <si>
    <t>Sposób na sukces - przetwarzanie i sprzedaż produktów z gospodarstwa rolnego</t>
  </si>
  <si>
    <t xml:space="preserve">Celem operacji jest identyfikacja osób i podmiotów mogących wchodzić w skład Grup Operacyjnych Działania "Współpraca". Realizacja operacji wspierać będzie aktywizację rolników i mieszkańców obszarów wiejskich, będzie zachęcać do współpracy i inspirować do rozwoju przedsiębiorczości w zakresie lokalnego przetwórstwa oraz krótkich łańcuchów dostaw żywności. Proces tworzenia nowych rozwiązań dla rolnictwa wymaga trwałego powiązania między różnymi podmiotami. Realizacja operacji przyczyni się do propagowania tworzenia grup operacyjnych oraz podniesienia poziomu wiedzy na temat działań poprawiających konkurencyjność i osiągania sukcesu na rynku. W trakcie operacji będą przekazane informacje nt. działania „Współpraca” dotyczące finansowania, zasad zakładania grup operacyjnych i realizacji projektów.
Przedmiotem operacji jest 5 filmów prezentujących dobre praktyki w obszarze przetwórstwa żywności oraz sprzedaży w ramach krótkich łańcuchów dostaw żywności (dostawy bezpośrednie, sprzedaż bezpośrednia, działalność marginalna, lokalna i ograniczona oraz rolniczy handel detaliczny) z terenu województwa wielkopolskiego.
</t>
  </si>
  <si>
    <t>Nowoczesna i bezpieczna produkcja ziemniaka w województwie wielkopolskim</t>
  </si>
  <si>
    <t>Celem operacji jest ułatwianie transferu wiedzy w zakresie nowoczesnej i bezpiecznej produkcji ziemniaka. Realizacja operacji obejmuje zagadnienia, które są istotne dla podniesienia opłacalności produkcji ziemniaka w Polsce. 
Przedmiotem operacji jest szkolenie, jego zakres merytoryczny dotyczy w szczególności produkcji bezpiecznej żywności- bioasekuracji w uprawie ziemniaka, systemów nawodnieniowych, optymalizacji metod uprawy ziemniaka z zastosowaniem biodegradowalnych hydrożeli w warunkach zmian klimatycznych, systemów jakości jako podstawowego element w budowie marki i wzrostu przychodów 
z produkcji ziemniaka.</t>
  </si>
  <si>
    <t>liczba uczestników szkolenia</t>
  </si>
  <si>
    <t>producenci rolni, pracownicy jednostki doradztwa rolniczego</t>
  </si>
  <si>
    <t>Rolnictwo ekologiczne - szansa dla rolników i konsumentów*</t>
  </si>
  <si>
    <t>Celem operacji jest ułatwienie wymiany wiedzy i promocja dobrych praktyk w rolnictwie ekologicznym, a także podniesienie świadomości konsumentów na temat żywności ekologicznej.  
Przedmiotem operacji będą dwie broszury dotyczące roślin możliwym do uprawy w gospodarstwach ekologicznych, a także na temat środowiskowego i zdrowotnego znaczenia ekologicznej produkcji rolnej.   Organizowany w ramach operacji Konkurs "Najlepsze Gospodarstwo Ekologiczne" będzie uhonorowaniem najlepszych gospodarstw w Wielkopolsce, które upowszechniają ekologiczne metody produkcji rolnej, a  także propagują poprzez swoją działalność innowacyjne i prośrodowiskowe rozwiązania. "Konkurs Najlepszy Doradca Ekologiczny" wpłynie na popularyzację i promowanie osiągnięć doradców w zakresie innowacji dotyczących rolnictwa ekologicznego". W ramach realizacji operacji zorganizowane zostaną dwa stoiska informacyjne podczas zorganizowanych przez Ośrodek imprez masowych, promujące rolnictwo ekologiczne.</t>
  </si>
  <si>
    <t>rolnicy, przedstawiciele nauki, administracji rządowej i samorządowej, przedstawiciele  instytucji pracujących na rzecz rolnictwa  ekologicznego, pracownicy jednostki doradztwa rolniczego</t>
  </si>
  <si>
    <t>stoisko informacyjne</t>
  </si>
  <si>
    <t>liczba stoisk informacyjnych</t>
  </si>
  <si>
    <t xml:space="preserve">Gospodarstwa demonstracyjne jako narzędzia wspierające transfer wiedzy </t>
  </si>
  <si>
    <t xml:space="preserve">Celem operacji jest ułatwianie transferu wiedzy w zakresie prowadzenia nowoczesnej produkcji rolnej oraz promocja dobrych praktyk w obszarze nowoczesnych rozwiązań na przykładzie działalności Gospodarstw Demonstracyjnych. Gospodarstwa Demonstracyjne są narzędziem wspierającym transfer wiedzy i ułatwiają upowszechnianie dobrych praktyk rolniczych i produkcyjnych, w tym innowacyjnych rozwiązań. 
Przedmiotem operacji jest realizacja 16 filmów, 2 wyjazdów studyjnych oraz 1 konferencji. Wyjazdy studyjne odbędą się do Gospodarstw Demonstracyjnych o różnym profilu produkcji. Filmy prezentować będą działalność Gospodarstw Demonstracyjnych, które prowadzą produkcję roślinną, zwierzęcą oraz sadowniczą. Filmy będą dostępne on-line na stronie internetowej Wielkopolskiego Ośrodka Doradztwa Rolniczego w Poznaniu oraz w serwisach społecznościowych. Konferencja jest przeznaczona dla Gospodarstw Demonstracyjnych, aby zacieśnić współpracę z najlepszymi producentami rolnymi w Wielkopolsce.
</t>
  </si>
  <si>
    <t>producenci rolni, mieszkańcy obszarów wiejskich, pracownicy jednostki doradztwa rolniczego, osoby zainteresowane tematyką</t>
  </si>
  <si>
    <t>Współpraca nauki z praktyką w aspekcie innowacyjnych działań wdrażanych w polskim rolnictwie</t>
  </si>
  <si>
    <t>Celem operacji jest wspieranie transferu wiedzy i innowacji w roślinnej produkcji rolnej. 
Realizacja operacji pozwoli uczestnikom na zapoznanie się z najnowszymi rozwiązaniami i innowacyjnymi technologiami w rolnictwie i w dalszej perspektywie przeniesienie prezentowanych osiągnięć na grunt własnego gospodarstwa.
Przedmiotem operacji będzie spotkanie polowe oraz konkurs przeprowadzony w jego trakcie. Podczas spotkanie odbędą się wykłady na tematy związane z innowacjami w produkcji roślinnej i zakresem ich wdrażania oraz pokazy z zakresu określania zawartości azotu za pomocą N – testera oraz zawartości pierwiastków w glebie za pomocą skanera glebowego.
Uczestnicy spotkania polowego będą mieli możliwość porównania najnowszych odmian roślin uprawnych w okresie wegetacji oraz odmian zalecanych przez Porejestrowe Doświadczalnictwo Odmianowe na poletkach doświadczalnych Wielkopolskiego Ośrodka Doradztwa Rolniczego.
W ramach operacji przeprowadzony zostanie konkurs dla uczestników dotyczący tematyki wykładów oraz pokazów.
Podczas trwania spotkania polowego zostaną zorganizowane punkty konsultacyjne, w których będzie można uzyskać informacje na temat doboru odmian, środków ochrony roślin, stosowania nawozów mineralnych oraz informacje na temat funduszy unijnych. Doradcy będą również omawiali i prezentowali wykorzystanie aplikacji EPSU (Elektroniczna Platforma Świadczenia Usług) na smartfony i tablety. Będzie także możliwość zapoznania się z Internetową Platformą Doradztwa i Wspomagania Decyzji w Integrowanej Ochronie Roślin – eDWIN, która w znaczący sposób wpłynie na jakość i ilość produkowanej w Polsce żywności.
W ramach operacjo zostanie również zrealizowany film z zakresu określania zawartości azotu za pomocą N – testera. Film będzie dostępny on-line na stronie internetowej Wielkopolskiego Ośrodka Doradztwa Rolniczego w Poznaniu oraz w serwisach społecznościowych.</t>
  </si>
  <si>
    <t>producenci rolni, mieszkańcy obszarów wiejskich, pracownicy jednostki doradztwa rolniczego, naukowcy, osoby zainteresowane tematyką</t>
  </si>
  <si>
    <t>Gospodarstwa Demonstracyjne - dobre praktyki w produkcji rolniczej i  działalności pozarolniczej</t>
  </si>
  <si>
    <t xml:space="preserve">Celem operacji jest ułatwianie wymiany wiedzy fachowej oraz dobrych praktyk w zakresie wdrażania innowacji w rolnictwie i na obszarach wiejskich w obszarze działalności pozarolniczej.
Realizacja operacji ułatwi zapoznanie się z alternatywnymi  źródłami dochodu w gospodarstwach małoobszarowych poprzez prowadzenie tzw. usług rolniczych oraz działalności pozarolniczej (m.in. agroturystycznej, przetwórczej itp.). Operacja będzie promować Gospodarstwa Demonstracyjne, które są istotnym ogniwem wsparcia transferu wiedzy; ułatwi nawiązanie kontaktów pomiędzy podmiotami, które już rozpoczęły prowadzenie dodatkowej działalności pozarolniczej a rolnikami zainteresowanymi jej założeniem; ułatwi nawiązanie kontaktu z podmiotami okołorolniczymi w celu pozyskania informacji o wsparciu finansowym na rozwój działalności pozarolniczej lub rozwój usług rolniczych.
Przedmiotem operacji będzie spotkanie polowe oraz seminarium przeprowadzone w jego trakcie. Tematyka seminarium będzie obejmować zagadnienia związane z tworzeniem sieci Gospodarstw Demonstracyjnych oraz możliwością pozyskiwania środków finansowych na rozpoczęcie prowadzenia działalności pozarolniczej i/lub rozwój usług rolniczych. W trakcie seminarium zaprezentują się podmioty prowadzące pozarolnicze formy działalności i/lub świadczących usługi rolnicze, w tym także przedstawiciele Gospodarstw Demonstracyjnych.
Podczas trwania spotkania zostaną zorganizowane stoiska, obsługiwane przez podmioty okołorolnicze oraz  podmioty prowadzące pozarolnicze formy działalności (w tym m. in. działalność przetwórczą i/lub usługową). Dzięki różnorodności podmiotów biorących udział w wydarzeniu możliwe jest zapewnienie zwiedzającym kompleksowej wiedzy na temat zakładania tego rodzaju form działalności pozarolniczej.
</t>
  </si>
  <si>
    <t>producenci rolni, przedstawiciele Gospodarstw Demonstracyjnych, mieszkańcy obszarów wiejskich, pracownicy jednostki doradztwa rolniczego, naukowcy, osoby zainteresowane tematyką</t>
  </si>
  <si>
    <t>liczba seminarium</t>
  </si>
  <si>
    <t>Rolniczy Handel Detaliczny i przetwórstwo żywności na niewielką skalę</t>
  </si>
  <si>
    <t xml:space="preserve">Celem operacji jest podniesienie poziomu wiedzy w zakresie rolniczego handlu detalicznego i prowadzenia przetwórstwa produktów rolnych na niewielką skalę w gospodarstwie oraz  propagowanie innowacyjnych rozwiązań w przetwórstwie żywności.  Poprzez promowanie  małego przetwórstwa operacja wspiera tworzenie krótkich łańcuchów dostaw.   
Przedmiotem operacji będzie film oraz 2 wyjazdy studyjne. 
Film będzie prezentował dobre przykłady przetwórstwa na niewielką skalę; będzie to film edukacyjny mogący być inspiracją dla producentów rolnych w kierunku dywersyfikacji dochodów w gospodarstwie rolnym. Film będzie dostępny on-line na stronie internetowej Wielkopolskiego Ośrodka Doradztwa Rolniczego w Poznaniu oraz w serwisach społecznościowych.
Wyjazdy studyjne odbędą się do gospodarstw rolnych na terenie Polski. Gospodarstwa rolne, do których odbędą się wyjazdy  prowadzą RHD oraz przetwórstwo, co daje możliwość zapoznania się z przykładami innowacyjnych rozwiązań organizacyjnych w produkcji i dystrybucji wytworzonych produktów na poziomie gospodarstwa. </t>
  </si>
  <si>
    <t>Konkurs „Innowacyjna wieś”</t>
  </si>
  <si>
    <t xml:space="preserve">Celem operacji jest promowanie innowacyjnych rozwiązań na obszarach wiejskich oraz pokazanie wpływu i znaczenia działań innowacyjnych, prowadzonych przez gospodarstwa rolne oraz inne podmioty prowadzące działalność gospodarczą, dla rozwoju przestrzeni wiejskiej. 
Operacja pozwoli na znalezienie i wyróżnienie rolników i innych mieszkańców obszarów wiejskich Wielkopolski, którzy podzielą się wprowadzonymi w swoich działalnościach innowacyjnymi praktykami. Przyczyni się to do aktywizacji rolników i innych mieszkańców obszarów wiejskich Wielkopolski do kreatywnego myślenia i wprowadzania ich w czyn.
Operacja wpłynie na poszerzenie bazy potencjalnych partnerów SIR oraz tworzenie sieci współpracy między rolnikami i innymi mieszkańcami obszarów wiejskich a przedstawicielami doradztwa rolniczego.
Przedmiotem operacji jest konkurs dotyczący innowacyjnych przedsięwzięć na obszarach wiejskich. Najlepsze przedsięwzięcia - wybrane w konkursie, stanowiące dobre przykłady innowacyjnych rozwiązań na obszarach wiejskich zostaną przedstawione w publikacji oraz filmach. Filmy będą dostępne on-line na stronie internetowej Wielkopolskiego Ośrodka Doradztwa Rolniczego w Poznaniu oraz w serwisach społecznościowych.
</t>
  </si>
  <si>
    <t>Innowacje w hodowli bydła</t>
  </si>
  <si>
    <t xml:space="preserve">Celem operacji jest podniesienie poziomu wiedzy na temat aktualnych innowacyjnych rozwiązań w chowie i hodowli bydła. Realizacja operacji ułatwi wymianę wiedzy i doświadczenia z zakresu innowacyjnych rozwiązań w zakresie chowu i hodowli bydła, z uwzględnieniem właściwego żywienia, i wykorzystania postępu genetycznego, co może przełożyć się w przyszłości na poprawę sytuacji ekonomicznej gospodarstw.
Przedmiotem operacji jest wyjazd studyjny do wiodących gospodarstw rolnych zajmujących się produkcją zwierzęcą na terenie Polski.
</t>
  </si>
  <si>
    <t>Poza miastem – doradztwo i praktyka rolnicza</t>
  </si>
  <si>
    <t xml:space="preserve">Celem operacji jest wymiana wiedzy na temat nowatorskich rozwiązań w rolnictwie oraz poszerzanie współpracy pomiędzy doradztwem a praktyką rolniczą w województwie wielkopolskim. 
Realizacja operacji przyczyni się do aktywizacji mieszkańców obszarów wiejskich w celu tworzenia partnerstw oraz wspierania aktywnego tworzenia sieci kontaktów pomiędzy podmiotami zainteresowanymi oraz wspierającymi wdrażanie innowacyjnych rozwiązań oraz realizację wspólnych projektów w rolnictwie, produkcji żywności, leśnictwie i na obszarach wiejskich.
</t>
  </si>
  <si>
    <t>Vademecum rolnika</t>
  </si>
  <si>
    <t xml:space="preserve">Celem operacji jest ułatwianie transferu wiedzy w zakresie nowoczesnego chowu i hodowli zwierząt w gospodarstwach. 
Realizacje operacji przyczyni się do podniesienia poziomu wiedzy na temat aktualnych innowacyjnych rozwiązań w produkcji zwierzęcej. Działania kierunkowe wspierające wzrost poziomu wiedzy mogą przyczynić się do rozwoju polskiego rolnictwa. 
Przedmiotem operacji są materiały drukowane z zakresu nowoczesnej produkcji rolnej ze szczególnym uwzględnieniem zagadnień związanych z produkcją gęsi, karpia oraz innych zwierząt gospodarskich. 
</t>
  </si>
  <si>
    <t>Plan operacyjny KSOW na lata 2020-2021 (z wyłączeniem działania 8 Plan komunikacyjny) -  Zachodniopomorski ODR  - luty 2022</t>
  </si>
  <si>
    <t xml:space="preserve">III Międzyregionalny Pokaz Alpak </t>
  </si>
  <si>
    <t>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t>
  </si>
  <si>
    <t xml:space="preserve">Pokaz alpak </t>
  </si>
  <si>
    <t xml:space="preserve">liczba pokazów </t>
  </si>
  <si>
    <t xml:space="preserve">rolnicy , mieszkańcy obszarów wiejskich , osoby zainteresowane tematyką chowu alpak </t>
  </si>
  <si>
    <t>Zachodniopomorski Ośrodek Doradztwa Rolniczego w Barzkowicach</t>
  </si>
  <si>
    <t>Barzkowice 2                            73-134 Barzkowice</t>
  </si>
  <si>
    <t xml:space="preserve">drukowane materiały informacyjne i promocyjne               </t>
  </si>
  <si>
    <t>200</t>
  </si>
  <si>
    <t xml:space="preserve">Zagrody edukacyjne jako przykład innowacyjnej przedsiębiorczości na terenach wiejskich </t>
  </si>
  <si>
    <t xml:space="preserve">Celem operacji jest przekazanie uczestnikom jakie korzyści dla rolników może przynieść prowadzenie zagrody edukacyjnej, uczestnicy przez bezpośredni kontakt z osobami, które posiadają takie zagrody będą mogli dowiedzieć się jakie wymogi trzeba spełniać by prowadzić taką zagrodę.   Celem operacji jest również wymiana dobrych praktyk na obszarach wiejskich  w zakresie gospodarstw edukacyjnych. Operacja poprzez rozpowszechnianie dobrych praktyk i aktywizowanie różnych grup społecznych na rzecz propagowania nowych rozwiązań wpisuje się w priorytet PROW 2014-2020 dotyczący wspierania transferu wiedzy i innowacji w rolnictwie oraz na obszarach wiejskich. </t>
  </si>
  <si>
    <t>rolnicy ,mieszkańcy obszarów wiejskich, właściciele gospodarstw agroturystyczny</t>
  </si>
  <si>
    <t>Barzkowice 2                              73-134 Barzkowice</t>
  </si>
  <si>
    <t xml:space="preserve">Innowacyjne rozwiązania w gospodarce pasiecznej </t>
  </si>
  <si>
    <t>Operacja ma posłużyć jako wsparcie dla  pszczelarzy. Zawód pszczelarza jest bardzo trudny ze względu na wymagania specjalistycznej wiedzy na temat pszczół, roślin miododajnych , ekonomii , przetwórstwa itd. Nowoczesne pszczelarstwo narzuca pewnego rodzaju specjalizacje :
-hodowlaną -pasieki reprodukcyjne i zarodowe,
- technologiczną rozwiązania nowatorskie w produkcji,
-towarową -pasieki produkcyjne, przetwórstwo produktów pszczelich.  Skuteczne prowadzenie gospodarki pasiecznej wymaga szerokiego wachlarza umiejętności z dziedziny zarządzania i marketingu, ekonomii i prawa. Dostosowywanie się do potrzeb zmieniającego się rynku wymusza na pszelarzach innowacyjny styl zarządzania gospodarstwem pasiecznym.  W związku z tym Zachodniopomorski Ośrodek Doradztwa Rolniczego w Barzkowicach chce stworzyć innowacyjną  pasikę i na potrzeby realizacji operacji planuje zakupić 3 ule typy FLOW -HIVE, które posiadają nowoczesny system, który umożliwia miodobranie bez otwierania ula. W  pszczelarstwie, które uprawiane jest od tylu lat tymi samymi metodami odczuwalna jest potrzeba nowości i innowacji .  Celem jest przedstawienie innowacyjnej pasieki dostępnej dla wszystkich zainteresowanych niemalże bez ograniczeń czasowych. Jest to dobra alternatywa dla wyjazdów studyjnych , których koszt jest znacznie wyższy od szacowanych kosztów założenia innowacyjnej pasieki a jednocześnie wyjazdy do tej pory dawały ograniczenia braku możliwości zwizualizowania takich pasiek dla wszystkich zainteresowanych.. Zostaną nakręcone filmy krótkometrażowe  , które zostaną zamieszczone na stronie Ośrodka oraz na portalu społecznościowym Ośrodka i krajowego SIR.</t>
  </si>
  <si>
    <t xml:space="preserve">  konferencja + film krótkometrażowy </t>
  </si>
  <si>
    <t>pszczelarze, a także osoby zawodowo i hobbystycznie zajmujące się prowadzeniem pasiek o różnej skali produkcji z terenu województwa zachodniopomorskiego, osoby zainteresowane ww. tematyką pochodzące z województwa zachodniopomorskiego, związki, stowarzyszenia, zrzeszenia oraz grupy producenckie pszczelarzy, przedstawiciele jednostek naukowych oraz pracownicy jednostki doradztwa rolniczego</t>
  </si>
  <si>
    <t xml:space="preserve"> I -IV</t>
  </si>
  <si>
    <t>Barzkowice 2                                                    73-134 Barzkowice</t>
  </si>
  <si>
    <t>Wdrażanie działań na rzecz transferu wiedzy pomiędzy nauka a praktyką rolniczą -promowanie innowacyjnych rozwiązań w rolnictwie</t>
  </si>
  <si>
    <t>Operacja ma na celu zapoznanie się uczestników z innowacjami technologicznymi w zakresie mechanizacji rolnictwa. Realizacja operacji ułatwi transfer wiedzy i innowacji w rolnictwie oraz na obszarach wiejskich, a także przyczyni się do promocji innowacji w rolnictwie i produkcji żywności. Uczestnicy wyjazdu zapoznają się z innowacyjnymi technologiami produkcji maszyn rolniczych oraz sposobami na efektywne wykorzystanie nowych technologii w swoich gospodarstwach co w późniejszych latach może skutkować podniesieniem rentowności gospodarstw.</t>
  </si>
  <si>
    <t xml:space="preserve">rolnicy, przedsiębiorcy , mieszkańcy obszarów wiejskich, pracownicy jednostki doradztwa rolniczego </t>
  </si>
  <si>
    <t>Barzkowice 2                                     73-134 Barzkowice</t>
  </si>
  <si>
    <t>Innowacyjne rozwiązania w gospodarstwach ekologicznych szansą rozwoju zachodniopomorskich gospodarstw.</t>
  </si>
  <si>
    <t>Celem operacji jest zachęcenie do zmiany trybu gospodarowania z konwencjonalnej na bardziej przyjazną środowisku naturalnemu  i mający pozytywny wpływ na zachowanie bioróżnorodności. Przedmiotem realizacji był wyjazd studyjny  w  gospodarstwie ekologicznym, celem było zachęcenie uczestników do zmiany trybu gospodarowania z konwencjonalnej na bardziej przyjazną środowisku naturalnemu  i mający pozytywny wpływ na zachowanie bioróżnorodności. Zostało przedstawione innowacyjne podejście do rolnictwa ekologicznego. Wizyta odbyła się w  9 hektarowym gospodarstwie ekologicznym Bio Babalscy, które posiada  również wytwórnie makaronu BIO, uczestnicy zapoznali się przetwarzaniem produktów zbożowych pochodzących z upraw ekologicznych, co przyczyniło się  do wzrostu wiedzy na temat  istoty funkcjonowania gospodarstw ekologicznych, różnorodnych kierunków gospodarowania, sposobów zwiększenia rentowności , co może przyczynić się do rozwoju obszarów wiejskich.</t>
  </si>
  <si>
    <t xml:space="preserve">rolnicy, przedstawiciele instytucji działających w obszarze rolnictwa ekologicznego, pracownicy jednostki doradztwa rolniczego </t>
  </si>
  <si>
    <t xml:space="preserve">Przetwórstwo mleka sposobem na dywersyfikacje dochodów </t>
  </si>
  <si>
    <t>Celem operacji jest pokazanie możliwości wykorzystania nowych innowacyjnych rozwiązań na poziomie gospodarstwa. Zostaną przedstawione zasady prowadzenia przetwórstwa i funkcjonowania przydomowych serowarni oraz obowiązki jakie niesie za sobą prowadzenie tego rodzaju działalności a także rolniczy handel detaliczny. Przedmiotem realizacji będzie nagranie filmu  z  przeprowadzenia warsztatów serowarskich co pozwoli na zdobycie praktycznych umiejętności wykonywania serów.  Film zostanie zamieszczony na stronie internetowej Ośrodka oraz na portalu społecznościowym Ośrodka i krajowego SIR.</t>
  </si>
  <si>
    <t xml:space="preserve">film krótkometrażowy </t>
  </si>
  <si>
    <t xml:space="preserve">rolnicy, właściciele małych  gospodarstw, mieszkańcy obszarów wiejskich </t>
  </si>
  <si>
    <t>Barzkowice 2                                       73-134 Barzkowice</t>
  </si>
  <si>
    <t xml:space="preserve">Tworzenie i funkcjonowania inkubatorów przetwórczych, dobre praktyki promocji produktów regionalnych i zasobów lokalnych </t>
  </si>
  <si>
    <t xml:space="preserve"> Celem operacji jest zapoznanie uczestników z genezą i ideą utworzenia Inkubatora przetwórczego, opartego na partnerskiej współpracy z samorządem lokalnym i zasadami funkcjonowania oraz wymogami i standardami określonymi przepisami dla tego typu obiektów na przykładzie Inkubatora przetwórczego w Dwikozach prowadzonego przez Ośrodek Promowania Przedsiębiorczości w Sandomierzu. Poznanie formy korzystania z Inkubatora przez potencjalnych użytkowników oraz zasad promocji usług i wyrobów, zwiedzanie  obiektu  Inkubatora i zapoznanie się  z jego wyposażeniem. Zajęcia warsztatowe ,  udział uczestników w pełnym procesie produkcji soku lub dżemu, przyjęcie surowca, przygotowanie do przerobu – mycie a następnie załadunek do multimixa - specjalistyczne urządzenie do przetwórstwa, przetwarzanie, napełnianie słoików i pasteryzacja. Degustacja produktów wytwarzanych w Inkubatorze. Na zakończenie procesu każdy uczestnik otrzymuje produkt, który powstał przy jego udziale i zaangażowaniu.  Operacja przyczyni się do wsparcia promowania idei krótkich łańcuchów dostaw żywności.</t>
  </si>
  <si>
    <t>wyjazd studyjny + film krótkometrażowy</t>
  </si>
  <si>
    <t xml:space="preserve">pracownicy jednostki doradztwa rolniczego , mieszkańcy obszarów wiejskich , osoby zainteresowane funkcjonowaniem inkubatorów </t>
  </si>
  <si>
    <t>Barzkowice 2                                      73-134</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</si>
  <si>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</si>
  <si>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Przedstawiciele Państwowego Gospodarstwa Wodnego Wody Polskie, administracji publicznej, spółki wodnej, izby rolniczej, lasów państwowych, organizacji pozarządowych, rolnicy, 
przedstawiciele podmiotów doradczych, przedsiębiorcy mający oddziaływanie na stan wód na danym terenie, inne podmioty zainteresowane tematem.</t>
  </si>
  <si>
    <t xml:space="preserve">Rolnictwo ekologiczne - szansą  dla rolników z województwa zachodniopomorskiego </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</si>
  <si>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możliwość rozwoju sektora rolnictwa ekologicznego w Polsce. Konkurs Najlepszy Doradca Ekologiczny wpłynie na popularyzacje i promowanie osiągnieć doradców w zakresie innowacji dotyczących rolnictwa ekologicznego. Operacja przyczyni się do zacieśnienia współpracy pomiędzy uczestnikami także umożliwi wymianę wiedzy i doświadczeń. </t>
  </si>
  <si>
    <t xml:space="preserve">telekonferencja </t>
  </si>
  <si>
    <t xml:space="preserve">rolnicy prowadzący gospodarstwa ekologiczne , instytucje pracujące  na rzecz rolnictwa ekologicznego </t>
  </si>
  <si>
    <t xml:space="preserve"> III-IV</t>
  </si>
  <si>
    <t xml:space="preserve">Nowoczesna i bezpieczna uprawa ziemniaka w województwie zachodniopomorskim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</si>
  <si>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zachodniopomorskim.</t>
  </si>
  <si>
    <t xml:space="preserve">Wymiana doświadczeń i poznawanie dobrych praktyk opartych na wykorzystaniu lokalnych zasobów kreujących rozwój obszarów wiejskich </t>
  </si>
  <si>
    <t>Celem operacji jest poszerzenie wiedzy z zakresu przetwórstwa i sprzedaży lokalnych produktów, prezentacja dobrych praktyk  oraz zachęcenie uczestników do podejmowania nowych inicjatyw we własnych gospodarstwach - przetwórstwa płodów rolnych . Celem jest również zainicjowanie tworzenia sieci kontaktów między przedstawicielami doradztwa rolniczego, biznesu oraz rolnikami - zainteresowanymi rozwijaniem przetwórstwa w województwie zachodniopomorskim.</t>
  </si>
  <si>
    <t xml:space="preserve">Nowoczesne rozwiązania w prowadzeniu pasieki </t>
  </si>
  <si>
    <t>Celem operacji jest wspieranie i rozwój pszczelarstwa z powodu coraz częściej pojawiających się informacji o ginięciu owadów zapylających, w tym pszczoły miodnej. Warto propagować tradycję pszczelarską wśród społeczeństwa, należy podnieść poziom wiedzy i świadomość osób zainteresowanych tematyką pszczelarską w zakresie aktualnych szans i problemów w pszczelarstwie.  Na potrzeby realizacji operacji będzie zakupiona (waga, czujniki do prowadzenia pomiarów, kamera),które zostaną umieszczone w jednym z uli w pasiece ZODR, w którym prowadzone będą obserwacje i odczyty oraz stałe monitorowanie pracy ula i życia pszczół dzięki zamontowanej kamerce, będzie prowadzona transmisja on-line. Na potrzeby operacji została zakupiona miodarka, która jest podstawowym wyposażeniem nawet najmnieszej pasieki, bez tego urządzenia nie można odebrać miodu z rodzin pszczelich, a większość pasiek nastawiona jest na pozyskiwanie tego właśnie specyfiku. Pasieka w ZODR Barzkowice składa się z 16 rodzin produkcyjnych i jest pasieką rozwojową, a jednocześnie aspiruje do pasieki wzorcowej. Przyszli pszczelarze lub ososby już posiadający pewne doświadczenie w prowadzeniu pasieki mogą zgłaszać się do naszego Osrodka w celu zapoznania się z całą gamą innowacyjnych rozwiązan sosowanych w pszczelarstwie. Zastosoowanie miodarki elektrycznej , kasetowej na ramke wielkop[olską z programatorem wielofunkcyjnym jest jednym z takich rozwiazań. Zakup dwóch domków do apiterapi pozwoli na stworzenie w pierwszej w województwie zachodniopomorskim i pierwszej we wszystkich ODR bazy inhalacyjnej.Apiterapia jest pojęciem bardzo szerokim i oznacza używanie produktów pszczelich w tym przede wszystkim miodu, pyłku kwiatowego i propolisu do leczenia różnego rodzaju schorzeń człowieka, ZODR Barzkowice chciałby rozwinąć bardzo młodą gałąź apiterapii a mianowicie tzw. uloterapię i w tym celu zakupiono do pasieki dwa domki do uloterapii. Zakupiono również  lampę solarną, która została postawiona na terenie pasieki ZODR, gdyż nie posiada ona dostępu do infrastruktury energetycznej, stąd też pomysł zainstalowania lampy solarnej, która jest łatwa w montażu i nie wymaga przeprowadzenia przewodów. Jako Ośrodek Doradztwa propagujemy rozwiązania przyjazne środowisku i energooszczędne. Lampa nie tylko służy jako oświetlenie ale jest również innowacyjnym i ekologicznym rozwiązaniem wykorzystania energii wiatrowej i słonecznej.</t>
  </si>
  <si>
    <t xml:space="preserve">filmy krótkometrażowe </t>
  </si>
  <si>
    <t xml:space="preserve">ilość filmów </t>
  </si>
  <si>
    <t>pszczelarze, a także osoby zawodowo i hobbystycznie zajmujące się prowadzeniem pasiek o różnej skali produkcji, osoby zainteresowane ww. tematyką pochodzące z województwa zachodniopomorskiego, związki, stowarzyszenia, zrzeszenia oraz grupy producenckie pszczelarzy, przedstawiciele jednostek naukowych oraz pracownicy jednostki doradztwa rolniczego</t>
  </si>
  <si>
    <t>IV Międzyregionalny Pokaz Alpak</t>
  </si>
  <si>
    <t>Celem operacji jest podniesienie świadomości rolników i społeczeństwa w zakresie chowu i hodowli alpak, gatunku, który jest nowością w polskich gospodarstwach. Podczas operacji zostaną zaprezentowane wszechstronne możliwości produkcyjne tych zwierząt, takie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t>
  </si>
  <si>
    <t xml:space="preserve">Zakładanie plantacji winorośli - produkcja wina szansą mną rozwój dla gospodarstw z woj. Zachodniopomorskiego </t>
  </si>
  <si>
    <t xml:space="preserve">Głównym celem operacji jest  poszukiwanie partnerów   w ramach działania „Współpraca” poprzez wspieranie  tworzenia sieci kontaktów pomiędzy rolnikami, przedsiębiorcami rolnymi, doradcami, przedstawicielami instytucji naukowych, przedstawicielami instytucji rolniczych  wspierających wdrażanie innowacji na obszarach wiejskich w zakresie zakładania plantacji winorośli i produkcji wina oraz zdobycie wiedzy dotyczącej  zakładania, uprawy winorośli i produkcji wina. Uprawa winogron oraz produkcja win jest mało znana i rozpowszechniana wśród osób szukających alternatywnych źródeł dochodu. Wyjazd studyjny umożliwi uczestnikom na wymianę doświadczeń czy zmotywuje do działań mających na celu podniesienie rentowności w swoim gospodarstwie tym bardziej iż zmieniające się warunki klimatyczne  w województwie zachodniopomorskim sprzyjają zakładaniu winnic . </t>
  </si>
  <si>
    <t>liczba  wyjazdów</t>
  </si>
  <si>
    <t>potencjalni członkowie grup operacyjnych,  właściciele winnic, producenci wina, przedsiębiorcy,  pracownicy jednostki doradztwa rolniczego</t>
  </si>
  <si>
    <t xml:space="preserve">liczba uczestników     </t>
  </si>
  <si>
    <t xml:space="preserve">Lokalne Partnerstwo  ds. Wody (LPW) województwa zachodniopomorskiego </t>
  </si>
  <si>
    <t xml:space="preserve">Celem operacji jest  tworzenie Partnerstw ds. wody oraz stworzenie sieci kontaktów miedzy lokalnym społeczeństwem a instytucjami  i urzędami, w zakresie gospodarki wodnej na obszarach wiejskich ze szczególnym uwzględnieniem rolnictwa. Operacja jest kontynuacją działań pilotażowego LPW w roku 2020 i tworzenie Partnerstw ds. wody obejmującym zasięg kolejne powiaty województwa zachodniopomorskiego , diagnoza sytuacji w zakresie zarządzania zasobami wody pod kątem potrzeb rolnictwa i mieszkańców obszarów wiejskich denego powiatu - analiza problemów oraz potencjalnych możliwości ich rozwiązania, upowszechnianie dobrych praktyk w zakresie gospodarki wodnej i oszczędnego gospodarowania nią w rolnictwie i na obszarach wiejskich.
</t>
  </si>
  <si>
    <t xml:space="preserve">liczba konferencji  </t>
  </si>
  <si>
    <t>XII Warsztaty polowe</t>
  </si>
  <si>
    <t>Celem operacji jest upowszechnienie informacji na temat prac i  doświadczeń prowadzonych na poletkach demonstracyjnych Ośrodka. Poprzez zaprezentowanie 66 odmian roślin uprawnych uczestnicy warsztatów będą mieli okazję do porównania wielu odmian tej samej rośliny. Dzięki temu możliwe będzie pokazanie w  jaki sposób rośliny przystosowują się do warunków panujących w danym mikroklimacie, a także porównanie do tych odmian, które uprawia się na chwilę obecną w regionie. Podczas warsztatów zostanie nakręcony film krótkometrażowy, który zostanie udostępniony szerokiemu gronu odbiorców w Internecie.</t>
  </si>
  <si>
    <t xml:space="preserve">warsztaty </t>
  </si>
  <si>
    <t>rolnicy, przedsiębiorcy , mieszkańcy obszarów wiejskich, pracownicy doradztwa rolniczego, osoby zainteresowane tematem</t>
  </si>
  <si>
    <t>Polowe pokazy innowacyjnych maszyn rolniczych -
V edycja</t>
  </si>
  <si>
    <t xml:space="preserve">Głównym celem realizacji operacji jest zapoznanie oraz ugruntowanie wiedzy uczestników operacji na temat innowacyjnych rozwiązań w rolnictwie i wykorzystanie jej w praktyce. Stoisko SIR  przybliży uczestnikom działalność Sieci na rzecz innowacji w rolnictwie i na obszarach wiejskich  i będzie miało za zadanie zachęcić zwiedzających do rejestrowania się w bazie Partnerów SIR , na stoisku zostaną również rozdane materiały promocyjno - informacyjne dotyczące SIR.  Operacja da duże możliwości do transferu wiedzy, nawiązywania kontaktów, współpracy pomiędzy rolnikami, doradcami i przedsiębiorcami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</si>
  <si>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 xml:space="preserve">pokazy </t>
  </si>
  <si>
    <t>rolnicy, dzierżawcy, przedstawiciele grup producenckich, jednostki naukowo-badawcze oraz producenci nawozów i środków ochrony roślin, którzy współpracują z producentami maszyn rolniczych w zakresie efektywnego nawożenia i racjonalnej ochrony chemicznej osoby zainteresowane tematem</t>
  </si>
  <si>
    <t>materiały promocyjno -reklamowe</t>
  </si>
  <si>
    <t xml:space="preserve">ilość </t>
  </si>
  <si>
    <t xml:space="preserve">Pokaz bydła mięsnego </t>
  </si>
  <si>
    <t>Głównym celem operacji jest podniesienie poziomu wiedzy na temat hodowli  bydła mięsnego  oraz przekazanie niezbędnej wiedzy z zakresu innowacyjnych metod hodowli bydła i technologii produkcji. Prezentacja zwierząt podczas Barzkowickich Targów Rolnych Agro Pomerania  pozwoli na  dotarcie do szerszego grona odbiorców i  na zapoznanie uczestników pokazu z  doborem odpowiednich zwierząt oraz zasadami jakimi należy się kierować przy ich wyborze w zależności od  obranego kierunku produkcji w danym gospodarstwie z naciskiem na poprawę rentowności i opłacalności tej produkcji. Na stoisku sieci na rzecz innowacji w rolnictwie i na obszarach wiejskich  zostaną rozdane materiały promocyjno - informacyjne dotyczące SIR.</t>
  </si>
  <si>
    <t xml:space="preserve">rolnicy, przedsiębiorcy , mieszkańcy obszarów wiejskich, pracownicy doradztwa rolniczego, osoby zainteresowane tematem hodowli bydła mięsnego </t>
  </si>
  <si>
    <t xml:space="preserve">Innowacyjne rozwiązania w rolnictwie na przykładzie województwa zachodniopomorskiego </t>
  </si>
  <si>
    <t xml:space="preserve">Celem operacji jest przedstawienie innowacyjnych rozwiązań, jakie stosowane są w zachodniopomorskich gospodarstwach rolnych i pokazanie  jak ta innowacyjność przyczyniła się do rozwoju przedsiębiorczości.  Z okazji 65 lat istnienia doradztwa w województwie zachodniopomorskim, ZODR w Barzkowicach chce zademonstrować  jak rozwinęło się polskie rolnictwo  na przełomie  tych 65 lat, a tym samym zachęcić uczestników operacji do dalszego rozwoju. Celem operacji jest pokazanie, że należy nieustannie poszukiwać innowacyjnych rozwiązań, które na bieżąco będą odpowiadały na potrzeby konsumenta, zmianom środowiska, a przede wszystkim wpłyną na zwiększenie produkcji żywności z zachowaniem, a wręcz zwiększeniem jej jakości, co ma ogromne znaczenie przy zwiększającej się populacji. Konferencja przedstawi przekrój historyczny postępu w rolnictwie, uświadamiając uczestnikom konsekwencję braku tego postępu. W ramach konferencji będą poruszone tematy rolnictwa precyzyjnego, uprawy roślin o zwiększonej wydajności i odporności, skutecznej ochrony roślin, nowatorskiego podejścia w żywieniu zwierząt, oraz inne, m.in. dotyczące zarządzania czy finansowania polskiego rolnictwa.  </t>
  </si>
  <si>
    <t xml:space="preserve">rolnicy, przedsiębiorcy ,  pracownicy doradztwa rolniczego, osoby zainteresowane tematem </t>
  </si>
  <si>
    <t>materiały szkoleniowe</t>
  </si>
  <si>
    <r>
      <t xml:space="preserve">Operacje własne jednostek wsparcia sieci z wyłączeniem działania 8 </t>
    </r>
    <r>
      <rPr>
        <i/>
        <sz val="11"/>
        <color theme="1"/>
        <rFont val="Calibri"/>
        <family val="2"/>
        <charset val="238"/>
        <scheme val="minor"/>
      </rPr>
      <t xml:space="preserve">Plan komunikacyjny </t>
    </r>
  </si>
  <si>
    <t>Załącznik nr 2 do uchwały nr 63 grupy roboczej do spraw Krajowej Sieci Obszarów Wiejskich z dnia 29 kwietnia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</si>
</sst>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 #,##0.00\ &quot;zł&quot;_-;\-* #,##0.00\ &quot;zł&quot;_-;_-* &quot;-&quot;??\ &quot;zł&quot;_-;_-@_-"/>
    <numFmt numFmtId="43" formatCode="_-* #,##0.00_-;\-* #,##0.00_-;_-* &quot;-&quot;??_-;_-@_-"/>
    <numFmt numFmtId="164" formatCode="#,##0.00\ &quot;zł&quot;"/>
    <numFmt numFmtId="165" formatCode="[$-415]General"/>
    <numFmt numFmtId="166" formatCode="_-* #,##0.00\ _z_ł_-;\-* #,##0.00\ _z_ł_-;_-* &quot;-&quot;??\ _z_ł_-;_-@_-"/>
    <numFmt numFmtId="167" formatCode="#,##0.00\ _z_ł"/>
    <numFmt numFmtId="168" formatCode="[$-415]mmm\-yy"/>
    <numFmt numFmtId="169" formatCode="yy\-mm"/>
    <numFmt numFmtId="170" formatCode="&quot;zł&quot;#,##0.00_);[Red]\(&quot;zł&quot;#,##0.00\)"/>
    <numFmt numFmtId="171" formatCode="_(* #,##0.00_);_(* \(#,##0.00\);_(* &quot;-&quot;??_);_(@_)"/>
    <numFmt numFmtId="172" formatCode="#,##0.00&quot; zł&quot;"/>
    <numFmt numFmtId="173" formatCode="#,##0.000"/>
    <numFmt numFmtId="174" formatCode="#,##0.00\ _z_ł;\-#,##0.00\ _z_ł"/>
    <numFmt numFmtId="175" formatCode="[$-415]#,##0.00"/>
    <numFmt numFmtId="176" formatCode="[$-415]0.00"/>
    <numFmt numFmtId="177" formatCode="[$-415]0"/>
    <numFmt numFmtId="178" formatCode="dd\-mmm"/>
  </numFmts>
  <fonts count="75"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1"/>
      <color theme="1"/>
      <name val="Calibri"/>
      <family val="2"/>
      <charset val="238"/>
      <scheme val="minor"/>
    </font>
    <font>
      <sz val="12"/>
      <color theme="1"/>
      <name val="Calibri"/>
      <family val="2"/>
      <charset val="238"/>
      <scheme val="minor"/>
    </font>
    <font>
      <sz val="11"/>
      <color rgb="FF000000"/>
      <name val="Calibri"/>
      <family val="2"/>
      <charset val="238"/>
    </font>
    <font>
      <b/>
      <sz val="14"/>
      <name val="Calibri"/>
      <family val="2"/>
      <charset val="238"/>
      <scheme val="minor"/>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11"/>
      <name val="Arial CE"/>
      <charset val="238"/>
    </font>
    <font>
      <sz val="10"/>
      <name val="Calibri"/>
      <family val="2"/>
      <charset val="238"/>
      <scheme val="minor"/>
    </font>
    <font>
      <sz val="11"/>
      <color theme="1"/>
      <name val="Calibri"/>
      <family val="2"/>
      <scheme val="minor"/>
    </font>
    <font>
      <sz val="11"/>
      <name val="Calibri"/>
      <family val="2"/>
      <charset val="238"/>
    </font>
    <font>
      <sz val="11"/>
      <color indexed="8"/>
      <name val="Calibri"/>
      <family val="2"/>
      <charset val="238"/>
      <scheme val="minor"/>
    </font>
    <font>
      <sz val="9"/>
      <color theme="1"/>
      <name val="Calibri"/>
      <family val="2"/>
      <charset val="238"/>
      <scheme val="minor"/>
    </font>
    <font>
      <sz val="12"/>
      <color theme="1"/>
      <name val="Calibri"/>
      <family val="2"/>
      <scheme val="minor"/>
    </font>
    <font>
      <b/>
      <sz val="12"/>
      <color theme="1"/>
      <name val="Calibri"/>
      <family val="2"/>
      <charset val="238"/>
      <scheme val="minor"/>
    </font>
    <font>
      <sz val="10"/>
      <name val="Arial"/>
      <family val="2"/>
      <charset val="238"/>
    </font>
    <font>
      <i/>
      <sz val="11"/>
      <color theme="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b/>
      <sz val="10"/>
      <name val="Calibri"/>
      <family val="2"/>
      <charset val="238"/>
      <scheme val="minor"/>
    </font>
    <font>
      <sz val="11"/>
      <name val="Arial"/>
      <family val="2"/>
      <charset val="238"/>
    </font>
    <font>
      <sz val="11"/>
      <color rgb="FFFF0000"/>
      <name val="Calibri"/>
      <family val="2"/>
      <charset val="238"/>
    </font>
    <font>
      <b/>
      <sz val="11"/>
      <name val="Calibri"/>
      <family val="2"/>
      <charset val="238"/>
    </font>
    <font>
      <strike/>
      <sz val="11"/>
      <name val="Calibri"/>
      <family val="2"/>
      <charset val="238"/>
      <scheme val="minor"/>
    </font>
    <font>
      <sz val="14"/>
      <color theme="1"/>
      <name val="Calibri"/>
      <family val="2"/>
      <charset val="238"/>
      <scheme val="minor"/>
    </font>
    <font>
      <sz val="9"/>
      <name val="Calibri"/>
      <family val="2"/>
      <charset val="238"/>
      <scheme val="minor"/>
    </font>
    <font>
      <sz val="12"/>
      <name val="Arial CE"/>
      <charset val="238"/>
    </font>
    <font>
      <sz val="12"/>
      <name val="Calibri"/>
      <family val="2"/>
      <charset val="238"/>
      <scheme val="minor"/>
    </font>
    <font>
      <b/>
      <sz val="14"/>
      <color theme="1"/>
      <name val="Calibri"/>
      <family val="2"/>
      <charset val="238"/>
      <scheme val="minor"/>
    </font>
    <font>
      <sz val="11"/>
      <color rgb="FF9C6500"/>
      <name val="Calibri"/>
      <family val="2"/>
      <charset val="238"/>
      <scheme val="minor"/>
    </font>
    <font>
      <sz val="8"/>
      <name val="Calibri"/>
      <family val="2"/>
      <charset val="238"/>
      <scheme val="minor"/>
    </font>
    <font>
      <sz val="11"/>
      <color rgb="FF006100"/>
      <name val="Calibri"/>
      <family val="2"/>
      <charset val="238"/>
      <scheme val="minor"/>
    </font>
    <font>
      <b/>
      <sz val="10"/>
      <color theme="1"/>
      <name val="Calibri"/>
      <family val="2"/>
      <charset val="238"/>
      <scheme val="minor"/>
    </font>
    <font>
      <sz val="11"/>
      <name val="Calibri"/>
      <family val="2"/>
      <scheme val="minor"/>
    </font>
    <font>
      <strike/>
      <sz val="11"/>
      <name val="Calibri"/>
      <family val="2"/>
      <scheme val="minor"/>
    </font>
    <font>
      <sz val="12"/>
      <name val="Calibri"/>
      <family val="2"/>
      <scheme val="minor"/>
    </font>
    <font>
      <sz val="11"/>
      <color rgb="FF000000"/>
      <name val="Calibri"/>
      <family val="2"/>
      <charset val="238"/>
    </font>
    <font>
      <sz val="11"/>
      <color theme="1"/>
      <name val="Calibri"/>
      <family val="2"/>
      <charset val="238"/>
    </font>
    <font>
      <b/>
      <sz val="14"/>
      <name val="Calibri"/>
      <family val="2"/>
      <charset val="238"/>
    </font>
    <font>
      <sz val="12"/>
      <color theme="1"/>
      <name val="Times New Roman"/>
      <family val="1"/>
      <charset val="238"/>
    </font>
    <font>
      <sz val="12"/>
      <color rgb="FF000000"/>
      <name val="Times New Roman"/>
      <family val="1"/>
      <charset val="238"/>
    </font>
    <font>
      <b/>
      <sz val="12"/>
      <name val="Calibri"/>
      <family val="2"/>
      <charset val="238"/>
      <scheme val="minor"/>
    </font>
    <font>
      <sz val="12"/>
      <color indexed="8"/>
      <name val="Calibri"/>
      <family val="2"/>
      <charset val="238"/>
      <scheme val="minor"/>
    </font>
    <font>
      <sz val="14"/>
      <color rgb="FFFF0000"/>
      <name val="Calibri"/>
      <family val="2"/>
      <charset val="238"/>
      <scheme val="minor"/>
    </font>
    <font>
      <b/>
      <sz val="16"/>
      <color theme="1"/>
      <name val="Calibri"/>
      <family val="2"/>
      <scheme val="minor"/>
    </font>
    <font>
      <sz val="11"/>
      <color indexed="8"/>
      <name val="Calibri"/>
      <family val="2"/>
    </font>
    <font>
      <b/>
      <sz val="11"/>
      <color indexed="8"/>
      <name val="Calibri"/>
      <family val="2"/>
      <scheme val="minor"/>
    </font>
    <font>
      <sz val="11"/>
      <color theme="1"/>
      <name val="Arial"/>
      <family val="2"/>
      <charset val="238"/>
    </font>
    <font>
      <b/>
      <u/>
      <sz val="11"/>
      <name val="Calibri"/>
      <family val="2"/>
      <charset val="238"/>
      <scheme val="minor"/>
    </font>
    <font>
      <sz val="11"/>
      <color rgb="FF000000"/>
      <name val="Calibri"/>
      <family val="2"/>
      <charset val="238"/>
      <scheme val="minor"/>
    </font>
    <font>
      <i/>
      <sz val="11"/>
      <name val="Calibri"/>
      <family val="2"/>
      <charset val="238"/>
      <scheme val="minor"/>
    </font>
    <font>
      <sz val="12"/>
      <name val="Calibri"/>
      <family val="2"/>
      <charset val="238"/>
    </font>
    <font>
      <sz val="12"/>
      <color indexed="8"/>
      <name val="Calibri"/>
      <family val="2"/>
      <charset val="238"/>
    </font>
    <font>
      <sz val="10"/>
      <color theme="1"/>
      <name val="Arial CE"/>
      <charset val="238"/>
    </font>
    <font>
      <b/>
      <sz val="11"/>
      <color rgb="FF000000"/>
      <name val="Calibri"/>
      <family val="2"/>
      <charset val="238"/>
    </font>
    <font>
      <sz val="11"/>
      <name val="Times New Roman"/>
      <family val="1"/>
      <charset val="238"/>
    </font>
    <font>
      <b/>
      <sz val="9"/>
      <color indexed="81"/>
      <name val="Tahoma"/>
      <family val="2"/>
    </font>
    <font>
      <sz val="9"/>
      <color indexed="81"/>
      <name val="Tahoma"/>
      <family val="2"/>
    </font>
    <font>
      <b/>
      <strike/>
      <sz val="11"/>
      <name val="Calibri"/>
      <family val="2"/>
      <charset val="238"/>
      <scheme val="minor"/>
    </font>
    <font>
      <i/>
      <sz val="11"/>
      <name val="Calibri"/>
      <family val="2"/>
      <charset val="238"/>
    </font>
    <font>
      <sz val="11"/>
      <name val="Calibri"/>
      <family val="2"/>
    </font>
    <font>
      <sz val="12"/>
      <name val="Calibri"/>
      <family val="2"/>
    </font>
    <font>
      <b/>
      <sz val="11"/>
      <name val="Calibri"/>
      <family val="2"/>
      <scheme val="minor"/>
    </font>
    <font>
      <sz val="10"/>
      <name val="Arial ce"/>
    </font>
    <font>
      <b/>
      <sz val="16"/>
      <color theme="1"/>
      <name val="Calibri"/>
      <family val="2"/>
      <charset val="238"/>
      <scheme val="minor"/>
    </font>
    <font>
      <sz val="28"/>
      <name val="Calibri"/>
      <family val="2"/>
      <charset val="238"/>
      <scheme val="minor"/>
    </font>
    <font>
      <u/>
      <sz val="11"/>
      <name val="Calibri"/>
      <family val="2"/>
      <charset val="238"/>
      <scheme val="minor"/>
    </font>
    <font>
      <sz val="12"/>
      <color rgb="FF000000"/>
      <name val="Calibri"/>
      <family val="2"/>
      <charset val="238"/>
    </font>
  </fonts>
  <fills count="24">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C7CE"/>
      </patternFill>
    </fill>
    <fill>
      <patternFill patternType="solid">
        <fgColor rgb="FFFFC7CE"/>
        <bgColor rgb="FFFFEB9C"/>
      </patternFill>
    </fill>
    <fill>
      <patternFill patternType="solid">
        <fgColor theme="9" tint="0.59999389629810485"/>
        <bgColor indexed="64"/>
      </patternFill>
    </fill>
    <fill>
      <patternFill patternType="solid">
        <fgColor rgb="FF99CC00"/>
        <bgColor rgb="FF92D050"/>
      </patternFill>
    </fill>
    <fill>
      <patternFill patternType="solid">
        <fgColor rgb="FFFFEB9C"/>
      </patternFill>
    </fill>
    <fill>
      <patternFill patternType="solid">
        <fgColor rgb="FFC6EFCE"/>
      </patternFill>
    </fill>
    <fill>
      <patternFill patternType="solid">
        <fgColor rgb="FF92D050"/>
        <bgColor rgb="FF000000"/>
      </patternFill>
    </fill>
    <fill>
      <patternFill patternType="solid">
        <fgColor rgb="FFFFFFFF"/>
        <bgColor rgb="FF000000"/>
      </patternFill>
    </fill>
    <fill>
      <patternFill patternType="solid">
        <fgColor rgb="FF99CC00"/>
        <bgColor rgb="FF000000"/>
      </patternFill>
    </fill>
    <fill>
      <patternFill patternType="solid">
        <fgColor theme="0"/>
        <bgColor rgb="FF000000"/>
      </patternFill>
    </fill>
    <fill>
      <patternFill patternType="solid">
        <fgColor rgb="FF99CC00"/>
        <bgColor indexed="64"/>
      </patternFill>
    </fill>
    <fill>
      <patternFill patternType="solid">
        <fgColor rgb="FF92D050"/>
        <bgColor rgb="FF92D050"/>
      </patternFill>
    </fill>
    <fill>
      <patternFill patternType="solid">
        <fgColor rgb="FF99CC00"/>
        <bgColor rgb="FF99CC00"/>
      </patternFill>
    </fill>
    <fill>
      <patternFill patternType="solid">
        <fgColor theme="0"/>
        <bgColor rgb="FF99CC00"/>
      </patternFill>
    </fill>
    <fill>
      <patternFill patternType="solid">
        <fgColor rgb="FF99CC00"/>
        <bgColor rgb="FF77BC65"/>
      </patternFill>
    </fill>
    <fill>
      <patternFill patternType="solid">
        <fgColor rgb="FFFFFFFF"/>
        <bgColor rgb="FFFFFFFF"/>
      </patternFill>
    </fill>
    <fill>
      <patternFill patternType="solid">
        <fgColor theme="0"/>
        <bgColor rgb="FFFFFFFF"/>
      </patternFill>
    </fill>
    <fill>
      <patternFill patternType="solid">
        <fgColor theme="0"/>
        <bgColor rgb="FFFFFF00"/>
      </patternFill>
    </fill>
    <fill>
      <patternFill patternType="solid">
        <fgColor theme="0"/>
        <bgColor rgb="FFA8D08D"/>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s>
  <cellStyleXfs count="78">
    <xf numFmtId="0" fontId="0" fillId="0" borderId="0"/>
    <xf numFmtId="44" fontId="6" fillId="0" borderId="0" applyFont="0" applyFill="0" applyBorder="0" applyAlignment="0" applyProtection="0"/>
    <xf numFmtId="165" fontId="8" fillId="0" borderId="0" applyBorder="0" applyProtection="0"/>
    <xf numFmtId="0" fontId="6" fillId="0" borderId="0"/>
    <xf numFmtId="0" fontId="11" fillId="6" borderId="0" applyBorder="0" applyProtection="0"/>
    <xf numFmtId="0" fontId="10" fillId="5" borderId="0" applyNumberFormat="0" applyBorder="0" applyAlignment="0" applyProtection="0"/>
    <xf numFmtId="0" fontId="3" fillId="0" borderId="0"/>
    <xf numFmtId="0" fontId="15" fillId="0" borderId="0"/>
    <xf numFmtId="0" fontId="15" fillId="0" borderId="0"/>
    <xf numFmtId="43" fontId="6" fillId="0" borderId="0" applyFont="0" applyFill="0" applyBorder="0" applyAlignment="0" applyProtection="0"/>
    <xf numFmtId="0" fontId="19" fillId="0" borderId="0"/>
    <xf numFmtId="0" fontId="21" fillId="0" borderId="0"/>
    <xf numFmtId="0" fontId="21" fillId="0" borderId="0"/>
    <xf numFmtId="0" fontId="36" fillId="9" borderId="0" applyNumberFormat="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0" fontId="38" fillId="10" borderId="0" applyNumberFormat="0" applyBorder="0" applyAlignment="0" applyProtection="0"/>
    <xf numFmtId="0" fontId="10" fillId="5" borderId="0" applyNumberFormat="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5" fillId="0" borderId="0"/>
    <xf numFmtId="0" fontId="43" fillId="0" borderId="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1452">
    <xf numFmtId="0" fontId="0" fillId="0" borderId="0" xfId="0"/>
    <xf numFmtId="0" fontId="0" fillId="0" borderId="0" xfId="0"/>
    <xf numFmtId="1" fontId="2" fillId="2" borderId="2" xfId="0" applyNumberFormat="1" applyFont="1" applyFill="1" applyBorder="1" applyAlignment="1">
      <alignment horizontal="center" vertical="center" wrapText="1"/>
    </xf>
    <xf numFmtId="0" fontId="4" fillId="0" borderId="0" xfId="0" applyFont="1"/>
    <xf numFmtId="0" fontId="0" fillId="0" borderId="0" xfId="0" applyAlignment="1">
      <alignment horizontal="center"/>
    </xf>
    <xf numFmtId="0" fontId="9" fillId="0" borderId="0" xfId="0" applyFont="1"/>
    <xf numFmtId="164" fontId="4" fillId="0" borderId="0" xfId="0" applyNumberFormat="1" applyFont="1" applyAlignment="1">
      <alignment horizontal="center" vertical="center"/>
    </xf>
    <xf numFmtId="164" fontId="0" fillId="0" borderId="0" xfId="0" applyNumberFormat="1" applyAlignment="1">
      <alignment horizontal="center" vertical="center"/>
    </xf>
    <xf numFmtId="0" fontId="0" fillId="0" borderId="0" xfId="0" applyAlignment="1">
      <alignment vertical="center"/>
    </xf>
    <xf numFmtId="0" fontId="7" fillId="0" borderId="0" xfId="0" applyFont="1"/>
    <xf numFmtId="4" fontId="7" fillId="0" borderId="0" xfId="0" applyNumberFormat="1" applyFont="1"/>
    <xf numFmtId="166" fontId="0" fillId="0" borderId="2" xfId="0" applyNumberFormat="1" applyBorder="1"/>
    <xf numFmtId="164" fontId="18" fillId="0" borderId="0" xfId="0" applyNumberFormat="1" applyFont="1" applyAlignment="1">
      <alignment horizontal="center" vertical="center"/>
    </xf>
    <xf numFmtId="0" fontId="0" fillId="3" borderId="0" xfId="0" applyFill="1"/>
    <xf numFmtId="0" fontId="1" fillId="0" borderId="0" xfId="0" applyFont="1"/>
    <xf numFmtId="0" fontId="4" fillId="0" borderId="2" xfId="0" applyFont="1" applyBorder="1" applyAlignment="1">
      <alignment horizontal="center" vertical="center"/>
    </xf>
    <xf numFmtId="164" fontId="0" fillId="3" borderId="0" xfId="0" applyNumberFormat="1" applyFill="1" applyAlignment="1">
      <alignment horizontal="center" vertical="center"/>
    </xf>
    <xf numFmtId="0" fontId="7" fillId="0" borderId="0" xfId="0" applyFont="1" applyAlignment="1">
      <alignment wrapText="1"/>
    </xf>
    <xf numFmtId="0" fontId="12" fillId="0" borderId="0" xfId="0" applyFont="1"/>
    <xf numFmtId="1" fontId="23" fillId="2" borderId="2" xfId="0" applyNumberFormat="1"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0" fillId="8" borderId="5" xfId="0" applyFill="1" applyBorder="1" applyAlignment="1">
      <alignment horizontal="center" vertical="center" wrapText="1"/>
    </xf>
    <xf numFmtId="1" fontId="0" fillId="8" borderId="2" xfId="0" applyNumberFormat="1" applyFill="1" applyBorder="1" applyAlignment="1">
      <alignment horizontal="center" vertical="center" wrapText="1"/>
    </xf>
    <xf numFmtId="0" fontId="0" fillId="8" borderId="5" xfId="0" applyFill="1" applyBorder="1" applyAlignment="1">
      <alignment horizontal="center" vertical="center"/>
    </xf>
    <xf numFmtId="0" fontId="28" fillId="0" borderId="0" xfId="0" applyFont="1" applyAlignment="1">
      <alignment horizontal="left" vertical="center" wrapText="1"/>
    </xf>
    <xf numFmtId="0" fontId="1" fillId="0" borderId="0" xfId="0" applyFont="1" applyAlignment="1">
      <alignment vertical="top"/>
    </xf>
    <xf numFmtId="0" fontId="31" fillId="0" borderId="0" xfId="0" applyFont="1" applyAlignment="1">
      <alignment vertical="top" wrapText="1"/>
    </xf>
    <xf numFmtId="0" fontId="33" fillId="0" borderId="0" xfId="0" applyFont="1" applyAlignment="1">
      <alignment horizontal="center" vertical="center"/>
    </xf>
    <xf numFmtId="0" fontId="33" fillId="0" borderId="0" xfId="0" applyFont="1"/>
    <xf numFmtId="4" fontId="34" fillId="3" borderId="2" xfId="0" applyNumberFormat="1" applyFont="1" applyFill="1" applyBorder="1" applyAlignment="1">
      <alignment horizontal="center" vertical="center"/>
    </xf>
    <xf numFmtId="170" fontId="34" fillId="3" borderId="2" xfId="0" applyNumberFormat="1" applyFont="1" applyFill="1" applyBorder="1" applyAlignment="1">
      <alignment horizontal="center" vertical="center"/>
    </xf>
    <xf numFmtId="164" fontId="34" fillId="0" borderId="0" xfId="0" applyNumberFormat="1" applyFont="1" applyAlignment="1">
      <alignment horizontal="center" vertical="center"/>
    </xf>
    <xf numFmtId="0" fontId="34" fillId="0" borderId="0" xfId="0" applyFont="1"/>
    <xf numFmtId="0" fontId="35" fillId="0" borderId="0" xfId="0" applyFont="1" applyAlignment="1">
      <alignment vertical="top"/>
    </xf>
    <xf numFmtId="1" fontId="2" fillId="4" borderId="2" xfId="0" applyNumberFormat="1" applyFont="1" applyFill="1" applyBorder="1" applyAlignment="1">
      <alignment horizontal="center" vertical="center" wrapText="1"/>
    </xf>
    <xf numFmtId="166" fontId="0" fillId="0" borderId="0" xfId="0" applyNumberFormat="1"/>
    <xf numFmtId="0" fontId="0" fillId="0" borderId="0" xfId="0" applyAlignment="1">
      <alignment wrapText="1"/>
    </xf>
    <xf numFmtId="4" fontId="0" fillId="0" borderId="2" xfId="0" applyNumberFormat="1" applyBorder="1" applyAlignment="1">
      <alignment horizontal="center"/>
    </xf>
    <xf numFmtId="0" fontId="4" fillId="3" borderId="0" xfId="0" applyFont="1" applyFill="1"/>
    <xf numFmtId="16" fontId="4" fillId="3" borderId="2" xfId="0" applyNumberFormat="1" applyFont="1" applyFill="1" applyBorder="1" applyAlignment="1">
      <alignment horizontal="center" vertical="center" wrapText="1"/>
    </xf>
    <xf numFmtId="0" fontId="4" fillId="3" borderId="2" xfId="0" applyFont="1" applyFill="1" applyBorder="1" applyAlignment="1">
      <alignment horizontal="left" vertical="center"/>
    </xf>
    <xf numFmtId="4" fontId="5" fillId="3" borderId="2" xfId="0" applyNumberFormat="1" applyFont="1" applyFill="1" applyBorder="1" applyAlignment="1">
      <alignment horizontal="center" vertical="center" wrapText="1"/>
    </xf>
    <xf numFmtId="49" fontId="4" fillId="3" borderId="2" xfId="0" quotePrefix="1" applyNumberFormat="1" applyFont="1" applyFill="1" applyBorder="1" applyAlignment="1">
      <alignment horizontal="center" vertical="center"/>
    </xf>
    <xf numFmtId="4" fontId="4" fillId="3" borderId="2" xfId="3" applyNumberFormat="1" applyFont="1" applyFill="1" applyBorder="1" applyAlignment="1">
      <alignment horizontal="center" vertical="center" wrapText="1"/>
    </xf>
    <xf numFmtId="0" fontId="4" fillId="3" borderId="2" xfId="0" applyFont="1" applyFill="1" applyBorder="1" applyAlignment="1">
      <alignment horizontal="center" wrapText="1"/>
    </xf>
    <xf numFmtId="49" fontId="14" fillId="3" borderId="2" xfId="0" applyNumberFormat="1" applyFont="1" applyFill="1" applyBorder="1" applyAlignment="1">
      <alignment horizontal="center" vertical="center" wrapText="1"/>
    </xf>
    <xf numFmtId="1" fontId="14" fillId="3" borderId="2" xfId="0" applyNumberFormat="1" applyFont="1" applyFill="1" applyBorder="1" applyAlignment="1">
      <alignment horizontal="center" vertical="center" wrapText="1"/>
    </xf>
    <xf numFmtId="0" fontId="14" fillId="3" borderId="2" xfId="0" applyFont="1" applyFill="1" applyBorder="1" applyAlignment="1">
      <alignment horizontal="left" vertical="center"/>
    </xf>
    <xf numFmtId="4" fontId="14" fillId="3" borderId="2" xfId="0" applyNumberFormat="1" applyFont="1" applyFill="1" applyBorder="1" applyAlignment="1">
      <alignment vertical="center"/>
    </xf>
    <xf numFmtId="0" fontId="16" fillId="3" borderId="2"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32" fillId="3" borderId="2"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xf numFmtId="0" fontId="3" fillId="3" borderId="2" xfId="0" applyFont="1" applyFill="1" applyBorder="1"/>
    <xf numFmtId="164" fontId="4" fillId="3" borderId="0" xfId="0" applyNumberFormat="1" applyFont="1" applyFill="1" applyAlignment="1">
      <alignment horizontal="center" vertical="center"/>
    </xf>
    <xf numFmtId="49" fontId="34" fillId="3" borderId="2" xfId="0" applyNumberFormat="1" applyFont="1" applyFill="1" applyBorder="1" applyAlignment="1">
      <alignment horizontal="center" vertical="center" wrapText="1"/>
    </xf>
    <xf numFmtId="17" fontId="34" fillId="3" borderId="2" xfId="0" applyNumberFormat="1" applyFont="1" applyFill="1" applyBorder="1" applyAlignment="1">
      <alignment horizontal="center" vertical="center" wrapText="1"/>
    </xf>
    <xf numFmtId="4" fontId="16" fillId="3" borderId="2" xfId="0" applyNumberFormat="1" applyFont="1" applyFill="1" applyBorder="1" applyAlignment="1">
      <alignment horizontal="center" vertical="center"/>
    </xf>
    <xf numFmtId="4" fontId="16" fillId="3" borderId="2"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3" fillId="0" borderId="0" xfId="0" applyFont="1" applyAlignment="1">
      <alignment horizontal="center" vertical="center"/>
    </xf>
    <xf numFmtId="0" fontId="3" fillId="0" borderId="0" xfId="0" applyFont="1"/>
    <xf numFmtId="4" fontId="0" fillId="0" borderId="2" xfId="0" applyNumberFormat="1" applyBorder="1" applyAlignment="1">
      <alignment horizontal="center" vertical="center"/>
    </xf>
    <xf numFmtId="0" fontId="32" fillId="3" borderId="2" xfId="0" applyFont="1" applyFill="1" applyBorder="1" applyAlignment="1">
      <alignment horizontal="center" vertical="center" wrapText="1"/>
    </xf>
    <xf numFmtId="17" fontId="32" fillId="3" borderId="2" xfId="0" applyNumberFormat="1" applyFont="1" applyFill="1" applyBorder="1" applyAlignment="1">
      <alignment horizontal="center" vertical="center" wrapText="1"/>
    </xf>
    <xf numFmtId="4" fontId="32" fillId="3" borderId="2" xfId="0" applyNumberFormat="1" applyFont="1" applyFill="1" applyBorder="1" applyAlignment="1">
      <alignment horizontal="center" vertical="center"/>
    </xf>
    <xf numFmtId="4" fontId="32" fillId="3" borderId="2" xfId="0" applyNumberFormat="1" applyFont="1" applyFill="1" applyBorder="1" applyAlignment="1">
      <alignment horizontal="right" vertical="center"/>
    </xf>
    <xf numFmtId="0" fontId="32" fillId="3" borderId="2" xfId="0" applyFont="1" applyFill="1" applyBorder="1"/>
    <xf numFmtId="0" fontId="37" fillId="3" borderId="2" xfId="0" applyFont="1" applyFill="1" applyBorder="1" applyAlignment="1">
      <alignment horizontal="left" vertical="center" wrapText="1"/>
    </xf>
    <xf numFmtId="0" fontId="37" fillId="3" borderId="2" xfId="0" applyFont="1" applyFill="1" applyBorder="1" applyAlignment="1">
      <alignment horizontal="center" vertical="center" wrapText="1"/>
    </xf>
    <xf numFmtId="49" fontId="37" fillId="3" borderId="2" xfId="0" applyNumberFormat="1" applyFont="1" applyFill="1" applyBorder="1" applyAlignment="1">
      <alignment horizontal="center" vertical="center" wrapText="1"/>
    </xf>
    <xf numFmtId="17" fontId="37" fillId="3" borderId="2" xfId="0" applyNumberFormat="1" applyFont="1" applyFill="1" applyBorder="1" applyAlignment="1">
      <alignment horizontal="center" vertical="center" wrapText="1"/>
    </xf>
    <xf numFmtId="0" fontId="37" fillId="3" borderId="2" xfId="0" applyFont="1" applyFill="1" applyBorder="1" applyAlignment="1">
      <alignment horizontal="center" vertical="center"/>
    </xf>
    <xf numFmtId="0" fontId="37" fillId="3" borderId="2" xfId="0" applyFont="1" applyFill="1" applyBorder="1"/>
    <xf numFmtId="4" fontId="37" fillId="3" borderId="2" xfId="0" applyNumberFormat="1" applyFont="1" applyFill="1" applyBorder="1" applyAlignment="1">
      <alignment horizontal="center" vertical="center"/>
    </xf>
    <xf numFmtId="4" fontId="37" fillId="3" borderId="2" xfId="0" applyNumberFormat="1" applyFont="1" applyFill="1" applyBorder="1" applyAlignment="1">
      <alignment horizontal="right" vertical="center"/>
    </xf>
    <xf numFmtId="49" fontId="32" fillId="3" borderId="2" xfId="0" applyNumberFormat="1" applyFont="1" applyFill="1" applyBorder="1" applyAlignment="1">
      <alignment horizontal="center" vertical="center" wrapText="1"/>
    </xf>
    <xf numFmtId="0" fontId="37" fillId="3" borderId="5" xfId="0" applyFont="1" applyFill="1" applyBorder="1" applyAlignment="1">
      <alignment horizontal="center" vertical="center"/>
    </xf>
    <xf numFmtId="0" fontId="37" fillId="3" borderId="5" xfId="0" applyFont="1" applyFill="1" applyBorder="1" applyAlignment="1">
      <alignment horizontal="center" vertical="center" wrapText="1"/>
    </xf>
    <xf numFmtId="0" fontId="37" fillId="3" borderId="5" xfId="0" applyFont="1" applyFill="1" applyBorder="1" applyAlignment="1">
      <alignment horizontal="left" vertical="center" wrapText="1"/>
    </xf>
    <xf numFmtId="49" fontId="37" fillId="3" borderId="5" xfId="0" applyNumberFormat="1" applyFont="1" applyFill="1" applyBorder="1" applyAlignment="1">
      <alignment horizontal="center" vertical="center" wrapText="1"/>
    </xf>
    <xf numFmtId="0" fontId="37" fillId="3" borderId="2" xfId="0" applyFont="1" applyFill="1" applyBorder="1" applyAlignment="1">
      <alignment vertical="center" wrapText="1"/>
    </xf>
    <xf numFmtId="0" fontId="37" fillId="3" borderId="5" xfId="0" applyFont="1" applyFill="1" applyBorder="1" applyAlignment="1">
      <alignment vertical="center" wrapText="1"/>
    </xf>
    <xf numFmtId="0" fontId="0" fillId="0" borderId="0" xfId="0"/>
    <xf numFmtId="4" fontId="0" fillId="0" borderId="0" xfId="0" applyNumberFormat="1"/>
    <xf numFmtId="2" fontId="0" fillId="7" borderId="2" xfId="0" applyNumberFormat="1" applyFill="1" applyBorder="1" applyAlignment="1">
      <alignment horizontal="center"/>
    </xf>
    <xf numFmtId="0" fontId="0" fillId="7" borderId="2" xfId="0" applyFill="1" applyBorder="1"/>
    <xf numFmtId="0" fontId="1" fillId="7" borderId="2" xfId="0" applyFont="1" applyFill="1" applyBorder="1"/>
    <xf numFmtId="0" fontId="1" fillId="0" borderId="2" xfId="0" applyFont="1" applyBorder="1" applyAlignment="1">
      <alignment horizontal="center"/>
    </xf>
    <xf numFmtId="4" fontId="0" fillId="3" borderId="2" xfId="0" applyNumberFormat="1" applyFill="1" applyBorder="1" applyAlignment="1">
      <alignment horizontal="center"/>
    </xf>
    <xf numFmtId="0" fontId="0" fillId="4" borderId="2" xfId="0" applyFill="1" applyBorder="1"/>
    <xf numFmtId="0" fontId="0" fillId="3" borderId="2" xfId="0" applyFill="1" applyBorder="1" applyAlignment="1">
      <alignment horizontal="center"/>
    </xf>
    <xf numFmtId="0" fontId="16" fillId="3" borderId="2" xfId="0" applyFont="1" applyFill="1" applyBorder="1" applyAlignment="1">
      <alignment horizontal="center" vertical="center"/>
    </xf>
    <xf numFmtId="0" fontId="32" fillId="3" borderId="5" xfId="0"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17" fontId="37" fillId="3" borderId="5" xfId="0" applyNumberFormat="1" applyFont="1" applyFill="1" applyBorder="1" applyAlignment="1">
      <alignment horizontal="center" vertical="center" wrapText="1"/>
    </xf>
    <xf numFmtId="0" fontId="32" fillId="3" borderId="5" xfId="0" applyFont="1" applyFill="1" applyBorder="1"/>
    <xf numFmtId="4" fontId="32" fillId="3" borderId="5" xfId="0" applyNumberFormat="1" applyFont="1" applyFill="1" applyBorder="1" applyAlignment="1">
      <alignment horizontal="center" vertical="center"/>
    </xf>
    <xf numFmtId="4" fontId="32" fillId="3" borderId="5" xfId="0" applyNumberFormat="1" applyFont="1" applyFill="1" applyBorder="1" applyAlignment="1">
      <alignment horizontal="right" vertical="center"/>
    </xf>
    <xf numFmtId="0" fontId="0" fillId="4" borderId="2" xfId="0" applyFill="1" applyBorder="1" applyAlignment="1">
      <alignment horizont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wrapText="1"/>
    </xf>
    <xf numFmtId="4" fontId="4" fillId="0" borderId="5" xfId="0" applyNumberFormat="1" applyFont="1" applyBorder="1" applyAlignment="1">
      <alignment horizontal="center" vertical="center"/>
    </xf>
    <xf numFmtId="4" fontId="2" fillId="2" borderId="2" xfId="0" applyNumberFormat="1" applyFont="1" applyFill="1" applyBorder="1" applyAlignment="1">
      <alignment horizontal="center" vertical="center" wrapText="1"/>
    </xf>
    <xf numFmtId="0" fontId="0" fillId="3" borderId="0" xfId="0" applyFill="1" applyAlignment="1">
      <alignment wrapText="1"/>
    </xf>
    <xf numFmtId="4" fontId="4" fillId="0" borderId="2" xfId="0" applyNumberFormat="1" applyFont="1" applyBorder="1" applyAlignment="1">
      <alignment horizontal="center" vertical="center"/>
    </xf>
    <xf numFmtId="0" fontId="0" fillId="0" borderId="2" xfId="0" applyBorder="1" applyAlignment="1">
      <alignment horizontal="center"/>
    </xf>
    <xf numFmtId="0" fontId="0" fillId="4" borderId="5" xfId="0" applyFill="1" applyBorder="1" applyAlignment="1">
      <alignment horizontal="center"/>
    </xf>
    <xf numFmtId="0" fontId="22" fillId="0" borderId="0" xfId="0" applyFont="1"/>
    <xf numFmtId="0" fontId="26" fillId="3" borderId="2" xfId="0" applyFont="1" applyFill="1" applyBorder="1" applyAlignment="1">
      <alignment horizontal="left" vertical="center" wrapText="1"/>
    </xf>
    <xf numFmtId="4" fontId="0" fillId="3" borderId="5" xfId="0" applyNumberFormat="1" applyFill="1" applyBorder="1" applyAlignment="1">
      <alignment horizontal="center"/>
    </xf>
    <xf numFmtId="0" fontId="0" fillId="0" borderId="5" xfId="0" applyBorder="1" applyAlignment="1">
      <alignment horizontal="center"/>
    </xf>
    <xf numFmtId="0" fontId="0" fillId="4" borderId="7" xfId="0" applyFill="1" applyBorder="1" applyAlignment="1">
      <alignment horizontal="center" vertical="center"/>
    </xf>
    <xf numFmtId="0" fontId="0" fillId="4" borderId="2" xfId="0" applyFill="1" applyBorder="1" applyAlignment="1">
      <alignment horizontal="center"/>
    </xf>
    <xf numFmtId="0" fontId="0" fillId="4" borderId="1" xfId="0" applyFill="1" applyBorder="1" applyAlignment="1">
      <alignment horizontal="center" vertical="center"/>
    </xf>
    <xf numFmtId="0" fontId="2" fillId="4" borderId="5" xfId="0" applyFont="1" applyFill="1" applyBorder="1" applyAlignment="1">
      <alignment horizontal="center" vertical="center"/>
    </xf>
    <xf numFmtId="0" fontId="2" fillId="4" borderId="5"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4" borderId="1" xfId="0" applyFill="1" applyBorder="1" applyAlignment="1">
      <alignment horizontal="center"/>
    </xf>
    <xf numFmtId="0" fontId="0" fillId="0" borderId="2" xfId="0" applyBorder="1" applyAlignment="1">
      <alignment horizontal="center"/>
    </xf>
    <xf numFmtId="4" fontId="4" fillId="0" borderId="2" xfId="0" applyNumberFormat="1" applyFont="1" applyBorder="1" applyAlignment="1">
      <alignment horizontal="center" vertical="center"/>
    </xf>
    <xf numFmtId="0" fontId="13" fillId="0" borderId="0" xfId="0" applyFont="1" applyAlignment="1">
      <alignment horizontal="center" vertical="center"/>
    </xf>
    <xf numFmtId="0" fontId="4" fillId="3" borderId="0" xfId="0" applyFont="1" applyFill="1" applyAlignment="1">
      <alignment vertical="center"/>
    </xf>
    <xf numFmtId="4" fontId="4" fillId="0" borderId="2" xfId="0" applyNumberFormat="1" applyFont="1" applyBorder="1" applyAlignment="1">
      <alignment horizontal="center" vertical="center"/>
    </xf>
    <xf numFmtId="0" fontId="39" fillId="0" borderId="0" xfId="0" applyFont="1"/>
    <xf numFmtId="0" fontId="17" fillId="2" borderId="1" xfId="0" applyFont="1" applyFill="1" applyBorder="1" applyAlignment="1">
      <alignment vertical="center" wrapText="1"/>
    </xf>
    <xf numFmtId="0" fontId="17" fillId="2" borderId="2" xfId="0" applyFont="1" applyFill="1" applyBorder="1" applyAlignment="1">
      <alignment horizontal="center" vertical="center" wrapText="1"/>
    </xf>
    <xf numFmtId="1" fontId="17" fillId="2" borderId="2" xfId="0" applyNumberFormat="1" applyFont="1" applyFill="1" applyBorder="1" applyAlignment="1">
      <alignment horizontal="center" vertical="center" wrapText="1"/>
    </xf>
    <xf numFmtId="0" fontId="17" fillId="2" borderId="5" xfId="0" applyFont="1" applyFill="1" applyBorder="1" applyAlignment="1">
      <alignment vertical="center" wrapText="1"/>
    </xf>
    <xf numFmtId="4" fontId="17" fillId="2" borderId="2" xfId="0" applyNumberFormat="1" applyFont="1" applyFill="1" applyBorder="1" applyAlignment="1">
      <alignment horizontal="center" vertical="center" wrapText="1"/>
    </xf>
    <xf numFmtId="1" fontId="40" fillId="3" borderId="2" xfId="0" applyNumberFormat="1" applyFont="1" applyFill="1" applyBorder="1" applyAlignment="1">
      <alignment horizontal="center" vertical="center" wrapText="1"/>
    </xf>
    <xf numFmtId="17" fontId="40" fillId="3" borderId="2" xfId="0" quotePrefix="1" applyNumberFormat="1" applyFont="1" applyFill="1" applyBorder="1" applyAlignment="1">
      <alignment horizontal="center" vertical="center" wrapText="1"/>
    </xf>
    <xf numFmtId="43" fontId="40" fillId="3" borderId="2" xfId="18" applyFont="1" applyFill="1" applyBorder="1" applyAlignment="1">
      <alignment horizontal="center" vertical="center" wrapText="1"/>
    </xf>
    <xf numFmtId="43" fontId="40" fillId="3" borderId="2" xfId="18" applyFont="1" applyFill="1" applyBorder="1" applyAlignment="1">
      <alignment horizontal="center" vertical="center"/>
    </xf>
    <xf numFmtId="16" fontId="40" fillId="3" borderId="2" xfId="0" applyNumberFormat="1" applyFont="1" applyFill="1" applyBorder="1" applyAlignment="1">
      <alignment horizontal="center" vertical="center" wrapText="1"/>
    </xf>
    <xf numFmtId="4" fontId="41" fillId="3" borderId="2" xfId="0" applyNumberFormat="1" applyFont="1" applyFill="1" applyBorder="1" applyAlignment="1">
      <alignment horizontal="center" vertical="center" wrapText="1"/>
    </xf>
    <xf numFmtId="0" fontId="4" fillId="3" borderId="0" xfId="0" applyFont="1" applyFill="1" applyAlignment="1">
      <alignment vertical="center" wrapText="1"/>
    </xf>
    <xf numFmtId="0" fontId="0" fillId="7" borderId="2" xfId="0" applyFill="1" applyBorder="1" applyAlignment="1">
      <alignment wrapText="1"/>
    </xf>
    <xf numFmtId="0" fontId="0" fillId="0" borderId="0" xfId="0" applyAlignment="1">
      <alignment horizontal="center" vertical="center" wrapText="1"/>
    </xf>
    <xf numFmtId="4" fontId="0" fillId="0" borderId="2" xfId="0" applyNumberFormat="1" applyBorder="1"/>
    <xf numFmtId="4" fontId="44" fillId="0" borderId="0" xfId="0" applyNumberFormat="1" applyFont="1"/>
    <xf numFmtId="0" fontId="4" fillId="3" borderId="2" xfId="0" applyFont="1" applyFill="1" applyBorder="1" applyAlignment="1">
      <alignment wrapText="1"/>
    </xf>
    <xf numFmtId="0" fontId="0" fillId="4" borderId="2" xfId="0" applyFill="1" applyBorder="1" applyAlignment="1">
      <alignment horizontal="center" vertical="center" wrapText="1"/>
    </xf>
    <xf numFmtId="0" fontId="34" fillId="3" borderId="2" xfId="0" applyFont="1" applyFill="1" applyBorder="1" applyAlignment="1">
      <alignment horizontal="center" vertical="center"/>
    </xf>
    <xf numFmtId="2" fontId="4" fillId="3" borderId="2" xfId="0" applyNumberFormat="1"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xf>
    <xf numFmtId="4" fontId="4"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xf>
    <xf numFmtId="0" fontId="4" fillId="3" borderId="2" xfId="0" applyFont="1" applyFill="1" applyBorder="1" applyAlignment="1">
      <alignment horizontal="left" vertical="center" wrapText="1"/>
    </xf>
    <xf numFmtId="17"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4" fillId="3" borderId="0" xfId="0" applyFont="1" applyFill="1" applyAlignment="1">
      <alignment horizontal="center" vertical="center"/>
    </xf>
    <xf numFmtId="0" fontId="16" fillId="3" borderId="0" xfId="0" applyFont="1" applyFill="1" applyAlignment="1">
      <alignment horizontal="center" vertical="center"/>
    </xf>
    <xf numFmtId="4" fontId="4" fillId="3" borderId="2" xfId="0" applyNumberFormat="1" applyFont="1" applyFill="1" applyBorder="1" applyAlignment="1">
      <alignment horizontal="center" wrapText="1"/>
    </xf>
    <xf numFmtId="0" fontId="0" fillId="7" borderId="2" xfId="0" applyFill="1" applyBorder="1" applyAlignment="1">
      <alignment horizontal="center"/>
    </xf>
    <xf numFmtId="0" fontId="4" fillId="3" borderId="1"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2" xfId="0" applyFill="1" applyBorder="1" applyAlignment="1">
      <alignment horizontal="center"/>
    </xf>
    <xf numFmtId="4" fontId="4" fillId="3" borderId="1"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4" borderId="5" xfId="0" applyFont="1" applyFill="1" applyBorder="1" applyAlignment="1">
      <alignment horizontal="center" vertical="center"/>
    </xf>
    <xf numFmtId="0" fontId="0" fillId="4" borderId="5" xfId="0" applyFill="1" applyBorder="1" applyAlignment="1">
      <alignment horizontal="center" vertical="center"/>
    </xf>
    <xf numFmtId="0" fontId="2"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0" fontId="4" fillId="4" borderId="2" xfId="0" applyFont="1" applyFill="1" applyBorder="1" applyAlignment="1">
      <alignment horizontal="center"/>
    </xf>
    <xf numFmtId="4" fontId="4" fillId="3" borderId="2" xfId="0" applyNumberFormat="1" applyFont="1" applyFill="1" applyBorder="1" applyAlignment="1">
      <alignment horizontal="center" vertical="center" wrapText="1"/>
    </xf>
    <xf numFmtId="0" fontId="23" fillId="2" borderId="5" xfId="0" applyFont="1" applyFill="1" applyBorder="1" applyAlignment="1">
      <alignment horizontal="center" vertical="center"/>
    </xf>
    <xf numFmtId="0" fontId="23" fillId="2" borderId="5" xfId="0" applyFont="1" applyFill="1" applyBorder="1" applyAlignment="1">
      <alignment horizontal="center" vertical="center" wrapText="1"/>
    </xf>
    <xf numFmtId="4" fontId="23" fillId="2" borderId="2" xfId="0" applyNumberFormat="1" applyFont="1" applyFill="1" applyBorder="1" applyAlignment="1">
      <alignment horizontal="center" vertical="center" wrapText="1"/>
    </xf>
    <xf numFmtId="0" fontId="24" fillId="2" borderId="5" xfId="0" applyFont="1" applyFill="1" applyBorder="1" applyAlignment="1">
      <alignment horizontal="center" vertical="center"/>
    </xf>
    <xf numFmtId="0" fontId="23" fillId="2" borderId="2" xfId="0" applyFont="1" applyFill="1" applyBorder="1" applyAlignment="1">
      <alignment horizontal="center" vertical="center" wrapText="1"/>
    </xf>
    <xf numFmtId="4" fontId="0" fillId="8" borderId="2" xfId="0" applyNumberFormat="1" applyFill="1" applyBorder="1" applyAlignment="1">
      <alignment horizontal="center" vertical="center" wrapText="1"/>
    </xf>
    <xf numFmtId="0" fontId="0" fillId="8" borderId="2" xfId="0"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0" fillId="0" borderId="2" xfId="0" applyBorder="1" applyAlignment="1">
      <alignment horizontal="center"/>
    </xf>
    <xf numFmtId="17" fontId="4" fillId="3" borderId="2" xfId="0" applyNumberFormat="1" applyFont="1" applyFill="1" applyBorder="1" applyAlignment="1">
      <alignment horizontal="center" vertical="center" wrapText="1"/>
    </xf>
    <xf numFmtId="0" fontId="17" fillId="2" borderId="5"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4" fillId="3" borderId="2" xfId="0" applyFont="1" applyFill="1" applyBorder="1" applyAlignment="1">
      <alignment horizontal="center"/>
    </xf>
    <xf numFmtId="166" fontId="4" fillId="3" borderId="2" xfId="0" applyNumberFormat="1" applyFont="1" applyFill="1" applyBorder="1"/>
    <xf numFmtId="0" fontId="0" fillId="4" borderId="2" xfId="0" applyFill="1" applyBorder="1" applyAlignment="1">
      <alignment horizont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34" fillId="3" borderId="5" xfId="0" applyFont="1" applyFill="1" applyBorder="1" applyAlignment="1">
      <alignment horizontal="center" vertical="center"/>
    </xf>
    <xf numFmtId="0" fontId="34" fillId="3" borderId="2" xfId="0" applyFont="1" applyFill="1" applyBorder="1" applyAlignment="1">
      <alignment horizontal="center" vertical="center" wrapText="1"/>
    </xf>
    <xf numFmtId="0" fontId="0" fillId="0" borderId="0" xfId="0"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7" fillId="3" borderId="2" xfId="0"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40" fillId="3" borderId="1" xfId="0" applyFont="1" applyFill="1" applyBorder="1" applyAlignment="1">
      <alignment horizontal="left" vertical="center" wrapText="1"/>
    </xf>
    <xf numFmtId="4" fontId="1" fillId="0" borderId="2" xfId="0" applyNumberFormat="1" applyFont="1" applyBorder="1"/>
    <xf numFmtId="0" fontId="44" fillId="0" borderId="0" xfId="0" applyFont="1"/>
    <xf numFmtId="0" fontId="44" fillId="11" borderId="2" xfId="0" applyFont="1" applyFill="1" applyBorder="1" applyAlignment="1">
      <alignment horizontal="center"/>
    </xf>
    <xf numFmtId="0" fontId="44" fillId="12" borderId="0" xfId="0" applyFont="1" applyFill="1"/>
    <xf numFmtId="0" fontId="16" fillId="12" borderId="0" xfId="0" applyFont="1" applyFill="1" applyAlignment="1">
      <alignment horizontal="center"/>
    </xf>
    <xf numFmtId="0" fontId="8" fillId="13" borderId="5" xfId="0" applyFont="1" applyFill="1" applyBorder="1" applyAlignment="1">
      <alignment horizontal="center" vertical="center" wrapText="1"/>
    </xf>
    <xf numFmtId="0" fontId="8" fillId="13" borderId="5" xfId="0" applyFont="1" applyFill="1" applyBorder="1" applyAlignment="1">
      <alignment horizontal="center" vertical="center"/>
    </xf>
    <xf numFmtId="4" fontId="8" fillId="13" borderId="2" xfId="0" applyNumberFormat="1" applyFont="1" applyFill="1" applyBorder="1" applyAlignment="1">
      <alignment horizontal="center" vertical="center" wrapText="1"/>
    </xf>
    <xf numFmtId="0" fontId="8" fillId="13" borderId="2" xfId="0" applyFont="1" applyFill="1" applyBorder="1" applyAlignment="1">
      <alignment horizontal="center" vertical="center" wrapText="1"/>
    </xf>
    <xf numFmtId="1" fontId="8" fillId="13" borderId="2" xfId="0" applyNumberFormat="1" applyFont="1" applyFill="1" applyBorder="1" applyAlignment="1">
      <alignment horizontal="center" vertical="center" wrapText="1"/>
    </xf>
    <xf numFmtId="0" fontId="44" fillId="11" borderId="2" xfId="0" applyFont="1" applyFill="1" applyBorder="1" applyAlignment="1">
      <alignment horizontal="center" vertical="center"/>
    </xf>
    <xf numFmtId="0" fontId="16" fillId="14" borderId="2" xfId="0" applyFont="1" applyFill="1" applyBorder="1" applyAlignment="1">
      <alignment horizontal="center" vertical="center"/>
    </xf>
    <xf numFmtId="0" fontId="44" fillId="14" borderId="2" xfId="0" applyFont="1" applyFill="1" applyBorder="1" applyAlignment="1">
      <alignment horizontal="center" vertical="center"/>
    </xf>
    <xf numFmtId="4" fontId="44" fillId="14" borderId="2" xfId="0" applyNumberFormat="1" applyFont="1" applyFill="1" applyBorder="1" applyAlignment="1">
      <alignment horizontal="center" vertical="center"/>
    </xf>
    <xf numFmtId="17" fontId="0" fillId="0" borderId="0" xfId="0" quotePrefix="1" applyNumberFormat="1"/>
    <xf numFmtId="0" fontId="46" fillId="0" borderId="0" xfId="0" applyFont="1" applyAlignment="1">
      <alignment horizontal="justify" vertical="center"/>
    </xf>
    <xf numFmtId="0" fontId="47" fillId="0" borderId="0" xfId="0" applyFont="1" applyAlignment="1">
      <alignment horizontal="center" vertical="center"/>
    </xf>
    <xf numFmtId="0" fontId="47" fillId="0" borderId="0" xfId="0" applyFont="1" applyAlignment="1">
      <alignment vertical="center"/>
    </xf>
    <xf numFmtId="4" fontId="4" fillId="0" borderId="0" xfId="0" applyNumberFormat="1" applyFont="1" applyAlignment="1">
      <alignment horizontal="center" vertical="center"/>
    </xf>
    <xf numFmtId="4" fontId="16" fillId="3" borderId="0" xfId="0" applyNumberFormat="1" applyFont="1" applyFill="1" applyAlignment="1">
      <alignment horizontal="center" vertical="center"/>
    </xf>
    <xf numFmtId="4" fontId="16" fillId="3" borderId="0" xfId="0" applyNumberFormat="1" applyFont="1" applyFill="1" applyAlignment="1">
      <alignment horizontal="center" vertical="center" wrapText="1"/>
    </xf>
    <xf numFmtId="16" fontId="4" fillId="3" borderId="0" xfId="0" applyNumberFormat="1" applyFont="1" applyFill="1" applyAlignment="1">
      <alignment horizontal="center" vertical="center" wrapText="1"/>
    </xf>
    <xf numFmtId="0" fontId="5" fillId="3" borderId="0" xfId="0" applyFont="1" applyFill="1" applyAlignment="1">
      <alignment horizontal="center" vertical="center" wrapText="1"/>
    </xf>
    <xf numFmtId="0" fontId="4" fillId="3" borderId="0" xfId="0" applyFont="1" applyFill="1" applyAlignment="1">
      <alignment horizontal="left" vertical="center" wrapText="1"/>
    </xf>
    <xf numFmtId="0" fontId="4" fillId="3" borderId="6" xfId="0" applyFont="1" applyFill="1" applyBorder="1" applyAlignment="1">
      <alignment horizontal="left" vertical="center" wrapText="1"/>
    </xf>
    <xf numFmtId="166" fontId="4" fillId="0" borderId="2" xfId="0" applyNumberFormat="1" applyFont="1" applyBorder="1" applyAlignment="1">
      <alignment horizontal="left" vertical="center"/>
    </xf>
    <xf numFmtId="0" fontId="40" fillId="3" borderId="0" xfId="0" applyFont="1" applyFill="1" applyAlignment="1">
      <alignment horizontal="left" vertical="center" wrapText="1"/>
    </xf>
    <xf numFmtId="4" fontId="0" fillId="0" borderId="2" xfId="0" applyNumberFormat="1" applyBorder="1" applyAlignment="1">
      <alignment horizontal="right"/>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4" fontId="4" fillId="3" borderId="1"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17" fontId="4" fillId="3" borderId="1" xfId="0" applyNumberFormat="1" applyFont="1" applyFill="1" applyBorder="1" applyAlignment="1">
      <alignment horizontal="center" vertical="center" wrapText="1"/>
    </xf>
    <xf numFmtId="17" fontId="4" fillId="3" borderId="5"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0" fontId="4" fillId="3" borderId="5" xfId="0" applyFont="1" applyFill="1" applyBorder="1"/>
    <xf numFmtId="0" fontId="4" fillId="3" borderId="2" xfId="0" applyFont="1" applyFill="1" applyBorder="1"/>
    <xf numFmtId="4" fontId="4" fillId="3" borderId="2" xfId="0" applyNumberFormat="1" applyFont="1" applyFill="1" applyBorder="1" applyAlignment="1">
      <alignment horizontal="center" vertical="center" wrapText="1"/>
    </xf>
    <xf numFmtId="0" fontId="14" fillId="3" borderId="2" xfId="0" applyFont="1" applyFill="1" applyBorder="1" applyAlignment="1">
      <alignment horizontal="left" vertical="center" wrapText="1"/>
    </xf>
    <xf numFmtId="17" fontId="14"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xf>
    <xf numFmtId="4" fontId="14" fillId="3" borderId="2" xfId="0" applyNumberFormat="1" applyFont="1" applyFill="1" applyBorder="1" applyAlignment="1">
      <alignment horizontal="center" vertical="center" wrapText="1"/>
    </xf>
    <xf numFmtId="4" fontId="14" fillId="3" borderId="2"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vertical="center"/>
    </xf>
    <xf numFmtId="17" fontId="4" fillId="3" borderId="2" xfId="0" applyNumberFormat="1"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2" xfId="0" applyFont="1" applyFill="1" applyBorder="1" applyAlignment="1">
      <alignment horizontal="center" vertical="center"/>
    </xf>
    <xf numFmtId="4" fontId="40" fillId="3" borderId="2" xfId="0" applyNumberFormat="1" applyFont="1" applyFill="1" applyBorder="1" applyAlignment="1">
      <alignment horizontal="center" vertical="center"/>
    </xf>
    <xf numFmtId="0" fontId="40" fillId="3" borderId="1" xfId="0" applyFont="1" applyFill="1" applyBorder="1" applyAlignment="1">
      <alignment horizontal="center" vertical="center" wrapText="1"/>
    </xf>
    <xf numFmtId="0" fontId="40" fillId="3" borderId="5" xfId="0" applyFont="1" applyFill="1" applyBorder="1" applyAlignment="1">
      <alignment horizontal="center" vertical="center" wrapText="1"/>
    </xf>
    <xf numFmtId="4" fontId="40" fillId="3" borderId="2" xfId="0" applyNumberFormat="1" applyFont="1" applyFill="1" applyBorder="1" applyAlignment="1">
      <alignment horizontal="center" vertical="center" wrapText="1"/>
    </xf>
    <xf numFmtId="17" fontId="40" fillId="3" borderId="2" xfId="0" applyNumberFormat="1" applyFont="1" applyFill="1" applyBorder="1" applyAlignment="1">
      <alignment horizontal="center" vertical="center" wrapText="1"/>
    </xf>
    <xf numFmtId="0" fontId="40" fillId="3" borderId="2" xfId="0" applyFont="1" applyFill="1" applyBorder="1"/>
    <xf numFmtId="49" fontId="40" fillId="3" borderId="2" xfId="0" applyNumberFormat="1" applyFont="1" applyFill="1" applyBorder="1" applyAlignment="1">
      <alignment horizontal="center" vertical="center" wrapText="1"/>
    </xf>
    <xf numFmtId="43" fontId="40" fillId="3" borderId="2" xfId="18" applyFont="1" applyFill="1" applyBorder="1" applyAlignment="1">
      <alignment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xf>
    <xf numFmtId="4" fontId="4" fillId="3" borderId="2" xfId="0" applyNumberFormat="1" applyFont="1" applyFill="1" applyBorder="1" applyAlignment="1">
      <alignment horizontal="center" vertical="center" wrapText="1"/>
    </xf>
    <xf numFmtId="0" fontId="16" fillId="14" borderId="1" xfId="0" applyFont="1" applyFill="1" applyBorder="1" applyAlignment="1">
      <alignment horizontal="center" vertical="center" wrapText="1"/>
    </xf>
    <xf numFmtId="49" fontId="16" fillId="14" borderId="2" xfId="0" applyNumberFormat="1" applyFont="1" applyFill="1" applyBorder="1" applyAlignment="1">
      <alignment horizontal="center" vertical="center" wrapText="1"/>
    </xf>
    <xf numFmtId="0" fontId="16" fillId="14" borderId="2" xfId="0" applyFont="1" applyFill="1" applyBorder="1" applyAlignment="1">
      <alignment horizontal="center" vertical="center" wrapText="1"/>
    </xf>
    <xf numFmtId="0" fontId="16" fillId="14" borderId="4"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6" fillId="14" borderId="7" xfId="0" applyFont="1" applyFill="1" applyBorder="1" applyAlignment="1">
      <alignment horizontal="center" vertical="center" wrapText="1"/>
    </xf>
    <xf numFmtId="0" fontId="16" fillId="14" borderId="7" xfId="0" quotePrefix="1" applyFont="1" applyFill="1" applyBorder="1" applyAlignment="1">
      <alignment horizontal="center" vertical="center" wrapText="1"/>
    </xf>
    <xf numFmtId="0" fontId="16" fillId="14" borderId="1" xfId="0" applyFont="1" applyFill="1" applyBorder="1" applyAlignment="1">
      <alignment horizontal="center" vertical="center"/>
    </xf>
    <xf numFmtId="2" fontId="16" fillId="14" borderId="2" xfId="0" applyNumberFormat="1" applyFont="1" applyFill="1" applyBorder="1" applyAlignment="1">
      <alignment horizontal="center" vertical="center" wrapText="1"/>
    </xf>
    <xf numFmtId="16" fontId="16" fillId="14" borderId="2" xfId="0" quotePrefix="1" applyNumberFormat="1" applyFont="1" applyFill="1" applyBorder="1" applyAlignment="1">
      <alignment horizontal="center" vertical="center" wrapText="1"/>
    </xf>
    <xf numFmtId="0" fontId="16" fillId="14" borderId="2" xfId="0" quotePrefix="1" applyFont="1" applyFill="1" applyBorder="1" applyAlignment="1">
      <alignment horizontal="center" vertical="center" wrapText="1"/>
    </xf>
    <xf numFmtId="16" fontId="16" fillId="14" borderId="2" xfId="0" applyNumberFormat="1" applyFont="1" applyFill="1" applyBorder="1" applyAlignment="1">
      <alignment horizontal="center" vertical="center" wrapText="1"/>
    </xf>
    <xf numFmtId="2" fontId="4" fillId="3" borderId="5" xfId="0" applyNumberFormat="1" applyFont="1" applyFill="1" applyBorder="1" applyAlignment="1">
      <alignment horizontal="center" vertical="center"/>
    </xf>
    <xf numFmtId="0" fontId="27" fillId="3" borderId="2" xfId="0" applyFont="1" applyFill="1" applyBorder="1" applyAlignment="1">
      <alignment horizontal="center" vertical="top" wrapText="1"/>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0" fillId="7" borderId="2" xfId="0" applyFill="1" applyBorder="1" applyAlignment="1"/>
    <xf numFmtId="4"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168" fontId="4" fillId="3" borderId="2" xfId="0" applyNumberFormat="1" applyFont="1" applyFill="1" applyBorder="1" applyAlignment="1">
      <alignment horizontal="center" vertical="center" wrapText="1"/>
    </xf>
    <xf numFmtId="169" fontId="4" fillId="3" borderId="2" xfId="0" applyNumberFormat="1" applyFont="1" applyFill="1" applyBorder="1" applyAlignment="1">
      <alignment horizontal="center" vertical="center" wrapText="1"/>
    </xf>
    <xf numFmtId="0" fontId="4" fillId="3" borderId="4"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2" xfId="0" applyFont="1" applyFill="1" applyBorder="1" applyAlignment="1">
      <alignment horizontal="left" vertical="top" wrapText="1"/>
    </xf>
    <xf numFmtId="0" fontId="4" fillId="4" borderId="2" xfId="0" applyFont="1" applyFill="1" applyBorder="1" applyAlignment="1">
      <alignment horizontal="center"/>
    </xf>
    <xf numFmtId="0" fontId="0" fillId="0" borderId="2" xfId="0" applyBorder="1" applyAlignment="1">
      <alignment horizontal="center"/>
    </xf>
    <xf numFmtId="0" fontId="7" fillId="0" borderId="0" xfId="0" applyFont="1" applyAlignment="1">
      <alignment vertical="center"/>
    </xf>
    <xf numFmtId="0" fontId="7" fillId="0" borderId="0" xfId="0"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4" fontId="7" fillId="0" borderId="0" xfId="0" applyNumberFormat="1" applyFont="1" applyAlignment="1">
      <alignment vertical="center"/>
    </xf>
    <xf numFmtId="4" fontId="7" fillId="0" borderId="0" xfId="0" applyNumberFormat="1" applyFont="1" applyAlignment="1">
      <alignment horizontal="center" vertical="center"/>
    </xf>
    <xf numFmtId="0" fontId="48" fillId="0" borderId="0" xfId="0" applyFont="1" applyAlignment="1">
      <alignment vertical="center"/>
    </xf>
    <xf numFmtId="4" fontId="34" fillId="0" borderId="0" xfId="0" applyNumberFormat="1" applyFont="1" applyAlignment="1">
      <alignment vertical="center"/>
    </xf>
    <xf numFmtId="4" fontId="34" fillId="0" borderId="0" xfId="0" applyNumberFormat="1" applyFont="1" applyAlignment="1">
      <alignment horizontal="center" vertical="center"/>
    </xf>
    <xf numFmtId="0" fontId="49" fillId="2" borderId="2" xfId="0" applyFont="1" applyFill="1" applyBorder="1" applyAlignment="1">
      <alignment horizontal="center" vertical="center" wrapText="1"/>
    </xf>
    <xf numFmtId="0" fontId="34" fillId="2" borderId="2" xfId="0" applyFont="1" applyFill="1" applyBorder="1" applyAlignment="1">
      <alignment horizontal="center" vertical="center" wrapText="1"/>
    </xf>
    <xf numFmtId="1" fontId="49" fillId="2" borderId="2" xfId="0" applyNumberFormat="1" applyFont="1" applyFill="1" applyBorder="1" applyAlignment="1">
      <alignment horizontal="center" vertical="center" wrapText="1"/>
    </xf>
    <xf numFmtId="0" fontId="49" fillId="2" borderId="2" xfId="0" applyFont="1" applyFill="1" applyBorder="1" applyAlignment="1">
      <alignment horizontal="center" vertical="center"/>
    </xf>
    <xf numFmtId="4" fontId="49" fillId="2" borderId="2" xfId="0" applyNumberFormat="1" applyFont="1" applyFill="1" applyBorder="1" applyAlignment="1">
      <alignment horizontal="center" vertical="center" wrapText="1"/>
    </xf>
    <xf numFmtId="0" fontId="34" fillId="3" borderId="2" xfId="6" applyFont="1" applyFill="1" applyBorder="1" applyAlignment="1">
      <alignment horizontal="center" vertical="center" wrapText="1"/>
    </xf>
    <xf numFmtId="0" fontId="34" fillId="3" borderId="2" xfId="6" applyFont="1" applyFill="1" applyBorder="1" applyAlignment="1">
      <alignment vertical="center" wrapText="1"/>
    </xf>
    <xf numFmtId="4" fontId="34" fillId="3" borderId="2" xfId="0" applyNumberFormat="1" applyFont="1" applyFill="1" applyBorder="1" applyAlignment="1">
      <alignment horizontal="right" vertical="center"/>
    </xf>
    <xf numFmtId="4" fontId="34" fillId="3" borderId="2" xfId="6" applyNumberFormat="1" applyFont="1" applyFill="1" applyBorder="1" applyAlignment="1">
      <alignment vertical="center" wrapText="1"/>
    </xf>
    <xf numFmtId="0" fontId="34" fillId="0" borderId="0" xfId="0" applyFont="1" applyAlignment="1">
      <alignment vertical="center" wrapText="1"/>
    </xf>
    <xf numFmtId="0" fontId="34" fillId="3" borderId="2" xfId="0" applyFont="1" applyFill="1" applyBorder="1" applyAlignment="1">
      <alignment horizontal="left" vertical="center" wrapText="1"/>
    </xf>
    <xf numFmtId="0" fontId="34" fillId="3" borderId="2" xfId="6" quotePrefix="1" applyFont="1" applyFill="1" applyBorder="1" applyAlignment="1">
      <alignment horizontal="center" vertical="center" wrapText="1"/>
    </xf>
    <xf numFmtId="4" fontId="34" fillId="3" borderId="2" xfId="0" applyNumberFormat="1" applyFont="1" applyFill="1" applyBorder="1" applyAlignment="1">
      <alignment horizontal="right" vertical="center" wrapText="1"/>
    </xf>
    <xf numFmtId="0" fontId="7" fillId="3" borderId="0" xfId="0" applyFont="1" applyFill="1" applyAlignment="1">
      <alignment vertical="center"/>
    </xf>
    <xf numFmtId="0" fontId="34" fillId="3" borderId="5" xfId="6" applyFont="1" applyFill="1" applyBorder="1" applyAlignment="1">
      <alignment horizontal="center" vertical="center" wrapText="1"/>
    </xf>
    <xf numFmtId="0" fontId="34" fillId="3" borderId="5" xfId="6" applyFont="1" applyFill="1" applyBorder="1" applyAlignment="1">
      <alignment horizontal="left" vertical="center" wrapText="1"/>
    </xf>
    <xf numFmtId="0" fontId="34" fillId="3" borderId="5" xfId="6" applyFont="1" applyFill="1" applyBorder="1" applyAlignment="1">
      <alignment vertical="center" wrapText="1"/>
    </xf>
    <xf numFmtId="0" fontId="34" fillId="3" borderId="5" xfId="6" quotePrefix="1" applyFont="1" applyFill="1" applyBorder="1" applyAlignment="1">
      <alignment horizontal="center" vertical="center" wrapText="1"/>
    </xf>
    <xf numFmtId="4" fontId="34" fillId="3" borderId="5" xfId="6" applyNumberFormat="1" applyFont="1" applyFill="1" applyBorder="1" applyAlignment="1">
      <alignment vertical="center" wrapText="1"/>
    </xf>
    <xf numFmtId="4" fontId="34" fillId="3" borderId="5" xfId="6" applyNumberFormat="1" applyFont="1" applyFill="1" applyBorder="1" applyAlignment="1">
      <alignment horizontal="right" vertical="center" wrapText="1"/>
    </xf>
    <xf numFmtId="0" fontId="34" fillId="3" borderId="5" xfId="0" applyFont="1" applyFill="1" applyBorder="1" applyAlignment="1">
      <alignment horizontal="center" vertical="center" wrapText="1"/>
    </xf>
    <xf numFmtId="16" fontId="34" fillId="3" borderId="2" xfId="6" quotePrefix="1" applyNumberFormat="1" applyFont="1" applyFill="1" applyBorder="1" applyAlignment="1">
      <alignment horizontal="center" vertical="center" wrapText="1"/>
    </xf>
    <xf numFmtId="0" fontId="34" fillId="3" borderId="2" xfId="0" applyFont="1" applyFill="1" applyBorder="1" applyAlignment="1">
      <alignment vertical="center" wrapText="1"/>
    </xf>
    <xf numFmtId="4" fontId="34" fillId="3" borderId="2" xfId="0" applyNumberFormat="1" applyFont="1" applyFill="1" applyBorder="1" applyAlignment="1">
      <alignment vertical="center"/>
    </xf>
    <xf numFmtId="0" fontId="34" fillId="3" borderId="2" xfId="0" applyFont="1" applyFill="1" applyBorder="1" applyAlignment="1">
      <alignment horizontal="left" vertical="top" wrapText="1"/>
    </xf>
    <xf numFmtId="0" fontId="34" fillId="3" borderId="2" xfId="0" applyFont="1" applyFill="1" applyBorder="1" applyAlignment="1">
      <alignment vertical="center"/>
    </xf>
    <xf numFmtId="0" fontId="34" fillId="3" borderId="1" xfId="0" applyFont="1" applyFill="1" applyBorder="1" applyAlignment="1">
      <alignment horizontal="center" vertical="center"/>
    </xf>
    <xf numFmtId="0" fontId="34" fillId="3" borderId="1" xfId="0" applyFont="1" applyFill="1" applyBorder="1" applyAlignment="1">
      <alignment horizontal="center" vertical="center" wrapText="1"/>
    </xf>
    <xf numFmtId="0" fontId="34" fillId="3" borderId="1" xfId="0" applyFont="1" applyFill="1" applyBorder="1" applyAlignment="1">
      <alignment vertical="center" wrapText="1"/>
    </xf>
    <xf numFmtId="4" fontId="34" fillId="3" borderId="1" xfId="0" applyNumberFormat="1" applyFont="1" applyFill="1" applyBorder="1" applyAlignment="1">
      <alignment horizontal="right" vertical="center"/>
    </xf>
    <xf numFmtId="0" fontId="7" fillId="0" borderId="0" xfId="0" applyFont="1" applyAlignment="1">
      <alignment vertical="center" wrapText="1"/>
    </xf>
    <xf numFmtId="0" fontId="7" fillId="0" borderId="0" xfId="0" applyFont="1" applyAlignment="1">
      <alignment horizontal="center" vertical="center" wrapText="1"/>
    </xf>
    <xf numFmtId="0" fontId="34" fillId="0" borderId="0" xfId="0" applyFont="1" applyAlignment="1">
      <alignment horizontal="center" vertical="center" wrapText="1"/>
    </xf>
    <xf numFmtId="0" fontId="34" fillId="3" borderId="5" xfId="0" applyFont="1" applyFill="1" applyBorder="1" applyAlignment="1">
      <alignment horizontal="left" vertical="center" wrapText="1"/>
    </xf>
    <xf numFmtId="4" fontId="34" fillId="3" borderId="5" xfId="0" applyNumberFormat="1" applyFont="1" applyFill="1" applyBorder="1" applyAlignment="1">
      <alignment horizontal="right" vertical="center" wrapText="1"/>
    </xf>
    <xf numFmtId="0" fontId="0" fillId="0" borderId="0" xfId="0"/>
    <xf numFmtId="0" fontId="0" fillId="0" borderId="0" xfId="0"/>
    <xf numFmtId="1" fontId="2" fillId="2" borderId="2" xfId="0" applyNumberFormat="1" applyFont="1" applyFill="1" applyBorder="1" applyAlignment="1">
      <alignment horizontal="center" vertical="center" wrapText="1"/>
    </xf>
    <xf numFmtId="0" fontId="4" fillId="0" borderId="0" xfId="0" applyFont="1"/>
    <xf numFmtId="0" fontId="0" fillId="0" borderId="0" xfId="0" applyAlignment="1">
      <alignment horizontal="center"/>
    </xf>
    <xf numFmtId="0" fontId="9" fillId="0" borderId="0" xfId="0" applyFont="1"/>
    <xf numFmtId="164" fontId="4" fillId="0" borderId="0" xfId="0" applyNumberFormat="1" applyFont="1" applyAlignment="1">
      <alignment horizontal="center" vertical="center"/>
    </xf>
    <xf numFmtId="164" fontId="0" fillId="0" borderId="0" xfId="0" applyNumberFormat="1" applyAlignment="1">
      <alignment horizontal="center" vertical="center"/>
    </xf>
    <xf numFmtId="0" fontId="0" fillId="0" borderId="0" xfId="0" applyAlignment="1">
      <alignment vertical="center"/>
    </xf>
    <xf numFmtId="0" fontId="7" fillId="0" borderId="0" xfId="0" applyFont="1"/>
    <xf numFmtId="4" fontId="7" fillId="0" borderId="0" xfId="0" applyNumberFormat="1" applyFont="1"/>
    <xf numFmtId="0" fontId="0" fillId="3" borderId="0" xfId="0" applyFill="1"/>
    <xf numFmtId="0" fontId="1" fillId="0" borderId="0" xfId="0" applyFont="1"/>
    <xf numFmtId="0" fontId="0" fillId="0" borderId="0" xfId="0" applyAlignment="1">
      <alignment horizontal="left"/>
    </xf>
    <xf numFmtId="4" fontId="34" fillId="3" borderId="2" xfId="0" applyNumberFormat="1" applyFont="1" applyFill="1" applyBorder="1" applyAlignment="1">
      <alignment horizontal="center" vertical="center"/>
    </xf>
    <xf numFmtId="0" fontId="34" fillId="0" borderId="0" xfId="0" applyFont="1"/>
    <xf numFmtId="1" fontId="2" fillId="4" borderId="2" xfId="0" applyNumberFormat="1" applyFont="1" applyFill="1" applyBorder="1" applyAlignment="1">
      <alignment horizontal="center" vertical="center" wrapText="1"/>
    </xf>
    <xf numFmtId="0" fontId="0" fillId="0" borderId="0" xfId="0" applyAlignment="1">
      <alignment wrapText="1"/>
    </xf>
    <xf numFmtId="4" fontId="0" fillId="0" borderId="2" xfId="0" applyNumberFormat="1" applyBorder="1" applyAlignment="1">
      <alignment horizontal="center"/>
    </xf>
    <xf numFmtId="0" fontId="4" fillId="3" borderId="0" xfId="0" applyFont="1" applyFill="1"/>
    <xf numFmtId="0" fontId="16" fillId="3" borderId="2" xfId="0" applyFont="1" applyFill="1" applyBorder="1" applyAlignment="1">
      <alignment horizontal="center" vertical="center" wrapText="1"/>
    </xf>
    <xf numFmtId="164" fontId="4" fillId="3" borderId="0" xfId="0" applyNumberFormat="1" applyFont="1" applyFill="1" applyAlignment="1">
      <alignment horizontal="center" vertical="center"/>
    </xf>
    <xf numFmtId="17" fontId="34" fillId="3" borderId="2" xfId="0" applyNumberFormat="1" applyFont="1" applyFill="1" applyBorder="1" applyAlignment="1">
      <alignment horizontal="center" vertical="center" wrapText="1"/>
    </xf>
    <xf numFmtId="4" fontId="16" fillId="3"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4" fontId="0" fillId="0" borderId="2" xfId="0" applyNumberFormat="1" applyBorder="1" applyAlignment="1">
      <alignment horizontal="center" vertical="center"/>
    </xf>
    <xf numFmtId="4" fontId="0" fillId="0" borderId="0" xfId="0" applyNumberFormat="1"/>
    <xf numFmtId="4" fontId="0" fillId="3" borderId="2" xfId="0" applyNumberFormat="1" applyFill="1" applyBorder="1" applyAlignment="1">
      <alignment horizontal="center"/>
    </xf>
    <xf numFmtId="0" fontId="0" fillId="4" borderId="2" xfId="0" applyFill="1" applyBorder="1"/>
    <xf numFmtId="0" fontId="0" fillId="3" borderId="2" xfId="0" applyFill="1" applyBorder="1" applyAlignment="1">
      <alignment horizontal="center"/>
    </xf>
    <xf numFmtId="0" fontId="0" fillId="3" borderId="2" xfId="0" applyFill="1" applyBorder="1" applyAlignment="1">
      <alignment horizontal="center" vertical="center"/>
    </xf>
    <xf numFmtId="4" fontId="0" fillId="3" borderId="2" xfId="0" applyNumberFormat="1" applyFill="1" applyBorder="1" applyAlignment="1">
      <alignment horizontal="center" vertical="center"/>
    </xf>
    <xf numFmtId="0" fontId="4" fillId="3" borderId="0" xfId="0" applyFont="1" applyFill="1" applyAlignment="1">
      <alignment horizontal="center"/>
    </xf>
    <xf numFmtId="0" fontId="4" fillId="0" borderId="2" xfId="0" applyFont="1" applyBorder="1" applyAlignment="1">
      <alignment horizontal="center"/>
    </xf>
    <xf numFmtId="0" fontId="13" fillId="0" borderId="0" xfId="0" applyFont="1" applyAlignment="1">
      <alignment horizontal="center" vertical="center"/>
    </xf>
    <xf numFmtId="0" fontId="4" fillId="3" borderId="0" xfId="0" applyFont="1" applyFill="1" applyAlignment="1">
      <alignment vertical="center"/>
    </xf>
    <xf numFmtId="0" fontId="17" fillId="2" borderId="2" xfId="0" applyFont="1" applyFill="1" applyBorder="1" applyAlignment="1">
      <alignment horizontal="center" vertical="center" wrapText="1"/>
    </xf>
    <xf numFmtId="1" fontId="17" fillId="2" borderId="2" xfId="0" applyNumberFormat="1" applyFont="1" applyFill="1" applyBorder="1" applyAlignment="1">
      <alignment horizontal="center" vertical="center" wrapText="1"/>
    </xf>
    <xf numFmtId="4" fontId="17" fillId="2" borderId="2"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4" fillId="4" borderId="2" xfId="0" applyFont="1" applyFill="1" applyBorder="1" applyAlignment="1">
      <alignment horizontal="center"/>
    </xf>
    <xf numFmtId="0" fontId="0" fillId="0" borderId="0" xfId="0" applyAlignment="1">
      <alignment horizontal="center" vertical="center" wrapText="1"/>
    </xf>
    <xf numFmtId="0" fontId="0" fillId="7" borderId="2" xfId="0" applyFill="1" applyBorder="1"/>
    <xf numFmtId="0" fontId="0" fillId="7" borderId="2" xfId="0" applyFill="1" applyBorder="1" applyAlignment="1">
      <alignment wrapText="1"/>
    </xf>
    <xf numFmtId="4" fontId="0" fillId="0" borderId="2" xfId="0" applyNumberFormat="1" applyBorder="1"/>
    <xf numFmtId="0" fontId="51" fillId="0" borderId="0" xfId="0" applyFont="1"/>
    <xf numFmtId="4" fontId="0" fillId="0" borderId="0" xfId="0" applyNumberFormat="1" applyAlignment="1">
      <alignment wrapText="1"/>
    </xf>
    <xf numFmtId="0" fontId="40" fillId="3" borderId="2" xfId="4" applyFont="1" applyFill="1" applyBorder="1" applyAlignment="1" applyProtection="1">
      <alignment horizontal="center" vertical="center" wrapText="1"/>
    </xf>
    <xf numFmtId="0" fontId="40" fillId="3" borderId="2" xfId="13" applyFont="1" applyFill="1" applyBorder="1" applyAlignment="1">
      <alignment horizontal="center" vertical="center" wrapText="1"/>
    </xf>
    <xf numFmtId="0" fontId="40" fillId="3" borderId="2" xfId="0" applyFont="1" applyFill="1" applyBorder="1" applyAlignment="1">
      <alignment horizontal="center" wrapText="1"/>
    </xf>
    <xf numFmtId="0" fontId="40" fillId="0" borderId="0" xfId="0" applyFont="1"/>
    <xf numFmtId="4" fontId="40" fillId="0" borderId="0" xfId="0" applyNumberFormat="1" applyFont="1"/>
    <xf numFmtId="1" fontId="52" fillId="2" borderId="2" xfId="0" applyNumberFormat="1" applyFont="1" applyFill="1" applyBorder="1" applyAlignment="1">
      <alignment horizontal="center" vertical="center" wrapText="1"/>
    </xf>
    <xf numFmtId="0" fontId="50" fillId="0" borderId="0" xfId="0" applyFont="1" applyAlignment="1">
      <alignment vertical="center"/>
    </xf>
    <xf numFmtId="4" fontId="4" fillId="0" borderId="2" xfId="0" applyNumberFormat="1" applyFont="1" applyBorder="1" applyAlignment="1">
      <alignment horizontal="center"/>
    </xf>
    <xf numFmtId="0" fontId="4" fillId="0" borderId="0" xfId="0" applyFont="1" applyAlignment="1">
      <alignment horizontal="center" vertical="center" wrapText="1"/>
    </xf>
    <xf numFmtId="4"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17" fontId="4" fillId="0" borderId="0" xfId="0" applyNumberFormat="1"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4" fontId="12" fillId="0" borderId="0" xfId="0" applyNumberFormat="1" applyFont="1" applyAlignment="1">
      <alignment horizontal="center" vertical="center" wrapText="1"/>
    </xf>
    <xf numFmtId="4" fontId="4" fillId="0" borderId="0" xfId="0" applyNumberFormat="1" applyFont="1" applyAlignment="1">
      <alignment horizontal="center" vertical="center" wrapText="1"/>
    </xf>
    <xf numFmtId="3"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top" wrapText="1"/>
    </xf>
    <xf numFmtId="0" fontId="5" fillId="0" borderId="0" xfId="0" applyFont="1"/>
    <xf numFmtId="0" fontId="0" fillId="0" borderId="0" xfId="0" applyAlignment="1">
      <alignment horizontal="center" vertical="top"/>
    </xf>
    <xf numFmtId="0" fontId="27" fillId="0" borderId="0" xfId="0" applyFont="1"/>
    <xf numFmtId="0" fontId="27" fillId="0" borderId="0" xfId="0" applyFont="1" applyAlignment="1">
      <alignment horizontal="center"/>
    </xf>
    <xf numFmtId="0" fontId="27" fillId="0" borderId="0" xfId="0" applyFont="1" applyAlignment="1">
      <alignment horizontal="left"/>
    </xf>
    <xf numFmtId="0" fontId="27" fillId="0" borderId="0" xfId="0" applyFont="1" applyAlignment="1">
      <alignment horizontal="center" vertical="top"/>
    </xf>
    <xf numFmtId="0" fontId="44" fillId="0" borderId="0" xfId="0" applyFont="1" applyAlignment="1">
      <alignment horizontal="center"/>
    </xf>
    <xf numFmtId="4" fontId="27" fillId="0" borderId="0" xfId="0" applyNumberFormat="1" applyFont="1"/>
    <xf numFmtId="0" fontId="54" fillId="4" borderId="2" xfId="3" applyFont="1" applyFill="1" applyBorder="1" applyAlignment="1">
      <alignment horizontal="center" vertical="center"/>
    </xf>
    <xf numFmtId="49" fontId="4" fillId="3" borderId="3" xfId="0" applyNumberFormat="1" applyFont="1" applyFill="1" applyBorder="1" applyAlignment="1">
      <alignment horizontal="center" vertical="top" wrapText="1"/>
    </xf>
    <xf numFmtId="0" fontId="0" fillId="3" borderId="0" xfId="0" applyFill="1" applyAlignment="1">
      <alignment vertical="center"/>
    </xf>
    <xf numFmtId="0" fontId="27" fillId="3" borderId="0" xfId="0" applyFont="1" applyFill="1"/>
    <xf numFmtId="0" fontId="4" fillId="3" borderId="1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56" fillId="17" borderId="19" xfId="0" applyFont="1" applyFill="1" applyBorder="1" applyAlignment="1">
      <alignment horizontal="center" vertical="center" wrapText="1"/>
    </xf>
    <xf numFmtId="0" fontId="56" fillId="17" borderId="19" xfId="0" applyFont="1" applyFill="1" applyBorder="1" applyAlignment="1">
      <alignment horizontal="center" vertical="center"/>
    </xf>
    <xf numFmtId="4" fontId="56" fillId="17" borderId="18" xfId="0" applyNumberFormat="1" applyFont="1" applyFill="1" applyBorder="1" applyAlignment="1">
      <alignment horizontal="center" vertical="center" wrapText="1"/>
    </xf>
    <xf numFmtId="0" fontId="56" fillId="17" borderId="18" xfId="0" applyFont="1" applyFill="1" applyBorder="1" applyAlignment="1">
      <alignment horizontal="center" vertical="center" wrapText="1"/>
    </xf>
    <xf numFmtId="0" fontId="56" fillId="17" borderId="19" xfId="0" applyFont="1" applyFill="1" applyBorder="1" applyAlignment="1">
      <alignment horizontal="center" vertical="top"/>
    </xf>
    <xf numFmtId="1" fontId="56" fillId="17" borderId="18" xfId="0" applyNumberFormat="1" applyFont="1" applyFill="1" applyBorder="1" applyAlignment="1">
      <alignment horizontal="center" vertical="center" wrapText="1"/>
    </xf>
    <xf numFmtId="4" fontId="44" fillId="0" borderId="0" xfId="0" applyNumberFormat="1" applyFont="1"/>
    <xf numFmtId="0" fontId="1" fillId="4" borderId="2" xfId="0" applyFont="1" applyFill="1" applyBorder="1" applyAlignment="1">
      <alignment horizontal="center" vertical="center"/>
    </xf>
    <xf numFmtId="4" fontId="0" fillId="3" borderId="0" xfId="0" applyNumberFormat="1" applyFill="1" applyAlignment="1">
      <alignment vertical="center"/>
    </xf>
    <xf numFmtId="167" fontId="4" fillId="3" borderId="2" xfId="0" applyNumberFormat="1" applyFont="1" applyFill="1" applyBorder="1" applyAlignment="1">
      <alignment horizontal="center" vertical="center" wrapText="1"/>
    </xf>
    <xf numFmtId="0" fontId="4" fillId="3" borderId="2" xfId="0" applyFont="1" applyFill="1" applyBorder="1" applyAlignment="1">
      <alignment wrapText="1"/>
    </xf>
    <xf numFmtId="0" fontId="4" fillId="3" borderId="2" xfId="0" applyFont="1" applyFill="1" applyBorder="1" applyAlignment="1">
      <alignment horizontal="left" wrapText="1"/>
    </xf>
    <xf numFmtId="0" fontId="4" fillId="3" borderId="2" xfId="0" applyFont="1" applyFill="1" applyBorder="1" applyAlignment="1">
      <alignment vertical="top" wrapText="1"/>
    </xf>
    <xf numFmtId="0" fontId="4" fillId="3" borderId="0" xfId="0" applyFont="1" applyFill="1" applyAlignment="1">
      <alignment vertical="top" wrapText="1"/>
    </xf>
    <xf numFmtId="4" fontId="12" fillId="0" borderId="0" xfId="0" applyNumberFormat="1" applyFont="1"/>
    <xf numFmtId="165" fontId="34" fillId="3" borderId="2" xfId="2" applyFont="1" applyFill="1" applyBorder="1" applyAlignment="1">
      <alignment horizontal="center" vertical="center" wrapText="1"/>
    </xf>
    <xf numFmtId="3" fontId="34" fillId="3" borderId="2" xfId="0" applyNumberFormat="1" applyFont="1" applyFill="1" applyBorder="1" applyAlignment="1">
      <alignment horizontal="center" vertical="center" wrapText="1"/>
    </xf>
    <xf numFmtId="4" fontId="4" fillId="3" borderId="2" xfId="3" applyNumberFormat="1" applyFont="1" applyFill="1" applyBorder="1" applyAlignment="1">
      <alignment horizontal="center" vertical="center"/>
    </xf>
    <xf numFmtId="17" fontId="4" fillId="3" borderId="2" xfId="3" applyNumberFormat="1" applyFont="1" applyFill="1" applyBorder="1" applyAlignment="1">
      <alignment horizontal="center" vertical="center" wrapText="1"/>
    </xf>
    <xf numFmtId="0" fontId="4" fillId="3" borderId="2" xfId="3" applyFont="1" applyFill="1" applyBorder="1"/>
    <xf numFmtId="2" fontId="34" fillId="3" borderId="2" xfId="2" applyNumberFormat="1" applyFont="1" applyFill="1" applyBorder="1" applyAlignment="1">
      <alignment horizontal="center" vertical="center" wrapText="1"/>
    </xf>
    <xf numFmtId="0" fontId="34" fillId="3" borderId="4" xfId="0" applyFont="1" applyFill="1" applyBorder="1" applyAlignment="1">
      <alignment horizontal="center" vertical="center" wrapText="1"/>
    </xf>
    <xf numFmtId="0" fontId="58" fillId="3" borderId="2" xfId="0" applyFont="1" applyFill="1" applyBorder="1" applyAlignment="1">
      <alignment horizontal="center" vertical="center" wrapText="1"/>
    </xf>
    <xf numFmtId="0" fontId="34" fillId="3" borderId="2" xfId="0" applyFont="1" applyFill="1" applyBorder="1" applyAlignment="1">
      <alignment horizontal="center" vertical="top" wrapText="1"/>
    </xf>
    <xf numFmtId="0" fontId="34" fillId="3" borderId="2" xfId="0" applyFont="1" applyFill="1" applyBorder="1"/>
    <xf numFmtId="0" fontId="34" fillId="3" borderId="2" xfId="0" applyFont="1" applyFill="1" applyBorder="1" applyAlignment="1">
      <alignment vertical="center"/>
    </xf>
    <xf numFmtId="1" fontId="59" fillId="2" borderId="2" xfId="0" applyNumberFormat="1" applyFont="1" applyFill="1" applyBorder="1" applyAlignment="1">
      <alignment horizontal="center" vertical="center" wrapText="1"/>
    </xf>
    <xf numFmtId="4" fontId="7" fillId="3" borderId="0" xfId="0" applyNumberFormat="1" applyFont="1" applyFill="1"/>
    <xf numFmtId="0" fontId="7" fillId="3" borderId="0" xfId="0" applyFont="1" applyFill="1"/>
    <xf numFmtId="0" fontId="20" fillId="0" borderId="0" xfId="0" applyFont="1"/>
    <xf numFmtId="0" fontId="4" fillId="0" borderId="0" xfId="3" applyFont="1" applyAlignment="1">
      <alignment horizontal="center" vertical="center" wrapText="1"/>
    </xf>
    <xf numFmtId="11" fontId="4"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xf>
    <xf numFmtId="11" fontId="3" fillId="3" borderId="2" xfId="0" applyNumberFormat="1" applyFont="1" applyFill="1" applyBorder="1" applyAlignment="1">
      <alignment horizontal="center" vertical="center"/>
    </xf>
    <xf numFmtId="175" fontId="0" fillId="0" borderId="0" xfId="0" applyNumberFormat="1"/>
    <xf numFmtId="3" fontId="0" fillId="0" borderId="2" xfId="0" applyNumberFormat="1" applyBorder="1" applyAlignment="1">
      <alignment horizontal="center"/>
    </xf>
    <xf numFmtId="0" fontId="4" fillId="3" borderId="18" xfId="0" applyFont="1" applyFill="1" applyBorder="1" applyAlignment="1">
      <alignment vertical="center" wrapText="1"/>
    </xf>
    <xf numFmtId="4" fontId="4" fillId="3" borderId="18" xfId="0" applyNumberFormat="1"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4" xfId="0" applyFont="1" applyFill="1" applyBorder="1" applyAlignment="1">
      <alignment horizontal="center" vertical="center" wrapText="1"/>
    </xf>
    <xf numFmtId="49" fontId="4" fillId="3" borderId="18" xfId="0" applyNumberFormat="1" applyFont="1" applyFill="1" applyBorder="1" applyAlignment="1">
      <alignment horizontal="center" vertical="center" wrapText="1"/>
    </xf>
    <xf numFmtId="49" fontId="4" fillId="3" borderId="19" xfId="0" applyNumberFormat="1" applyFont="1" applyFill="1" applyBorder="1" applyAlignment="1">
      <alignment horizontal="center" vertical="center" wrapText="1"/>
    </xf>
    <xf numFmtId="0" fontId="60" fillId="0" borderId="0" xfId="0" applyFont="1" applyAlignment="1">
      <alignment horizontal="center" vertical="center"/>
    </xf>
    <xf numFmtId="0" fontId="0" fillId="17" borderId="19" xfId="0" applyFill="1" applyBorder="1" applyAlignment="1">
      <alignment horizontal="center" vertical="center" wrapText="1"/>
    </xf>
    <xf numFmtId="0" fontId="0" fillId="17" borderId="19" xfId="0" applyFill="1" applyBorder="1" applyAlignment="1">
      <alignment horizontal="center" vertical="center"/>
    </xf>
    <xf numFmtId="175" fontId="0" fillId="17" borderId="18" xfId="0" applyNumberFormat="1" applyFill="1" applyBorder="1" applyAlignment="1">
      <alignment horizontal="center" vertical="center" wrapText="1"/>
    </xf>
    <xf numFmtId="0" fontId="0" fillId="17" borderId="18" xfId="0" applyFill="1" applyBorder="1" applyAlignment="1">
      <alignment horizontal="center" vertical="center" wrapText="1"/>
    </xf>
    <xf numFmtId="177" fontId="0" fillId="17" borderId="18" xfId="0" applyNumberFormat="1" applyFill="1" applyBorder="1" applyAlignment="1">
      <alignment horizontal="center" vertical="center" wrapText="1"/>
    </xf>
    <xf numFmtId="0" fontId="61" fillId="0" borderId="0" xfId="0" applyFont="1"/>
    <xf numFmtId="4" fontId="0" fillId="3" borderId="0" xfId="0" applyNumberFormat="1" applyFill="1"/>
    <xf numFmtId="0" fontId="0" fillId="3" borderId="0" xfId="0" applyFill="1" applyAlignment="1">
      <alignment horizontal="center"/>
    </xf>
    <xf numFmtId="4" fontId="7" fillId="0" borderId="2" xfId="0" applyNumberFormat="1" applyFont="1" applyBorder="1"/>
    <xf numFmtId="0" fontId="7" fillId="0" borderId="2" xfId="0" applyFont="1" applyBorder="1"/>
    <xf numFmtId="0" fontId="7" fillId="0" borderId="0" xfId="0" applyFont="1" applyAlignment="1">
      <alignment horizontal="center" vertical="center"/>
    </xf>
    <xf numFmtId="0" fontId="34" fillId="0" borderId="0" xfId="0" applyFont="1" applyAlignment="1">
      <alignment horizontal="center" vertical="center"/>
    </xf>
    <xf numFmtId="0" fontId="48" fillId="0" borderId="0" xfId="0" applyFont="1"/>
    <xf numFmtId="4" fontId="0" fillId="3" borderId="0" xfId="0" applyNumberFormat="1" applyFill="1" applyAlignment="1">
      <alignment horizontal="center" vertical="center"/>
    </xf>
    <xf numFmtId="4" fontId="0" fillId="0" borderId="0" xfId="0" applyNumberFormat="1" applyAlignment="1">
      <alignment horizontal="center"/>
    </xf>
    <xf numFmtId="4" fontId="0" fillId="0" borderId="0" xfId="0" applyNumberFormat="1" applyAlignment="1">
      <alignment horizontal="center" vertical="center"/>
    </xf>
    <xf numFmtId="0" fontId="0" fillId="3" borderId="0" xfId="0" applyFill="1" applyAlignment="1">
      <alignment horizontal="left"/>
    </xf>
    <xf numFmtId="0" fontId="62" fillId="3" borderId="2" xfId="0" applyFont="1" applyFill="1" applyBorder="1" applyAlignment="1">
      <alignment horizontal="center" vertical="center" wrapText="1"/>
    </xf>
    <xf numFmtId="0" fontId="4" fillId="3" borderId="2" xfId="20" applyFont="1" applyFill="1" applyBorder="1" applyAlignment="1">
      <alignment vertical="center" wrapText="1"/>
    </xf>
    <xf numFmtId="0" fontId="5" fillId="3" borderId="2" xfId="0" applyFont="1" applyFill="1" applyBorder="1" applyAlignment="1">
      <alignment vertical="center" wrapText="1"/>
    </xf>
    <xf numFmtId="4" fontId="5" fillId="3" borderId="2" xfId="0" applyNumberFormat="1" applyFont="1" applyFill="1" applyBorder="1" applyAlignment="1">
      <alignment horizontal="center" vertical="center"/>
    </xf>
    <xf numFmtId="2" fontId="4" fillId="3" borderId="2" xfId="0" applyNumberFormat="1" applyFont="1" applyFill="1" applyBorder="1" applyAlignment="1">
      <alignment horizontal="center" vertical="center" wrapText="1"/>
    </xf>
    <xf numFmtId="0" fontId="27"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6" xfId="0" applyFont="1" applyFill="1" applyBorder="1" applyAlignment="1">
      <alignment wrapText="1"/>
    </xf>
    <xf numFmtId="4" fontId="4" fillId="3" borderId="26" xfId="0" applyNumberFormat="1" applyFont="1" applyFill="1" applyBorder="1" applyAlignment="1">
      <alignment horizontal="center" vertical="center" wrapText="1"/>
    </xf>
    <xf numFmtId="0" fontId="40" fillId="18" borderId="0" xfId="0" applyFont="1" applyFill="1" applyAlignment="1">
      <alignment horizontal="center" vertical="center" wrapText="1"/>
    </xf>
    <xf numFmtId="49" fontId="40" fillId="18" borderId="2" xfId="0" applyNumberFormat="1" applyFont="1" applyFill="1" applyBorder="1" applyAlignment="1">
      <alignment horizontal="center" vertical="center" wrapText="1"/>
    </xf>
    <xf numFmtId="4" fontId="67" fillId="18" borderId="5" xfId="0" applyNumberFormat="1" applyFont="1" applyFill="1" applyBorder="1" applyAlignment="1">
      <alignment vertical="center"/>
    </xf>
    <xf numFmtId="4" fontId="67" fillId="18" borderId="7" xfId="0" applyNumberFormat="1" applyFont="1" applyFill="1" applyBorder="1" applyAlignment="1">
      <alignment vertical="center"/>
    </xf>
    <xf numFmtId="4" fontId="67" fillId="18" borderId="1" xfId="0" applyNumberFormat="1" applyFont="1" applyFill="1" applyBorder="1" applyAlignment="1">
      <alignment vertical="center"/>
    </xf>
    <xf numFmtId="0" fontId="67" fillId="18" borderId="2" xfId="0" applyFont="1" applyFill="1" applyBorder="1" applyAlignment="1">
      <alignment horizontal="left" vertical="center"/>
    </xf>
    <xf numFmtId="0" fontId="67" fillId="18" borderId="4" xfId="0" applyFont="1" applyFill="1" applyBorder="1" applyAlignment="1">
      <alignment horizontal="center" vertical="center" wrapText="1"/>
    </xf>
    <xf numFmtId="0" fontId="67" fillId="18" borderId="4" xfId="0" applyFont="1" applyFill="1" applyBorder="1" applyAlignment="1">
      <alignment horizontal="center" vertical="center"/>
    </xf>
    <xf numFmtId="0" fontId="67" fillId="3" borderId="0" xfId="0" applyFont="1" applyFill="1" applyAlignment="1">
      <alignment horizontal="center" vertical="center"/>
    </xf>
    <xf numFmtId="3" fontId="67" fillId="3" borderId="1" xfId="0" applyNumberFormat="1" applyFont="1" applyFill="1" applyBorder="1" applyAlignment="1">
      <alignment horizontal="center" vertical="center" wrapText="1"/>
    </xf>
    <xf numFmtId="0" fontId="0" fillId="19" borderId="5" xfId="0" applyFill="1" applyBorder="1" applyAlignment="1">
      <alignment horizontal="center" vertical="center" wrapText="1"/>
    </xf>
    <xf numFmtId="0" fontId="0" fillId="19" borderId="5" xfId="0" applyFill="1" applyBorder="1" applyAlignment="1">
      <alignment horizontal="center" vertical="center"/>
    </xf>
    <xf numFmtId="1" fontId="0" fillId="19" borderId="2" xfId="0" applyNumberFormat="1" applyFill="1" applyBorder="1" applyAlignment="1">
      <alignment horizontal="center" vertical="center" wrapText="1"/>
    </xf>
    <xf numFmtId="0" fontId="13" fillId="0" borderId="0" xfId="0" applyFont="1"/>
    <xf numFmtId="0" fontId="2" fillId="2" borderId="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0" borderId="0" xfId="0" applyAlignment="1">
      <alignment horizontal="center" wrapText="1"/>
    </xf>
    <xf numFmtId="0" fontId="67" fillId="0" borderId="0" xfId="0" applyFont="1" applyAlignment="1">
      <alignment horizontal="center" vertical="center" wrapText="1"/>
    </xf>
    <xf numFmtId="1" fontId="67" fillId="0" borderId="0" xfId="0" applyNumberFormat="1" applyFont="1" applyAlignment="1">
      <alignment horizontal="center" vertical="center" wrapText="1"/>
    </xf>
    <xf numFmtId="4" fontId="67" fillId="0" borderId="0" xfId="0" applyNumberFormat="1" applyFont="1" applyAlignment="1">
      <alignment horizontal="center" vertical="center" wrapText="1"/>
    </xf>
    <xf numFmtId="0" fontId="67" fillId="0" borderId="0" xfId="0" applyFont="1" applyAlignment="1">
      <alignment horizontal="left" wrapText="1"/>
    </xf>
    <xf numFmtId="3" fontId="40" fillId="3" borderId="2" xfId="0" applyNumberFormat="1" applyFont="1" applyFill="1" applyBorder="1" applyAlignment="1">
      <alignment horizontal="center" vertical="center"/>
    </xf>
    <xf numFmtId="0" fontId="40" fillId="3" borderId="2" xfId="0" applyFont="1" applyFill="1" applyBorder="1" applyAlignment="1">
      <alignment wrapText="1"/>
    </xf>
    <xf numFmtId="3" fontId="40"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4" fontId="4" fillId="3" borderId="2" xfId="0" applyNumberFormat="1" applyFont="1" applyFill="1" applyBorder="1" applyAlignment="1">
      <alignment horizontal="center" vertical="center"/>
    </xf>
    <xf numFmtId="4" fontId="4" fillId="3" borderId="2" xfId="0" applyNumberFormat="1" applyFont="1" applyFill="1" applyBorder="1" applyAlignment="1">
      <alignment horizontal="center" vertical="center" wrapText="1"/>
    </xf>
    <xf numFmtId="0" fontId="4" fillId="3" borderId="2" xfId="0" applyFont="1" applyFill="1" applyBorder="1" applyAlignment="1">
      <alignment horizontal="left" vertical="center" wrapText="1"/>
    </xf>
    <xf numFmtId="49" fontId="4" fillId="3" borderId="5" xfId="0" applyNumberFormat="1" applyFont="1" applyFill="1" applyBorder="1" applyAlignment="1">
      <alignment horizontal="center" vertical="center" wrapText="1"/>
    </xf>
    <xf numFmtId="0" fontId="4" fillId="3" borderId="5" xfId="0" applyFont="1" applyFill="1" applyBorder="1" applyAlignment="1">
      <alignment horizontal="left" vertical="center" wrapText="1"/>
    </xf>
    <xf numFmtId="17" fontId="4" fillId="3" borderId="2"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 xfId="0" applyFont="1" applyFill="1" applyBorder="1" applyAlignment="1">
      <alignment horizontal="left" vertical="top" wrapText="1"/>
    </xf>
    <xf numFmtId="0" fontId="4" fillId="3" borderId="5" xfId="0" applyFont="1" applyFill="1" applyBorder="1" applyAlignment="1">
      <alignment wrapText="1"/>
    </xf>
    <xf numFmtId="0" fontId="4" fillId="3" borderId="18" xfId="0" applyFont="1" applyFill="1" applyBorder="1" applyAlignment="1">
      <alignment horizontal="center" vertical="center" wrapText="1"/>
    </xf>
    <xf numFmtId="175" fontId="4" fillId="3" borderId="18" xfId="0" applyNumberFormat="1" applyFont="1" applyFill="1" applyBorder="1" applyAlignment="1">
      <alignment horizontal="center" vertical="center"/>
    </xf>
    <xf numFmtId="0" fontId="4" fillId="3" borderId="18" xfId="0" applyFont="1" applyFill="1" applyBorder="1" applyAlignment="1">
      <alignment horizontal="center" vertical="center"/>
    </xf>
    <xf numFmtId="168" fontId="4" fillId="3" borderId="18" xfId="0" applyNumberFormat="1" applyFont="1" applyFill="1" applyBorder="1" applyAlignment="1">
      <alignment horizontal="center" vertical="center" wrapText="1"/>
    </xf>
    <xf numFmtId="175" fontId="4" fillId="3" borderId="18" xfId="0" applyNumberFormat="1" applyFont="1" applyFill="1" applyBorder="1" applyAlignment="1">
      <alignment horizontal="center" vertical="center" wrapText="1"/>
    </xf>
    <xf numFmtId="0" fontId="4" fillId="3" borderId="23" xfId="0" applyFont="1" applyFill="1" applyBorder="1" applyAlignment="1">
      <alignment horizontal="center" vertical="center" wrapText="1"/>
    </xf>
    <xf numFmtId="175" fontId="4" fillId="3" borderId="2" xfId="0" applyNumberFormat="1" applyFont="1" applyFill="1" applyBorder="1" applyAlignment="1">
      <alignment horizontal="center" vertical="center"/>
    </xf>
    <xf numFmtId="0" fontId="34" fillId="3" borderId="2" xfId="0" applyFont="1" applyFill="1" applyBorder="1" applyAlignment="1">
      <alignment horizontal="center" vertical="center"/>
    </xf>
    <xf numFmtId="2" fontId="4" fillId="3" borderId="2" xfId="0" applyNumberFormat="1" applyFont="1" applyFill="1" applyBorder="1" applyAlignment="1">
      <alignment horizontal="center" vertical="center"/>
    </xf>
    <xf numFmtId="4" fontId="3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40" fillId="3" borderId="0" xfId="0" applyFont="1" applyFill="1"/>
    <xf numFmtId="0" fontId="40" fillId="3" borderId="0" xfId="0" applyFont="1" applyFill="1" applyAlignment="1">
      <alignment horizontal="center" vertical="center" wrapText="1"/>
    </xf>
    <xf numFmtId="164" fontId="40" fillId="3" borderId="0" xfId="0" applyNumberFormat="1" applyFont="1" applyFill="1" applyAlignment="1">
      <alignment horizontal="center" vertical="center"/>
    </xf>
    <xf numFmtId="0" fontId="40" fillId="3" borderId="0" xfId="0" applyFont="1" applyFill="1" applyAlignment="1">
      <alignment vertical="center"/>
    </xf>
    <xf numFmtId="0" fontId="16" fillId="3" borderId="0" xfId="0" applyFont="1" applyFill="1"/>
    <xf numFmtId="0" fontId="67" fillId="3" borderId="0" xfId="0" applyFont="1" applyFill="1"/>
    <xf numFmtId="0" fontId="4" fillId="3" borderId="2" xfId="34" applyFont="1" applyFill="1" applyBorder="1" applyAlignment="1">
      <alignment horizontal="center" vertical="center" wrapText="1"/>
    </xf>
    <xf numFmtId="4" fontId="4" fillId="3" borderId="0" xfId="0" applyNumberFormat="1" applyFont="1" applyFill="1"/>
    <xf numFmtId="49" fontId="4" fillId="3" borderId="6" xfId="0" applyNumberFormat="1" applyFont="1" applyFill="1" applyBorder="1" applyAlignment="1">
      <alignment horizontal="center" vertical="center" wrapText="1"/>
    </xf>
    <xf numFmtId="172" fontId="16" fillId="3" borderId="0" xfId="0" applyNumberFormat="1" applyFont="1" applyFill="1" applyAlignment="1">
      <alignment horizontal="center" vertical="center"/>
    </xf>
    <xf numFmtId="172" fontId="4" fillId="3" borderId="0" xfId="0" applyNumberFormat="1" applyFont="1" applyFill="1" applyAlignment="1">
      <alignment horizontal="center" vertical="center"/>
    </xf>
    <xf numFmtId="0" fontId="4" fillId="3" borderId="0" xfId="0" applyFont="1" applyFill="1" applyAlignment="1">
      <alignment horizontal="center" vertical="center"/>
    </xf>
    <xf numFmtId="0" fontId="16" fillId="3" borderId="0" xfId="0" applyFont="1" applyFill="1" applyAlignment="1">
      <alignment horizontal="center" vertical="center"/>
    </xf>
    <xf numFmtId="11"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4" fontId="72" fillId="3" borderId="0" xfId="0" applyNumberFormat="1" applyFont="1" applyFill="1" applyAlignment="1">
      <alignment horizontal="center" vertical="center"/>
    </xf>
    <xf numFmtId="0" fontId="7" fillId="4" borderId="3" xfId="0" applyFont="1" applyFill="1" applyBorder="1"/>
    <xf numFmtId="0" fontId="7" fillId="4" borderId="2" xfId="0" applyFont="1" applyFill="1" applyBorder="1"/>
    <xf numFmtId="0" fontId="4" fillId="3" borderId="12" xfId="0" applyFont="1" applyFill="1" applyBorder="1"/>
    <xf numFmtId="0" fontId="2" fillId="2" borderId="3" xfId="0" applyFont="1" applyFill="1" applyBorder="1" applyAlignment="1">
      <alignment horizontal="center" vertical="center" wrapText="1"/>
    </xf>
    <xf numFmtId="0" fontId="0" fillId="4" borderId="2" xfId="0" applyFill="1" applyBorder="1" applyAlignment="1">
      <alignment horizontal="center"/>
    </xf>
    <xf numFmtId="2" fontId="4" fillId="3" borderId="1"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4" fillId="3" borderId="2" xfId="0" applyFont="1" applyFill="1" applyBorder="1"/>
    <xf numFmtId="0" fontId="4" fillId="3" borderId="2" xfId="0" applyFont="1" applyFill="1" applyBorder="1" applyAlignment="1">
      <alignment vertical="center" wrapText="1"/>
    </xf>
    <xf numFmtId="0" fontId="2" fillId="2" borderId="2" xfId="0" applyFont="1" applyFill="1" applyBorder="1" applyAlignment="1">
      <alignment horizontal="center" vertical="center"/>
    </xf>
    <xf numFmtId="0" fontId="0" fillId="0" borderId="2" xfId="0" applyBorder="1" applyAlignment="1">
      <alignment horizontal="center"/>
    </xf>
    <xf numFmtId="0" fontId="4" fillId="3" borderId="2" xfId="0" applyFont="1" applyFill="1" applyBorder="1" applyAlignment="1">
      <alignment vertical="center"/>
    </xf>
    <xf numFmtId="0" fontId="17" fillId="2" borderId="5" xfId="0" applyFont="1" applyFill="1" applyBorder="1" applyAlignment="1">
      <alignment horizontal="center" vertical="center"/>
    </xf>
    <xf numFmtId="0" fontId="17" fillId="2" borderId="5" xfId="0" applyFont="1" applyFill="1" applyBorder="1" applyAlignment="1">
      <alignment horizontal="center" vertical="center" wrapText="1"/>
    </xf>
    <xf numFmtId="0" fontId="40" fillId="3" borderId="2" xfId="0" applyFont="1" applyFill="1" applyBorder="1" applyAlignment="1">
      <alignment horizontal="center" vertical="center"/>
    </xf>
    <xf numFmtId="17" fontId="40" fillId="3" borderId="2" xfId="0" applyNumberFormat="1" applyFont="1" applyFill="1" applyBorder="1" applyAlignment="1">
      <alignment horizontal="center" vertical="center" wrapText="1"/>
    </xf>
    <xf numFmtId="0" fontId="40" fillId="3" borderId="2" xfId="0" applyFont="1" applyFill="1" applyBorder="1"/>
    <xf numFmtId="4" fontId="52" fillId="2" borderId="2" xfId="0" applyNumberFormat="1" applyFont="1" applyFill="1" applyBorder="1" applyAlignment="1">
      <alignment horizontal="center" vertical="center" wrapText="1"/>
    </xf>
    <xf numFmtId="0" fontId="52" fillId="2" borderId="2" xfId="0" applyFont="1" applyFill="1" applyBorder="1" applyAlignment="1">
      <alignment horizontal="center" vertical="center" wrapText="1"/>
    </xf>
    <xf numFmtId="0" fontId="53" fillId="2" borderId="2" xfId="0" applyFont="1" applyFill="1" applyBorder="1" applyAlignment="1">
      <alignment horizontal="center" vertical="center"/>
    </xf>
    <xf numFmtId="0" fontId="52" fillId="2" borderId="2" xfId="0" applyFont="1" applyFill="1" applyBorder="1" applyAlignment="1">
      <alignment horizontal="center" vertical="center"/>
    </xf>
    <xf numFmtId="0" fontId="27" fillId="4" borderId="2" xfId="3" applyFont="1" applyFill="1" applyBorder="1" applyAlignment="1">
      <alignment horizontal="center" vertical="center"/>
    </xf>
    <xf numFmtId="0" fontId="59" fillId="2" borderId="5" xfId="0" applyFont="1" applyFill="1" applyBorder="1" applyAlignment="1">
      <alignment horizontal="center" vertical="center"/>
    </xf>
    <xf numFmtId="0" fontId="59" fillId="2" borderId="5" xfId="0" applyFont="1" applyFill="1" applyBorder="1" applyAlignment="1">
      <alignment horizontal="center" vertical="center" wrapText="1"/>
    </xf>
    <xf numFmtId="0" fontId="59" fillId="2" borderId="2" xfId="0" applyFont="1" applyFill="1" applyBorder="1" applyAlignment="1">
      <alignment horizontal="center" vertical="center" wrapText="1"/>
    </xf>
    <xf numFmtId="4" fontId="59" fillId="2" borderId="2" xfId="0" applyNumberFormat="1" applyFont="1" applyFill="1" applyBorder="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0" fontId="2" fillId="4" borderId="2" xfId="0" applyFont="1" applyFill="1" applyBorder="1" applyAlignment="1">
      <alignment horizontal="center" vertical="center"/>
    </xf>
    <xf numFmtId="0" fontId="0" fillId="0" borderId="2" xfId="0" applyBorder="1" applyAlignment="1">
      <alignment horizontal="center" vertical="center"/>
    </xf>
    <xf numFmtId="0" fontId="0" fillId="19" borderId="2" xfId="0" applyFill="1" applyBorder="1" applyAlignment="1">
      <alignment horizontal="center" vertical="center" wrapText="1"/>
    </xf>
    <xf numFmtId="4" fontId="0" fillId="19" borderId="2" xfId="0" applyNumberFormat="1" applyFill="1" applyBorder="1" applyAlignment="1">
      <alignment horizontal="center" vertical="center" wrapText="1"/>
    </xf>
    <xf numFmtId="0" fontId="67" fillId="3" borderId="1" xfId="0" applyFont="1" applyFill="1" applyBorder="1" applyAlignment="1">
      <alignment horizontal="center" vertical="center" wrapText="1"/>
    </xf>
    <xf numFmtId="0" fontId="67" fillId="3" borderId="2" xfId="0" applyFont="1" applyFill="1" applyBorder="1" applyAlignment="1">
      <alignment horizontal="center" vertical="center" wrapText="1"/>
    </xf>
    <xf numFmtId="3" fontId="67" fillId="3" borderId="2" xfId="0" applyNumberFormat="1" applyFont="1" applyFill="1" applyBorder="1" applyAlignment="1">
      <alignment horizontal="center" vertical="center" wrapText="1"/>
    </xf>
    <xf numFmtId="0" fontId="67" fillId="3" borderId="2" xfId="0" applyFont="1" applyFill="1" applyBorder="1" applyAlignment="1">
      <alignment horizontal="center" vertical="center"/>
    </xf>
    <xf numFmtId="49" fontId="67" fillId="3" borderId="2" xfId="0" applyNumberFormat="1" applyFont="1" applyFill="1" applyBorder="1" applyAlignment="1">
      <alignment horizontal="center" vertical="center" wrapText="1"/>
    </xf>
    <xf numFmtId="0" fontId="67" fillId="18" borderId="2" xfId="0" applyFont="1" applyFill="1" applyBorder="1" applyAlignment="1">
      <alignment horizontal="center" vertical="center" wrapText="1"/>
    </xf>
    <xf numFmtId="4" fontId="67" fillId="18" borderId="2" xfId="0" applyNumberFormat="1" applyFont="1" applyFill="1" applyBorder="1" applyAlignment="1">
      <alignment horizontal="center" vertical="center"/>
    </xf>
    <xf numFmtId="0" fontId="67" fillId="18" borderId="2" xfId="0" applyFont="1" applyFill="1" applyBorder="1" applyAlignment="1">
      <alignment horizontal="center" vertical="center"/>
    </xf>
    <xf numFmtId="49" fontId="67" fillId="18" borderId="2" xfId="0" applyNumberFormat="1" applyFont="1" applyFill="1" applyBorder="1" applyAlignment="1">
      <alignment horizontal="center" vertical="center" wrapText="1"/>
    </xf>
    <xf numFmtId="0" fontId="67" fillId="18" borderId="1" xfId="0" applyFont="1" applyFill="1" applyBorder="1" applyAlignment="1">
      <alignment horizontal="center" vertical="center"/>
    </xf>
    <xf numFmtId="0" fontId="67" fillId="18" borderId="5" xfId="0" applyFont="1" applyFill="1" applyBorder="1" applyAlignment="1">
      <alignment horizontal="center" vertical="center"/>
    </xf>
    <xf numFmtId="0" fontId="40" fillId="18" borderId="2" xfId="0" applyFont="1" applyFill="1" applyBorder="1" applyAlignment="1">
      <alignment horizontal="center" vertical="center" wrapText="1"/>
    </xf>
    <xf numFmtId="166" fontId="27" fillId="0" borderId="2" xfId="0" applyNumberFormat="1" applyFont="1" applyBorder="1" applyAlignment="1">
      <alignment vertical="center"/>
    </xf>
    <xf numFmtId="0" fontId="27" fillId="0" borderId="2" xfId="0" applyFont="1" applyBorder="1" applyAlignment="1">
      <alignment horizontal="center" vertical="center"/>
    </xf>
    <xf numFmtId="166" fontId="4" fillId="3" borderId="7"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xf>
    <xf numFmtId="0" fontId="4" fillId="3" borderId="12" xfId="0" applyFont="1" applyFill="1" applyBorder="1" applyAlignment="1">
      <alignment vertical="center" wrapText="1"/>
    </xf>
    <xf numFmtId="4" fontId="4" fillId="3" borderId="1" xfId="0" applyNumberFormat="1" applyFont="1" applyFill="1" applyBorder="1" applyAlignment="1">
      <alignment vertical="center"/>
    </xf>
    <xf numFmtId="0" fontId="4" fillId="3" borderId="1" xfId="0" applyFont="1" applyFill="1" applyBorder="1" applyAlignment="1">
      <alignment vertical="center"/>
    </xf>
    <xf numFmtId="4" fontId="4" fillId="3" borderId="2" xfId="0" applyNumberFormat="1" applyFont="1" applyFill="1" applyBorder="1" applyAlignment="1">
      <alignment vertical="center"/>
    </xf>
    <xf numFmtId="0" fontId="4" fillId="4" borderId="2" xfId="0" applyFont="1" applyFill="1" applyBorder="1" applyAlignment="1">
      <alignment horizontal="center" vertical="center"/>
    </xf>
    <xf numFmtId="0" fontId="1" fillId="0" borderId="0" xfId="3" applyFont="1"/>
    <xf numFmtId="0" fontId="6" fillId="0" borderId="0" xfId="3"/>
    <xf numFmtId="0" fontId="4" fillId="0" borderId="0" xfId="3" applyFont="1" applyAlignment="1">
      <alignment horizontal="center"/>
    </xf>
    <xf numFmtId="0" fontId="6" fillId="0" borderId="0" xfId="3" applyAlignment="1">
      <alignment horizontal="center"/>
    </xf>
    <xf numFmtId="4" fontId="6" fillId="0" borderId="0" xfId="3" applyNumberFormat="1"/>
    <xf numFmtId="0" fontId="3" fillId="0" borderId="0" xfId="3" applyFont="1" applyAlignment="1">
      <alignment horizontal="center" vertical="center"/>
    </xf>
    <xf numFmtId="0" fontId="3" fillId="0" borderId="0" xfId="3" applyFont="1"/>
    <xf numFmtId="0" fontId="2" fillId="2" borderId="5" xfId="3" applyFont="1" applyFill="1" applyBorder="1" applyAlignment="1">
      <alignment horizontal="center" vertical="center" wrapText="1"/>
    </xf>
    <xf numFmtId="0" fontId="2" fillId="2" borderId="2" xfId="3" applyFont="1" applyFill="1" applyBorder="1" applyAlignment="1">
      <alignment horizontal="center" vertical="center" wrapText="1"/>
    </xf>
    <xf numFmtId="1" fontId="2" fillId="2" borderId="2" xfId="3" applyNumberFormat="1" applyFont="1" applyFill="1" applyBorder="1" applyAlignment="1">
      <alignment horizontal="center" vertical="center" wrapText="1"/>
    </xf>
    <xf numFmtId="0" fontId="2" fillId="2" borderId="5" xfId="3" applyFont="1" applyFill="1" applyBorder="1" applyAlignment="1">
      <alignment horizontal="center" vertical="center"/>
    </xf>
    <xf numFmtId="4" fontId="2" fillId="2" borderId="2" xfId="3" applyNumberFormat="1" applyFont="1" applyFill="1" applyBorder="1" applyAlignment="1">
      <alignment horizontal="center" vertical="center" wrapText="1"/>
    </xf>
    <xf numFmtId="164" fontId="6" fillId="0" borderId="0" xfId="3" applyNumberFormat="1" applyAlignment="1">
      <alignment horizontal="center" vertical="center"/>
    </xf>
    <xf numFmtId="49" fontId="4" fillId="3" borderId="2" xfId="3" applyNumberFormat="1" applyFont="1" applyFill="1" applyBorder="1" applyAlignment="1">
      <alignment horizontal="center" vertical="center" wrapText="1"/>
    </xf>
    <xf numFmtId="3" fontId="4" fillId="3" borderId="1" xfId="3" applyNumberFormat="1" applyFont="1" applyFill="1" applyBorder="1" applyAlignment="1">
      <alignment horizontal="center" vertical="center"/>
    </xf>
    <xf numFmtId="0" fontId="4" fillId="0" borderId="0" xfId="3" applyFont="1"/>
    <xf numFmtId="0" fontId="6" fillId="3" borderId="0" xfId="3" applyFill="1"/>
    <xf numFmtId="0" fontId="5" fillId="3" borderId="2" xfId="3" applyFont="1" applyFill="1" applyBorder="1" applyAlignment="1">
      <alignment horizontal="center" vertical="center" wrapText="1"/>
    </xf>
    <xf numFmtId="2" fontId="4" fillId="3" borderId="2" xfId="3" applyNumberFormat="1" applyFont="1" applyFill="1" applyBorder="1" applyAlignment="1">
      <alignment horizontal="center" vertical="center"/>
    </xf>
    <xf numFmtId="0" fontId="4" fillId="0" borderId="0" xfId="3" applyFont="1" applyAlignment="1">
      <alignment horizontal="left"/>
    </xf>
    <xf numFmtId="0" fontId="6" fillId="4" borderId="2" xfId="3" applyFill="1" applyBorder="1" applyAlignment="1">
      <alignment horizontal="center" vertical="center"/>
    </xf>
    <xf numFmtId="4" fontId="6" fillId="3" borderId="2" xfId="3" applyNumberFormat="1" applyFill="1" applyBorder="1" applyAlignment="1">
      <alignment horizontal="center"/>
    </xf>
    <xf numFmtId="0" fontId="6" fillId="0" borderId="2" xfId="3" applyBorder="1" applyAlignment="1">
      <alignment horizontal="center"/>
    </xf>
    <xf numFmtId="2" fontId="6" fillId="0" borderId="0" xfId="3" applyNumberFormat="1"/>
    <xf numFmtId="0" fontId="0" fillId="3" borderId="12" xfId="0" applyFill="1" applyBorder="1" applyAlignment="1">
      <alignment horizontal="left"/>
    </xf>
    <xf numFmtId="4" fontId="67" fillId="3" borderId="0" xfId="0" applyNumberFormat="1" applyFont="1" applyFill="1" applyAlignment="1">
      <alignment horizontal="center" vertical="center" wrapText="1"/>
    </xf>
    <xf numFmtId="0" fontId="61" fillId="0" borderId="0" xfId="57" applyFont="1"/>
    <xf numFmtId="0" fontId="8" fillId="0" borderId="0" xfId="57"/>
    <xf numFmtId="4" fontId="8" fillId="0" borderId="0" xfId="57" applyNumberFormat="1"/>
    <xf numFmtId="0" fontId="70" fillId="0" borderId="0" xfId="57" applyFont="1" applyAlignment="1">
      <alignment horizontal="center" vertical="center"/>
    </xf>
    <xf numFmtId="0" fontId="8" fillId="17" borderId="19" xfId="57" applyFill="1" applyBorder="1" applyAlignment="1">
      <alignment horizontal="center" vertical="center" wrapText="1"/>
    </xf>
    <xf numFmtId="0" fontId="8" fillId="17" borderId="18" xfId="57" applyFill="1" applyBorder="1" applyAlignment="1">
      <alignment horizontal="center" vertical="center" wrapText="1"/>
    </xf>
    <xf numFmtId="1" fontId="8" fillId="17" borderId="18" xfId="57" applyNumberFormat="1" applyFill="1" applyBorder="1" applyAlignment="1">
      <alignment horizontal="center" vertical="center" wrapText="1"/>
    </xf>
    <xf numFmtId="0" fontId="8" fillId="17" borderId="19" xfId="57" applyFill="1" applyBorder="1" applyAlignment="1">
      <alignment horizontal="center" vertical="center"/>
    </xf>
    <xf numFmtId="4" fontId="8" fillId="17" borderId="18" xfId="57" applyNumberFormat="1" applyFill="1" applyBorder="1" applyAlignment="1">
      <alignment horizontal="center" vertical="center" wrapText="1"/>
    </xf>
    <xf numFmtId="0" fontId="16" fillId="21" borderId="18" xfId="57" applyFont="1" applyFill="1" applyBorder="1" applyAlignment="1">
      <alignment horizontal="center" vertical="center" wrapText="1"/>
    </xf>
    <xf numFmtId="0" fontId="16" fillId="3" borderId="0" xfId="57" applyFont="1" applyFill="1" applyAlignment="1">
      <alignment wrapText="1"/>
    </xf>
    <xf numFmtId="0" fontId="16" fillId="3" borderId="0" xfId="57" applyFont="1" applyFill="1"/>
    <xf numFmtId="49" fontId="16" fillId="21" borderId="18" xfId="57" applyNumberFormat="1" applyFont="1" applyFill="1" applyBorder="1" applyAlignment="1">
      <alignment horizontal="center" vertical="center" wrapText="1"/>
    </xf>
    <xf numFmtId="0" fontId="16" fillId="21" borderId="18" xfId="57" applyFont="1" applyFill="1" applyBorder="1" applyAlignment="1">
      <alignment horizontal="center" vertical="center"/>
    </xf>
    <xf numFmtId="0" fontId="16" fillId="21" borderId="21" xfId="57" applyFont="1" applyFill="1" applyBorder="1" applyAlignment="1">
      <alignment horizontal="left" vertical="center" wrapText="1"/>
    </xf>
    <xf numFmtId="0" fontId="16" fillId="21" borderId="18" xfId="57" applyFont="1" applyFill="1" applyBorder="1" applyAlignment="1">
      <alignment horizontal="left" vertical="center" wrapText="1"/>
    </xf>
    <xf numFmtId="4" fontId="16" fillId="21" borderId="18" xfId="57" applyNumberFormat="1" applyFont="1" applyFill="1" applyBorder="1" applyAlignment="1">
      <alignment horizontal="center" vertical="center"/>
    </xf>
    <xf numFmtId="0" fontId="16" fillId="21" borderId="0" xfId="57" applyFont="1" applyFill="1" applyAlignment="1">
      <alignment horizontal="center" vertical="center"/>
    </xf>
    <xf numFmtId="0" fontId="16" fillId="21" borderId="18" xfId="57" applyFont="1" applyFill="1" applyBorder="1" applyAlignment="1">
      <alignment wrapText="1"/>
    </xf>
    <xf numFmtId="4" fontId="16" fillId="21" borderId="18" xfId="57" applyNumberFormat="1" applyFont="1" applyFill="1" applyBorder="1" applyAlignment="1">
      <alignment horizontal="center" vertical="center" wrapText="1"/>
    </xf>
    <xf numFmtId="0" fontId="16" fillId="21" borderId="20" xfId="57" applyFont="1" applyFill="1" applyBorder="1" applyAlignment="1">
      <alignment wrapText="1"/>
    </xf>
    <xf numFmtId="17" fontId="16" fillId="21" borderId="18" xfId="57" applyNumberFormat="1" applyFont="1" applyFill="1" applyBorder="1" applyAlignment="1">
      <alignment horizontal="center" vertical="center" wrapText="1"/>
    </xf>
    <xf numFmtId="0" fontId="16" fillId="21" borderId="21" xfId="57" applyFont="1" applyFill="1" applyBorder="1" applyAlignment="1">
      <alignment horizontal="center" vertical="center" wrapText="1"/>
    </xf>
    <xf numFmtId="0" fontId="16" fillId="21" borderId="18" xfId="57" applyFont="1" applyFill="1" applyBorder="1" applyAlignment="1">
      <alignment vertical="center" wrapText="1"/>
    </xf>
    <xf numFmtId="0" fontId="16" fillId="21" borderId="20" xfId="57" applyFont="1" applyFill="1" applyBorder="1" applyAlignment="1">
      <alignment horizontal="center" vertical="center" wrapText="1"/>
    </xf>
    <xf numFmtId="4" fontId="16" fillId="21" borderId="20" xfId="57" applyNumberFormat="1" applyFont="1" applyFill="1" applyBorder="1" applyAlignment="1">
      <alignment horizontal="center" vertical="center" wrapText="1"/>
    </xf>
    <xf numFmtId="0" fontId="16" fillId="23" borderId="18" xfId="57" applyFont="1" applyFill="1" applyBorder="1" applyAlignment="1">
      <alignment horizontal="center" vertical="center" wrapText="1"/>
    </xf>
    <xf numFmtId="0" fontId="16" fillId="23" borderId="39" xfId="57" applyFont="1" applyFill="1" applyBorder="1" applyAlignment="1">
      <alignment horizontal="center" vertical="center" wrapText="1"/>
    </xf>
    <xf numFmtId="0" fontId="16" fillId="23" borderId="40" xfId="57" applyFont="1" applyFill="1" applyBorder="1" applyAlignment="1">
      <alignment horizontal="center" vertical="center" wrapText="1"/>
    </xf>
    <xf numFmtId="0" fontId="8" fillId="16" borderId="18" xfId="57" applyFill="1" applyBorder="1" applyAlignment="1">
      <alignment horizontal="center" vertical="center"/>
    </xf>
    <xf numFmtId="0" fontId="8" fillId="20" borderId="18" xfId="57" applyFill="1" applyBorder="1" applyAlignment="1">
      <alignment horizontal="center" vertical="center"/>
    </xf>
    <xf numFmtId="4" fontId="8" fillId="20" borderId="18" xfId="57" applyNumberFormat="1" applyFill="1" applyBorder="1" applyAlignment="1">
      <alignment horizontal="center" vertical="center"/>
    </xf>
    <xf numFmtId="0" fontId="40" fillId="3" borderId="2" xfId="0" applyFont="1" applyFill="1" applyBorder="1" applyAlignment="1">
      <alignment horizontal="center" vertical="center" wrapText="1"/>
    </xf>
    <xf numFmtId="4" fontId="40" fillId="3" borderId="2" xfId="0" applyNumberFormat="1" applyFont="1" applyFill="1" applyBorder="1" applyAlignment="1">
      <alignment horizontal="center" vertical="center" wrapText="1"/>
    </xf>
    <xf numFmtId="0" fontId="40" fillId="3" borderId="1" xfId="0" applyFont="1" applyFill="1" applyBorder="1" applyAlignment="1">
      <alignment horizontal="center" vertical="center"/>
    </xf>
    <xf numFmtId="0" fontId="40" fillId="3" borderId="5" xfId="0" applyFont="1" applyFill="1" applyBorder="1" applyAlignment="1">
      <alignment horizontal="center" vertical="center"/>
    </xf>
    <xf numFmtId="0" fontId="40" fillId="3" borderId="1" xfId="0" applyFont="1" applyFill="1" applyBorder="1" applyAlignment="1">
      <alignment horizontal="center" vertical="center" wrapText="1"/>
    </xf>
    <xf numFmtId="0" fontId="40" fillId="3" borderId="5" xfId="0" applyFont="1" applyFill="1" applyBorder="1" applyAlignment="1">
      <alignment horizontal="center" vertical="center" wrapText="1"/>
    </xf>
    <xf numFmtId="173" fontId="40" fillId="3" borderId="7" xfId="0" applyNumberFormat="1" applyFont="1" applyFill="1" applyBorder="1" applyAlignment="1">
      <alignment horizontal="center" vertical="center" wrapText="1"/>
    </xf>
    <xf numFmtId="4" fontId="40" fillId="3" borderId="7" xfId="0" applyNumberFormat="1" applyFont="1" applyFill="1" applyBorder="1" applyAlignment="1">
      <alignment horizontal="center" vertical="center" wrapText="1"/>
    </xf>
    <xf numFmtId="0" fontId="40" fillId="3" borderId="7" xfId="0" applyFont="1" applyFill="1" applyBorder="1" applyAlignment="1">
      <alignment horizontal="center" vertical="center" wrapText="1"/>
    </xf>
    <xf numFmtId="4" fontId="40" fillId="3" borderId="2" xfId="0" applyNumberFormat="1" applyFont="1" applyFill="1" applyBorder="1" applyAlignment="1">
      <alignment horizontal="center" vertical="center"/>
    </xf>
    <xf numFmtId="49" fontId="40" fillId="3" borderId="2" xfId="0" applyNumberFormat="1" applyFont="1" applyFill="1" applyBorder="1" applyAlignment="1">
      <alignment horizontal="center" vertical="center" wrapText="1"/>
    </xf>
    <xf numFmtId="0" fontId="40" fillId="3" borderId="2" xfId="0" applyFont="1" applyFill="1" applyBorder="1" applyAlignment="1">
      <alignment horizontal="left" vertical="center" wrapText="1"/>
    </xf>
    <xf numFmtId="4" fontId="4" fillId="3" borderId="1"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left" vertical="center" wrapText="1"/>
    </xf>
    <xf numFmtId="4" fontId="4" fillId="3" borderId="1"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17" fontId="4" fillId="3" borderId="1" xfId="0" applyNumberFormat="1" applyFont="1" applyFill="1" applyBorder="1" applyAlignment="1">
      <alignment horizontal="center" vertical="center" wrapText="1"/>
    </xf>
    <xf numFmtId="17" fontId="4" fillId="3" borderId="5" xfId="0" applyNumberFormat="1" applyFont="1" applyFill="1" applyBorder="1" applyAlignment="1">
      <alignment horizontal="center" vertical="center" wrapText="1"/>
    </xf>
    <xf numFmtId="17" fontId="4" fillId="3" borderId="7" xfId="0" applyNumberFormat="1" applyFont="1" applyFill="1" applyBorder="1" applyAlignment="1">
      <alignment horizontal="center" vertical="center" wrapText="1"/>
    </xf>
    <xf numFmtId="0" fontId="4" fillId="3" borderId="7" xfId="0" applyFont="1" applyFill="1" applyBorder="1" applyAlignment="1">
      <alignment horizontal="center" vertical="center"/>
    </xf>
    <xf numFmtId="4" fontId="4" fillId="3" borderId="7" xfId="0" applyNumberFormat="1" applyFont="1" applyFill="1" applyBorder="1" applyAlignment="1">
      <alignment horizontal="center" vertical="center"/>
    </xf>
    <xf numFmtId="166" fontId="4" fillId="3" borderId="2" xfId="0" applyNumberFormat="1" applyFont="1" applyFill="1" applyBorder="1" applyAlignment="1">
      <alignment horizontal="center" vertical="center"/>
    </xf>
    <xf numFmtId="0" fontId="4" fillId="3" borderId="1" xfId="0" applyFont="1" applyFill="1" applyBorder="1"/>
    <xf numFmtId="166" fontId="4" fillId="3" borderId="1"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 xfId="0" applyFont="1" applyFill="1" applyBorder="1" applyAlignment="1">
      <alignment horizontal="left" wrapText="1"/>
    </xf>
    <xf numFmtId="0" fontId="4" fillId="3" borderId="1" xfId="0" applyFont="1" applyFill="1" applyBorder="1" applyAlignment="1">
      <alignment vertical="center" wrapText="1"/>
    </xf>
    <xf numFmtId="0" fontId="4" fillId="3" borderId="1" xfId="0" applyFont="1" applyFill="1" applyBorder="1" applyAlignment="1">
      <alignment wrapText="1"/>
    </xf>
    <xf numFmtId="0" fontId="4" fillId="3" borderId="4"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4" fillId="3" borderId="1" xfId="3" applyFont="1" applyFill="1" applyBorder="1" applyAlignment="1">
      <alignment horizontal="center" vertical="center" wrapText="1"/>
    </xf>
    <xf numFmtId="0" fontId="4" fillId="3" borderId="5" xfId="3" applyFont="1" applyFill="1" applyBorder="1" applyAlignment="1">
      <alignment horizontal="center" vertical="center" wrapText="1"/>
    </xf>
    <xf numFmtId="0" fontId="16" fillId="3" borderId="1" xfId="0"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top" wrapText="1"/>
    </xf>
    <xf numFmtId="2" fontId="4" fillId="3" borderId="5"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3" fontId="4" fillId="3" borderId="1"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3" borderId="2" xfId="3" applyFont="1" applyFill="1" applyBorder="1" applyAlignment="1">
      <alignment horizontal="center" vertical="center" wrapText="1"/>
    </xf>
    <xf numFmtId="0" fontId="14"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4" fontId="4" fillId="3" borderId="9" xfId="0" applyNumberFormat="1" applyFont="1" applyFill="1" applyBorder="1" applyAlignment="1">
      <alignment horizontal="center" vertical="center" wrapText="1"/>
    </xf>
    <xf numFmtId="0" fontId="27" fillId="3" borderId="2" xfId="0" applyFont="1" applyFill="1" applyBorder="1" applyAlignment="1">
      <alignment horizontal="center" vertical="center" wrapText="1"/>
    </xf>
    <xf numFmtId="0" fontId="4" fillId="3" borderId="1" xfId="3" applyFont="1" applyFill="1" applyBorder="1" applyAlignment="1">
      <alignment horizontal="center" vertical="center"/>
    </xf>
    <xf numFmtId="0" fontId="4" fillId="3" borderId="7" xfId="3" applyFont="1" applyFill="1" applyBorder="1" applyAlignment="1">
      <alignment horizontal="center" vertical="center"/>
    </xf>
    <xf numFmtId="0" fontId="4" fillId="3" borderId="5" xfId="3" applyFont="1" applyFill="1" applyBorder="1" applyAlignment="1">
      <alignment horizontal="center" vertical="center"/>
    </xf>
    <xf numFmtId="0" fontId="4" fillId="3" borderId="2" xfId="3" applyFont="1" applyFill="1" applyBorder="1" applyAlignment="1">
      <alignment horizontal="center" vertical="center"/>
    </xf>
    <xf numFmtId="0" fontId="5" fillId="3" borderId="5" xfId="3" applyFont="1" applyFill="1" applyBorder="1" applyAlignment="1">
      <alignment horizontal="center" vertical="center" wrapText="1"/>
    </xf>
    <xf numFmtId="0" fontId="69" fillId="3" borderId="1" xfId="0" applyFont="1" applyFill="1" applyBorder="1" applyAlignment="1">
      <alignment horizontal="center" vertical="center" wrapText="1"/>
    </xf>
    <xf numFmtId="0" fontId="67" fillId="3" borderId="5" xfId="0" applyFont="1" applyFill="1" applyBorder="1" applyAlignment="1">
      <alignment horizontal="center" vertical="center" wrapText="1"/>
    </xf>
    <xf numFmtId="49" fontId="40" fillId="3" borderId="1" xfId="0" applyNumberFormat="1" applyFont="1" applyFill="1" applyBorder="1" applyAlignment="1">
      <alignment horizontal="center" vertical="center" wrapText="1"/>
    </xf>
    <xf numFmtId="0" fontId="67" fillId="3" borderId="7" xfId="0" applyFont="1" applyFill="1" applyBorder="1" applyAlignment="1">
      <alignment horizontal="center" vertical="center" wrapText="1"/>
    </xf>
    <xf numFmtId="0" fontId="40" fillId="3" borderId="1" xfId="0" applyFont="1" applyFill="1" applyBorder="1" applyAlignment="1">
      <alignment vertical="center" wrapText="1"/>
    </xf>
    <xf numFmtId="0" fontId="16" fillId="21" borderId="17" xfId="57" applyFont="1" applyFill="1" applyBorder="1" applyAlignment="1">
      <alignment horizontal="center" vertical="center" wrapText="1"/>
    </xf>
    <xf numFmtId="0" fontId="16" fillId="21" borderId="17" xfId="57" applyFont="1" applyFill="1" applyBorder="1" applyAlignment="1">
      <alignment horizontal="left" vertical="center" wrapText="1"/>
    </xf>
    <xf numFmtId="0" fontId="16" fillId="22" borderId="2" xfId="57" applyFont="1" applyFill="1" applyBorder="1" applyAlignment="1">
      <alignment horizontal="center" vertical="center" wrapText="1"/>
    </xf>
    <xf numFmtId="0" fontId="16" fillId="22" borderId="5" xfId="57" applyFont="1" applyFill="1" applyBorder="1" applyAlignment="1">
      <alignment horizontal="center" vertical="center" wrapText="1"/>
    </xf>
    <xf numFmtId="0" fontId="16" fillId="23" borderId="17" xfId="57" applyFont="1" applyFill="1" applyBorder="1" applyAlignment="1">
      <alignment horizontal="center" vertical="center" wrapText="1"/>
    </xf>
    <xf numFmtId="0" fontId="40" fillId="3" borderId="0" xfId="0" applyFont="1" applyFill="1" applyAlignment="1">
      <alignment horizontal="center" vertical="center"/>
    </xf>
    <xf numFmtId="0" fontId="40" fillId="3" borderId="9" xfId="0" applyFont="1" applyFill="1" applyBorder="1" applyAlignment="1">
      <alignment horizontal="center" vertical="center" wrapText="1"/>
    </xf>
    <xf numFmtId="0" fontId="4" fillId="3" borderId="0" xfId="0" applyFont="1" applyFill="1" applyAlignment="1">
      <alignment horizontal="left" wrapText="1"/>
    </xf>
    <xf numFmtId="0" fontId="4" fillId="3" borderId="7" xfId="0" applyFont="1" applyFill="1" applyBorder="1" applyAlignment="1">
      <alignment horizontal="left" wrapText="1"/>
    </xf>
    <xf numFmtId="166" fontId="4" fillId="3" borderId="7" xfId="0" applyNumberFormat="1" applyFont="1" applyFill="1" applyBorder="1" applyAlignment="1">
      <alignment horizontal="center" vertical="center"/>
    </xf>
    <xf numFmtId="2" fontId="4" fillId="3" borderId="7" xfId="0" applyNumberFormat="1" applyFont="1" applyFill="1" applyBorder="1" applyAlignment="1">
      <alignment horizontal="center" vertical="center"/>
    </xf>
    <xf numFmtId="0" fontId="5" fillId="3" borderId="7" xfId="0" applyFont="1" applyFill="1" applyBorder="1" applyAlignment="1">
      <alignment horizontal="center" vertical="center" wrapText="1"/>
    </xf>
    <xf numFmtId="0" fontId="0" fillId="4" borderId="2" xfId="3" applyFont="1" applyFill="1" applyBorder="1" applyAlignment="1">
      <alignment horizontal="center" vertical="center"/>
    </xf>
    <xf numFmtId="16" fontId="4" fillId="3" borderId="2" xfId="3" applyNumberFormat="1" applyFont="1" applyFill="1" applyBorder="1" applyAlignment="1">
      <alignment horizontal="center" vertical="center" wrapText="1"/>
    </xf>
    <xf numFmtId="178" fontId="16" fillId="3" borderId="2" xfId="3" applyNumberFormat="1" applyFont="1" applyFill="1" applyBorder="1" applyAlignment="1">
      <alignment horizontal="center" vertical="center" wrapText="1"/>
    </xf>
    <xf numFmtId="49" fontId="16" fillId="3" borderId="2" xfId="3" applyNumberFormat="1" applyFont="1" applyFill="1" applyBorder="1" applyAlignment="1">
      <alignment horizontal="center" vertical="center" wrapText="1"/>
    </xf>
    <xf numFmtId="0" fontId="62" fillId="3" borderId="1" xfId="0" applyFont="1" applyFill="1" applyBorder="1" applyAlignment="1">
      <alignment horizontal="center" vertical="center" wrapText="1"/>
    </xf>
    <xf numFmtId="4" fontId="27" fillId="0" borderId="2" xfId="0" applyNumberFormat="1" applyFont="1" applyBorder="1" applyAlignment="1">
      <alignment horizontal="center" vertical="center"/>
    </xf>
    <xf numFmtId="166" fontId="0" fillId="0" borderId="0" xfId="0" applyNumberFormat="1"/>
    <xf numFmtId="0" fontId="40" fillId="3" borderId="0" xfId="0" applyFont="1" applyFill="1" applyAlignment="1">
      <alignment horizontal="left" vertical="top" wrapText="1"/>
    </xf>
    <xf numFmtId="4" fontId="0" fillId="3" borderId="0" xfId="0" applyNumberFormat="1" applyFill="1" applyAlignment="1">
      <alignment horizontal="center"/>
    </xf>
    <xf numFmtId="0" fontId="0" fillId="0" borderId="0" xfId="0"/>
    <xf numFmtId="0" fontId="8" fillId="13" borderId="1"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16" fillId="14" borderId="1" xfId="0" applyFont="1" applyFill="1" applyBorder="1" applyAlignment="1">
      <alignment horizontal="center" vertical="center"/>
    </xf>
    <xf numFmtId="0" fontId="16" fillId="14" borderId="5" xfId="0" applyFont="1" applyFill="1" applyBorder="1" applyAlignment="1">
      <alignment horizontal="center" vertical="center"/>
    </xf>
    <xf numFmtId="0" fontId="16" fillId="14" borderId="1" xfId="0" applyFont="1" applyFill="1" applyBorder="1" applyAlignment="1">
      <alignment horizontal="center" vertical="center" wrapText="1"/>
    </xf>
    <xf numFmtId="0" fontId="16" fillId="14" borderId="5" xfId="0" applyFont="1" applyFill="1" applyBorder="1" applyAlignment="1">
      <alignment horizontal="center" vertical="center" wrapText="1"/>
    </xf>
    <xf numFmtId="0" fontId="8" fillId="13" borderId="1" xfId="0" applyFont="1" applyFill="1" applyBorder="1" applyAlignment="1">
      <alignment horizontal="center" vertical="center"/>
    </xf>
    <xf numFmtId="0" fontId="8" fillId="13" borderId="5" xfId="0" applyFont="1" applyFill="1" applyBorder="1" applyAlignment="1">
      <alignment horizontal="center" vertical="center"/>
    </xf>
    <xf numFmtId="0" fontId="8" fillId="13" borderId="3" xfId="0" applyFont="1" applyFill="1" applyBorder="1" applyAlignment="1">
      <alignment horizontal="center" vertical="center" wrapText="1"/>
    </xf>
    <xf numFmtId="0" fontId="44" fillId="0" borderId="4" xfId="0" applyFont="1" applyBorder="1" applyAlignment="1">
      <alignment horizontal="center"/>
    </xf>
    <xf numFmtId="4" fontId="8" fillId="13" borderId="2" xfId="0" applyNumberFormat="1" applyFont="1" applyFill="1" applyBorder="1" applyAlignment="1">
      <alignment horizontal="center" vertical="center" wrapText="1"/>
    </xf>
    <xf numFmtId="0" fontId="8" fillId="13" borderId="2" xfId="0" applyFont="1" applyFill="1" applyBorder="1" applyAlignment="1">
      <alignment horizontal="center" vertical="center" wrapText="1"/>
    </xf>
    <xf numFmtId="17" fontId="16" fillId="14" borderId="1" xfId="0" applyNumberFormat="1" applyFont="1" applyFill="1" applyBorder="1" applyAlignment="1">
      <alignment horizontal="center" vertical="center" wrapText="1"/>
    </xf>
    <xf numFmtId="17" fontId="16" fillId="14" borderId="5" xfId="0" applyNumberFormat="1" applyFont="1" applyFill="1" applyBorder="1" applyAlignment="1">
      <alignment horizontal="center" vertical="center" wrapText="1"/>
    </xf>
    <xf numFmtId="4" fontId="16" fillId="14" borderId="1" xfId="0" applyNumberFormat="1" applyFont="1" applyFill="1" applyBorder="1" applyAlignment="1">
      <alignment horizontal="center" vertical="center"/>
    </xf>
    <xf numFmtId="4" fontId="16" fillId="14" borderId="5" xfId="0" applyNumberFormat="1" applyFont="1" applyFill="1" applyBorder="1" applyAlignment="1">
      <alignment horizontal="center" vertical="center"/>
    </xf>
    <xf numFmtId="0" fontId="16" fillId="14" borderId="7" xfId="0" applyFont="1" applyFill="1" applyBorder="1" applyAlignment="1">
      <alignment horizontal="center" vertical="center"/>
    </xf>
    <xf numFmtId="4" fontId="16" fillId="14" borderId="7" xfId="0" applyNumberFormat="1" applyFont="1" applyFill="1" applyBorder="1" applyAlignment="1">
      <alignment horizontal="center" vertical="center"/>
    </xf>
    <xf numFmtId="2" fontId="16" fillId="14" borderId="1" xfId="0" applyNumberFormat="1" applyFont="1" applyFill="1" applyBorder="1" applyAlignment="1">
      <alignment horizontal="center" vertical="center"/>
    </xf>
    <xf numFmtId="2" fontId="16" fillId="14" borderId="7" xfId="0" applyNumberFormat="1" applyFont="1" applyFill="1" applyBorder="1" applyAlignment="1">
      <alignment horizontal="center" vertical="center"/>
    </xf>
    <xf numFmtId="2" fontId="16" fillId="14" borderId="5" xfId="0" applyNumberFormat="1" applyFont="1" applyFill="1" applyBorder="1" applyAlignment="1">
      <alignment horizontal="center" vertical="center"/>
    </xf>
    <xf numFmtId="0" fontId="16" fillId="14" borderId="7" xfId="0" applyFont="1" applyFill="1" applyBorder="1" applyAlignment="1">
      <alignment horizontal="center" vertical="center" wrapText="1"/>
    </xf>
    <xf numFmtId="4" fontId="16" fillId="14" borderId="1" xfId="0" applyNumberFormat="1" applyFont="1" applyFill="1" applyBorder="1" applyAlignment="1">
      <alignment horizontal="center" vertical="center" wrapText="1"/>
    </xf>
    <xf numFmtId="4" fontId="16" fillId="14" borderId="7" xfId="0" applyNumberFormat="1" applyFont="1" applyFill="1" applyBorder="1" applyAlignment="1">
      <alignment horizontal="center" vertical="center" wrapText="1"/>
    </xf>
    <xf numFmtId="3" fontId="16" fillId="14" borderId="1" xfId="0" applyNumberFormat="1" applyFont="1" applyFill="1" applyBorder="1" applyAlignment="1">
      <alignment horizontal="center" vertical="center" wrapText="1"/>
    </xf>
    <xf numFmtId="3" fontId="16" fillId="14" borderId="7" xfId="0" applyNumberFormat="1" applyFont="1" applyFill="1" applyBorder="1" applyAlignment="1">
      <alignment horizontal="center" vertical="center" wrapText="1"/>
    </xf>
    <xf numFmtId="3" fontId="16" fillId="14" borderId="1" xfId="0" applyNumberFormat="1" applyFont="1" applyFill="1" applyBorder="1" applyAlignment="1">
      <alignment horizontal="center" vertical="center"/>
    </xf>
    <xf numFmtId="3" fontId="16" fillId="14" borderId="7" xfId="0" applyNumberFormat="1" applyFont="1" applyFill="1" applyBorder="1" applyAlignment="1">
      <alignment horizontal="center" vertical="center"/>
    </xf>
    <xf numFmtId="3" fontId="16" fillId="14" borderId="5" xfId="0" applyNumberFormat="1" applyFont="1" applyFill="1" applyBorder="1" applyAlignment="1">
      <alignment horizontal="center" vertical="center"/>
    </xf>
    <xf numFmtId="0" fontId="16" fillId="14" borderId="2" xfId="0" applyFont="1" applyFill="1" applyBorder="1" applyAlignment="1">
      <alignment horizontal="center" vertical="center" wrapText="1"/>
    </xf>
    <xf numFmtId="0" fontId="16" fillId="14" borderId="2" xfId="0" applyFont="1" applyFill="1" applyBorder="1" applyAlignment="1">
      <alignment horizontal="center" vertical="center"/>
    </xf>
    <xf numFmtId="17" fontId="16" fillId="14" borderId="7" xfId="0" applyNumberFormat="1" applyFont="1" applyFill="1" applyBorder="1" applyAlignment="1">
      <alignment horizontal="center" vertical="center" wrapText="1"/>
    </xf>
    <xf numFmtId="0" fontId="45" fillId="14" borderId="0" xfId="0" applyFont="1" applyFill="1" applyAlignment="1">
      <alignment horizontal="left" vertical="center"/>
    </xf>
    <xf numFmtId="0" fontId="44" fillId="14" borderId="12" xfId="0" applyFont="1" applyFill="1" applyBorder="1" applyAlignment="1">
      <alignment horizontal="left" vertical="center"/>
    </xf>
    <xf numFmtId="4" fontId="16" fillId="14" borderId="5" xfId="0" applyNumberFormat="1" applyFont="1" applyFill="1" applyBorder="1" applyAlignment="1">
      <alignment horizontal="center" vertical="center" wrapText="1"/>
    </xf>
    <xf numFmtId="2" fontId="16" fillId="14" borderId="1" xfId="0" applyNumberFormat="1" applyFont="1" applyFill="1" applyBorder="1" applyAlignment="1">
      <alignment horizontal="center" vertical="center" wrapText="1"/>
    </xf>
    <xf numFmtId="2" fontId="16" fillId="14" borderId="7" xfId="0" applyNumberFormat="1" applyFont="1" applyFill="1" applyBorder="1" applyAlignment="1">
      <alignment horizontal="center" vertical="center" wrapText="1"/>
    </xf>
    <xf numFmtId="2" fontId="16" fillId="14" borderId="5" xfId="0" applyNumberFormat="1" applyFont="1" applyFill="1" applyBorder="1" applyAlignment="1">
      <alignment horizontal="center" vertical="center" wrapText="1"/>
    </xf>
    <xf numFmtId="0" fontId="16" fillId="14" borderId="9"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6" fillId="14" borderId="11" xfId="0" applyFont="1" applyFill="1" applyBorder="1" applyAlignment="1">
      <alignment horizontal="center" vertical="center" wrapText="1"/>
    </xf>
    <xf numFmtId="0" fontId="44" fillId="11" borderId="2" xfId="0" applyFont="1" applyFill="1" applyBorder="1" applyAlignment="1">
      <alignment horizontal="center" vertical="center"/>
    </xf>
    <xf numFmtId="0" fontId="44" fillId="11" borderId="2" xfId="0" applyFont="1" applyFill="1" applyBorder="1" applyAlignment="1">
      <alignment horizontal="center"/>
    </xf>
    <xf numFmtId="0" fontId="29" fillId="14" borderId="1" xfId="0" applyFont="1" applyFill="1" applyBorder="1" applyAlignment="1">
      <alignment horizontal="center" vertical="center"/>
    </xf>
    <xf numFmtId="0" fontId="29" fillId="14" borderId="7" xfId="0" applyFont="1" applyFill="1" applyBorder="1" applyAlignment="1">
      <alignment horizontal="center" vertical="center"/>
    </xf>
    <xf numFmtId="0" fontId="29" fillId="14" borderId="5"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4" borderId="3" xfId="0" applyFill="1" applyBorder="1" applyAlignment="1">
      <alignment horizontal="center"/>
    </xf>
    <xf numFmtId="0" fontId="0" fillId="4" borderId="6" xfId="0" applyFill="1" applyBorder="1" applyAlignment="1">
      <alignment horizontal="center"/>
    </xf>
    <xf numFmtId="0" fontId="0" fillId="4" borderId="4" xfId="0" applyFill="1" applyBorder="1" applyAlignment="1">
      <alignment horizontal="center"/>
    </xf>
    <xf numFmtId="0" fontId="1" fillId="0" borderId="0" xfId="0" applyFont="1" applyAlignment="1">
      <alignment wrapText="1"/>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2" xfId="0" applyFill="1" applyBorder="1" applyAlignment="1">
      <alignment horizontal="center"/>
    </xf>
    <xf numFmtId="4" fontId="32" fillId="3" borderId="1" xfId="0" applyNumberFormat="1" applyFont="1" applyFill="1" applyBorder="1" applyAlignment="1">
      <alignment horizontal="right" vertical="center"/>
    </xf>
    <xf numFmtId="0" fontId="4" fillId="3" borderId="5" xfId="0" applyFont="1" applyFill="1" applyBorder="1" applyAlignment="1">
      <alignment horizontal="right" vertical="center"/>
    </xf>
    <xf numFmtId="0" fontId="32"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wrapText="1"/>
    </xf>
    <xf numFmtId="0" fontId="37" fillId="3" borderId="1" xfId="0" applyFont="1" applyFill="1" applyBorder="1" applyAlignment="1">
      <alignment horizontal="left" vertical="center" wrapText="1"/>
    </xf>
    <xf numFmtId="0" fontId="4" fillId="3" borderId="5" xfId="0" applyFont="1" applyFill="1" applyBorder="1" applyAlignment="1">
      <alignment horizontal="left" vertical="center" wrapText="1"/>
    </xf>
    <xf numFmtId="0" fontId="37" fillId="3" borderId="1" xfId="0" applyFont="1" applyFill="1" applyBorder="1" applyAlignment="1">
      <alignment horizontal="center" vertical="center" wrapText="1"/>
    </xf>
    <xf numFmtId="17" fontId="32" fillId="3" borderId="1" xfId="0" applyNumberFormat="1" applyFont="1" applyFill="1" applyBorder="1" applyAlignment="1">
      <alignment horizontal="center" vertical="center" wrapText="1"/>
    </xf>
    <xf numFmtId="0" fontId="37" fillId="3" borderId="1" xfId="0" applyFont="1" applyFill="1" applyBorder="1" applyAlignment="1">
      <alignment horizontal="center" vertical="center"/>
    </xf>
    <xf numFmtId="4" fontId="32" fillId="3" borderId="1" xfId="0" applyNumberFormat="1" applyFont="1" applyFill="1" applyBorder="1" applyAlignment="1">
      <alignment horizontal="center" vertical="center"/>
    </xf>
    <xf numFmtId="4" fontId="2" fillId="2" borderId="3"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 fontId="4" fillId="3" borderId="1"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0" fontId="4" fillId="3" borderId="1" xfId="0" applyFont="1" applyFill="1" applyBorder="1" applyAlignment="1">
      <alignment horizontal="center"/>
    </xf>
    <xf numFmtId="0" fontId="4" fillId="3" borderId="5" xfId="0" applyFont="1" applyFill="1" applyBorder="1" applyAlignment="1">
      <alignment horizontal="center"/>
    </xf>
    <xf numFmtId="4" fontId="4" fillId="3" borderId="1"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2" fontId="14" fillId="3" borderId="1" xfId="0" applyNumberFormat="1" applyFont="1" applyFill="1" applyBorder="1" applyAlignment="1">
      <alignment horizontal="center" vertical="center" wrapText="1"/>
    </xf>
    <xf numFmtId="2" fontId="14" fillId="3" borderId="5"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xf>
    <xf numFmtId="49" fontId="14" fillId="3" borderId="5" xfId="0" applyNumberFormat="1" applyFont="1" applyFill="1" applyBorder="1" applyAlignment="1">
      <alignment horizontal="center" vertical="center"/>
    </xf>
    <xf numFmtId="0" fontId="4" fillId="3" borderId="7" xfId="0" applyFont="1" applyFill="1" applyBorder="1" applyAlignment="1">
      <alignment horizontal="center" vertical="center" wrapText="1"/>
    </xf>
    <xf numFmtId="0" fontId="20" fillId="0" borderId="0" xfId="0" applyFont="1" applyAlignment="1">
      <alignment horizontal="left" wrapText="1"/>
    </xf>
    <xf numFmtId="4" fontId="4" fillId="3" borderId="7"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xf>
    <xf numFmtId="2" fontId="4" fillId="3" borderId="7" xfId="0" applyNumberFormat="1" applyFont="1" applyFill="1" applyBorder="1" applyAlignment="1">
      <alignment horizontal="center" vertical="center"/>
    </xf>
    <xf numFmtId="17" fontId="4" fillId="3" borderId="1" xfId="0" applyNumberFormat="1" applyFont="1" applyFill="1" applyBorder="1" applyAlignment="1">
      <alignment horizontal="center" vertical="center" wrapText="1"/>
    </xf>
    <xf numFmtId="17" fontId="4" fillId="3" borderId="7" xfId="0" applyNumberFormat="1" applyFont="1" applyFill="1" applyBorder="1" applyAlignment="1">
      <alignment horizontal="center" vertical="center" wrapText="1"/>
    </xf>
    <xf numFmtId="0" fontId="1" fillId="0" borderId="0" xfId="0" applyFont="1"/>
    <xf numFmtId="0" fontId="0" fillId="0" borderId="0" xfId="0"/>
    <xf numFmtId="17"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xf>
    <xf numFmtId="0" fontId="0" fillId="4" borderId="5" xfId="0" applyFill="1" applyBorder="1" applyAlignment="1">
      <alignment horizontal="center"/>
    </xf>
    <xf numFmtId="4" fontId="4" fillId="3" borderId="2" xfId="0" applyNumberFormat="1" applyFont="1" applyFill="1" applyBorder="1" applyAlignment="1">
      <alignment horizontal="center" vertical="center"/>
    </xf>
    <xf numFmtId="4" fontId="4" fillId="3" borderId="7" xfId="0" applyNumberFormat="1" applyFont="1" applyFill="1" applyBorder="1" applyAlignment="1">
      <alignment horizontal="center" vertical="center"/>
    </xf>
    <xf numFmtId="0" fontId="4" fillId="3" borderId="7" xfId="0" applyFont="1" applyFill="1" applyBorder="1" applyAlignment="1">
      <alignment horizontal="center"/>
    </xf>
    <xf numFmtId="17" fontId="4" fillId="3" borderId="5" xfId="0" applyNumberFormat="1" applyFont="1" applyFill="1" applyBorder="1" applyAlignment="1">
      <alignment horizontal="center" vertical="center" wrapText="1"/>
    </xf>
    <xf numFmtId="167" fontId="4" fillId="3" borderId="1" xfId="0" applyNumberFormat="1" applyFont="1" applyFill="1" applyBorder="1" applyAlignment="1">
      <alignment horizontal="center" vertical="center" wrapText="1"/>
    </xf>
    <xf numFmtId="167" fontId="4" fillId="3" borderId="5" xfId="0" applyNumberFormat="1" applyFont="1" applyFill="1" applyBorder="1" applyAlignment="1">
      <alignment horizontal="center" vertical="center" wrapText="1"/>
    </xf>
    <xf numFmtId="0" fontId="4" fillId="3" borderId="5" xfId="0" applyFont="1" applyFill="1" applyBorder="1"/>
    <xf numFmtId="4" fontId="4" fillId="3" borderId="2" xfId="0" applyNumberFormat="1" applyFont="1" applyFill="1" applyBorder="1" applyAlignment="1">
      <alignment horizontal="center" vertical="center" wrapText="1"/>
    </xf>
    <xf numFmtId="0" fontId="4" fillId="3" borderId="2" xfId="0" applyFont="1" applyFill="1" applyBorder="1"/>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3" xfId="0" applyFont="1" applyFill="1" applyBorder="1" applyAlignment="1">
      <alignment horizontal="center"/>
    </xf>
    <xf numFmtId="0" fontId="4" fillId="4" borderId="6"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22" fillId="0" borderId="12" xfId="0" applyFont="1" applyBorder="1" applyAlignment="1">
      <alignment horizontal="right"/>
    </xf>
    <xf numFmtId="0" fontId="23" fillId="2" borderId="1"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1"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5" fillId="0" borderId="4" xfId="0" applyFont="1" applyBorder="1" applyAlignment="1">
      <alignment horizontal="center"/>
    </xf>
    <xf numFmtId="4" fontId="23" fillId="2" borderId="2" xfId="0" applyNumberFormat="1" applyFont="1" applyFill="1" applyBorder="1" applyAlignment="1">
      <alignment horizontal="center" vertical="center" wrapText="1"/>
    </xf>
    <xf numFmtId="17" fontId="14" fillId="3" borderId="1" xfId="0" applyNumberFormat="1" applyFont="1" applyFill="1" applyBorder="1" applyAlignment="1">
      <alignment horizontal="center" vertical="center" wrapText="1"/>
    </xf>
    <xf numFmtId="17" fontId="14" fillId="3" borderId="5" xfId="0" applyNumberFormat="1" applyFont="1" applyFill="1" applyBorder="1" applyAlignment="1">
      <alignment horizontal="center" vertical="center" wrapText="1"/>
    </xf>
    <xf numFmtId="4" fontId="14" fillId="3" borderId="1" xfId="0" applyNumberFormat="1" applyFont="1" applyFill="1" applyBorder="1" applyAlignment="1">
      <alignment horizontal="center" vertical="center"/>
    </xf>
    <xf numFmtId="4" fontId="14" fillId="3" borderId="5" xfId="0" applyNumberFormat="1" applyFont="1" applyFill="1" applyBorder="1" applyAlignment="1">
      <alignment horizontal="center" vertical="center"/>
    </xf>
    <xf numFmtId="0" fontId="14" fillId="3" borderId="7" xfId="0" applyFont="1" applyFill="1" applyBorder="1" applyAlignment="1">
      <alignment horizontal="center" vertical="center"/>
    </xf>
    <xf numFmtId="0" fontId="14" fillId="3" borderId="1"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7" xfId="0" applyFont="1" applyFill="1" applyBorder="1" applyAlignment="1">
      <alignment horizontal="center" vertical="center" wrapText="1"/>
    </xf>
    <xf numFmtId="17" fontId="14" fillId="3" borderId="2" xfId="0" applyNumberFormat="1" applyFont="1" applyFill="1" applyBorder="1" applyAlignment="1">
      <alignment horizontal="center" vertical="center" wrapText="1"/>
    </xf>
    <xf numFmtId="4" fontId="14" fillId="3" borderId="2" xfId="0" applyNumberFormat="1" applyFont="1" applyFill="1" applyBorder="1" applyAlignment="1">
      <alignment horizontal="center" vertical="center"/>
    </xf>
    <xf numFmtId="4" fontId="14" fillId="3" borderId="1" xfId="0" applyNumberFormat="1" applyFont="1" applyFill="1" applyBorder="1" applyAlignment="1">
      <alignment horizontal="center" vertical="center" wrapText="1"/>
    </xf>
    <xf numFmtId="0" fontId="14" fillId="3" borderId="2" xfId="0" applyFont="1" applyFill="1" applyBorder="1" applyAlignment="1">
      <alignment horizontal="center" vertical="center"/>
    </xf>
    <xf numFmtId="4" fontId="14" fillId="3" borderId="7" xfId="0" applyNumberFormat="1" applyFont="1" applyFill="1" applyBorder="1" applyAlignment="1">
      <alignment horizontal="center" vertical="center" wrapText="1"/>
    </xf>
    <xf numFmtId="4" fontId="14" fillId="3" borderId="2" xfId="0" applyNumberFormat="1" applyFont="1" applyFill="1" applyBorder="1" applyAlignment="1">
      <alignment horizontal="center" vertical="center" wrapText="1"/>
    </xf>
    <xf numFmtId="49" fontId="14" fillId="3" borderId="2" xfId="0" applyNumberFormat="1" applyFont="1" applyFill="1" applyBorder="1" applyAlignment="1">
      <alignment horizontal="center" vertical="center"/>
    </xf>
    <xf numFmtId="0" fontId="14" fillId="3" borderId="2" xfId="0" applyFont="1" applyFill="1" applyBorder="1" applyAlignment="1">
      <alignment horizontal="left" vertical="center" wrapText="1"/>
    </xf>
    <xf numFmtId="0" fontId="0" fillId="4" borderId="1" xfId="0" applyFill="1" applyBorder="1" applyAlignment="1">
      <alignment horizontal="center"/>
    </xf>
    <xf numFmtId="4" fontId="14" fillId="3" borderId="7" xfId="0" applyNumberFormat="1" applyFont="1" applyFill="1" applyBorder="1" applyAlignment="1">
      <alignment horizontal="center" vertical="center"/>
    </xf>
    <xf numFmtId="0" fontId="0" fillId="0" borderId="12" xfId="0" applyBorder="1" applyAlignment="1">
      <alignment horizontal="right"/>
    </xf>
    <xf numFmtId="0" fontId="24" fillId="2" borderId="1" xfId="0" applyFont="1" applyFill="1" applyBorder="1" applyAlignment="1">
      <alignment horizontal="center" vertical="center"/>
    </xf>
    <xf numFmtId="0" fontId="24" fillId="2" borderId="5" xfId="0" applyFont="1" applyFill="1" applyBorder="1" applyAlignment="1">
      <alignment horizontal="center" vertical="center"/>
    </xf>
    <xf numFmtId="0" fontId="23" fillId="2" borderId="2" xfId="0" applyFont="1" applyFill="1" applyBorder="1" applyAlignment="1">
      <alignment horizontal="center" vertical="center" wrapText="1"/>
    </xf>
    <xf numFmtId="0" fontId="0" fillId="7" borderId="3" xfId="0" applyFill="1" applyBorder="1" applyAlignment="1">
      <alignment horizontal="left" vertical="center" wrapText="1"/>
    </xf>
    <xf numFmtId="0" fontId="0" fillId="7" borderId="6" xfId="0" applyFill="1" applyBorder="1" applyAlignment="1">
      <alignment horizontal="left" vertical="center" wrapText="1"/>
    </xf>
    <xf numFmtId="0" fontId="0" fillId="7" borderId="4" xfId="0" applyFill="1" applyBorder="1" applyAlignment="1">
      <alignment horizontal="left" vertical="center" wrapText="1"/>
    </xf>
    <xf numFmtId="0" fontId="47" fillId="0" borderId="0" xfId="0" applyFont="1" applyAlignment="1">
      <alignment horizontal="center" vertical="center"/>
    </xf>
    <xf numFmtId="0" fontId="0" fillId="0" borderId="0" xfId="0" applyAlignment="1">
      <alignment horizontal="left" wrapText="1"/>
    </xf>
    <xf numFmtId="0" fontId="0" fillId="0" borderId="0" xfId="0" applyAlignment="1">
      <alignment horizontal="left"/>
    </xf>
    <xf numFmtId="0" fontId="0" fillId="8" borderId="2" xfId="0" applyFill="1" applyBorder="1" applyAlignment="1">
      <alignment horizontal="center" vertical="center"/>
    </xf>
    <xf numFmtId="0" fontId="0" fillId="8" borderId="2" xfId="0" applyFill="1" applyBorder="1" applyAlignment="1">
      <alignment horizontal="center" vertical="center" wrapText="1"/>
    </xf>
    <xf numFmtId="4" fontId="0" fillId="8" borderId="2" xfId="0" applyNumberForma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5" xfId="0"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4" fontId="16" fillId="3" borderId="7" xfId="0" applyNumberFormat="1" applyFont="1" applyFill="1" applyBorder="1" applyAlignment="1">
      <alignment horizontal="center" vertical="center" wrapText="1"/>
    </xf>
    <xf numFmtId="4" fontId="16" fillId="3" borderId="5" xfId="0" applyNumberFormat="1" applyFont="1" applyFill="1" applyBorder="1" applyAlignment="1">
      <alignment horizontal="center"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49" fontId="4" fillId="3" borderId="1"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 xfId="0" applyFont="1" applyFill="1" applyBorder="1" applyAlignment="1">
      <alignment horizontal="left" vertical="center" wrapText="1"/>
    </xf>
    <xf numFmtId="49" fontId="4" fillId="3" borderId="2" xfId="0" applyNumberFormat="1" applyFont="1" applyFill="1" applyBorder="1" applyAlignment="1">
      <alignment horizontal="center" vertical="center"/>
    </xf>
    <xf numFmtId="0" fontId="4" fillId="3" borderId="2" xfId="0" applyFont="1" applyFill="1" applyBorder="1" applyAlignment="1">
      <alignment vertical="center" wrapText="1"/>
    </xf>
    <xf numFmtId="49" fontId="4" fillId="3" borderId="1"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1" xfId="0" applyFont="1" applyFill="1" applyBorder="1" applyAlignment="1">
      <alignment horizontal="left" vertical="center"/>
    </xf>
    <xf numFmtId="0" fontId="4" fillId="3" borderId="5" xfId="0" applyFont="1" applyFill="1" applyBorder="1" applyAlignment="1">
      <alignment horizontal="left" vertical="center"/>
    </xf>
    <xf numFmtId="0" fontId="0" fillId="4" borderId="2" xfId="0" applyFill="1" applyBorder="1" applyAlignment="1">
      <alignment horizontal="center" vertical="center"/>
    </xf>
    <xf numFmtId="0" fontId="2" fillId="2" borderId="2" xfId="0" applyFont="1" applyFill="1" applyBorder="1" applyAlignment="1">
      <alignment horizontal="center" vertical="center"/>
    </xf>
    <xf numFmtId="0" fontId="0" fillId="0" borderId="2" xfId="0" applyBorder="1" applyAlignment="1">
      <alignment horizontal="center"/>
    </xf>
    <xf numFmtId="0" fontId="4" fillId="3" borderId="2" xfId="0" applyFont="1" applyFill="1" applyBorder="1" applyAlignment="1">
      <alignment vertical="center"/>
    </xf>
    <xf numFmtId="17" fontId="4" fillId="3" borderId="2" xfId="0" applyNumberFormat="1" applyFont="1" applyFill="1" applyBorder="1" applyAlignment="1">
      <alignment horizontal="center" vertical="center" wrapText="1"/>
    </xf>
    <xf numFmtId="0" fontId="4" fillId="3" borderId="5" xfId="0" applyFont="1" applyFill="1" applyBorder="1" applyAlignment="1">
      <alignment vertical="center"/>
    </xf>
    <xf numFmtId="0" fontId="4" fillId="3" borderId="9" xfId="0" applyFont="1" applyFill="1" applyBorder="1" applyAlignment="1">
      <alignment horizontal="center" vertical="center" wrapText="1"/>
    </xf>
    <xf numFmtId="0" fontId="4" fillId="3" borderId="11" xfId="0" applyFont="1" applyFill="1" applyBorder="1" applyAlignment="1">
      <alignment vertical="center"/>
    </xf>
    <xf numFmtId="0" fontId="49" fillId="2" borderId="2" xfId="0" applyFont="1" applyFill="1" applyBorder="1" applyAlignment="1">
      <alignment horizontal="center" vertical="center"/>
    </xf>
    <xf numFmtId="0" fontId="49" fillId="2" borderId="2"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0" borderId="2" xfId="0" applyFont="1" applyBorder="1" applyAlignment="1">
      <alignment horizontal="center" vertical="center"/>
    </xf>
    <xf numFmtId="4" fontId="49" fillId="2" borderId="2" xfId="0" applyNumberFormat="1"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3" borderId="2" xfId="0" applyFont="1" applyFill="1" applyBorder="1" applyAlignment="1">
      <alignment horizontal="center" vertical="center"/>
    </xf>
    <xf numFmtId="0" fontId="40" fillId="3"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40" fillId="3" borderId="7"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4" fontId="17" fillId="2" borderId="3" xfId="0" applyNumberFormat="1" applyFont="1" applyFill="1" applyBorder="1" applyAlignment="1">
      <alignment horizontal="center" vertical="center" wrapText="1"/>
    </xf>
    <xf numFmtId="4" fontId="17" fillId="2" borderId="4" xfId="0" applyNumberFormat="1" applyFont="1" applyFill="1" applyBorder="1" applyAlignment="1">
      <alignment horizontal="center" vertical="center" wrapText="1"/>
    </xf>
    <xf numFmtId="4" fontId="40" fillId="3" borderId="2" xfId="0" applyNumberFormat="1" applyFont="1" applyFill="1" applyBorder="1" applyAlignment="1">
      <alignment horizontal="center" vertical="center" wrapText="1"/>
    </xf>
    <xf numFmtId="4" fontId="40" fillId="3" borderId="1" xfId="0" applyNumberFormat="1" applyFont="1" applyFill="1" applyBorder="1" applyAlignment="1">
      <alignment horizontal="center" vertical="center" wrapText="1"/>
    </xf>
    <xf numFmtId="0" fontId="40" fillId="3" borderId="5" xfId="0" applyFont="1" applyFill="1" applyBorder="1" applyAlignment="1">
      <alignment horizontal="center" vertical="center" wrapText="1"/>
    </xf>
    <xf numFmtId="0" fontId="40" fillId="3" borderId="1" xfId="20" applyFont="1" applyFill="1" applyBorder="1" applyAlignment="1">
      <alignment horizontal="center" vertical="center" wrapText="1"/>
    </xf>
    <xf numFmtId="0" fontId="40" fillId="3" borderId="7" xfId="20" applyFont="1" applyFill="1" applyBorder="1" applyAlignment="1">
      <alignment horizontal="center" vertical="center" wrapText="1"/>
    </xf>
    <xf numFmtId="0" fontId="40" fillId="3" borderId="5" xfId="20" applyFont="1" applyFill="1" applyBorder="1" applyAlignment="1">
      <alignment horizontal="center" vertical="center" wrapText="1"/>
    </xf>
    <xf numFmtId="4" fontId="40" fillId="3" borderId="7" xfId="0" applyNumberFormat="1" applyFont="1" applyFill="1" applyBorder="1" applyAlignment="1">
      <alignment horizontal="center" vertical="center" wrapText="1"/>
    </xf>
    <xf numFmtId="4" fontId="40" fillId="3" borderId="5" xfId="0" applyNumberFormat="1" applyFont="1" applyFill="1" applyBorder="1" applyAlignment="1">
      <alignment horizontal="center" vertical="center" wrapText="1"/>
    </xf>
    <xf numFmtId="0" fontId="40" fillId="3" borderId="7" xfId="0" applyFont="1" applyFill="1" applyBorder="1" applyAlignment="1">
      <alignment horizontal="center" vertical="center"/>
    </xf>
    <xf numFmtId="0" fontId="40" fillId="3" borderId="5" xfId="0" applyFont="1" applyFill="1" applyBorder="1" applyAlignment="1">
      <alignment horizontal="center" vertical="center"/>
    </xf>
    <xf numFmtId="4" fontId="40" fillId="3" borderId="2" xfId="0" applyNumberFormat="1" applyFont="1" applyFill="1" applyBorder="1" applyAlignment="1">
      <alignment horizontal="center" vertical="center"/>
    </xf>
    <xf numFmtId="0" fontId="4" fillId="0" borderId="0" xfId="0" applyFont="1" applyAlignment="1">
      <alignment horizontal="center" wrapText="1"/>
    </xf>
    <xf numFmtId="0" fontId="40" fillId="3" borderId="2" xfId="20" applyFont="1" applyFill="1" applyBorder="1" applyAlignment="1">
      <alignment horizontal="center" vertical="center" wrapText="1"/>
    </xf>
    <xf numFmtId="17" fontId="40" fillId="3" borderId="1" xfId="0" applyNumberFormat="1" applyFont="1" applyFill="1" applyBorder="1" applyAlignment="1">
      <alignment horizontal="center" vertical="center" wrapText="1"/>
    </xf>
    <xf numFmtId="17" fontId="40" fillId="3" borderId="7" xfId="0" applyNumberFormat="1" applyFont="1" applyFill="1" applyBorder="1" applyAlignment="1">
      <alignment horizontal="center" vertical="center" wrapText="1"/>
    </xf>
    <xf numFmtId="17" fontId="40" fillId="3" borderId="5" xfId="0" applyNumberFormat="1" applyFont="1" applyFill="1" applyBorder="1" applyAlignment="1">
      <alignment horizontal="center" vertical="center" wrapText="1"/>
    </xf>
    <xf numFmtId="0" fontId="40" fillId="3" borderId="1" xfId="19" applyFont="1" applyFill="1" applyBorder="1" applyAlignment="1">
      <alignment horizontal="center" vertical="center" wrapText="1"/>
    </xf>
    <xf numFmtId="0" fontId="40" fillId="3" borderId="7" xfId="19" applyFont="1" applyFill="1" applyBorder="1" applyAlignment="1">
      <alignment horizontal="center" vertical="center" wrapText="1"/>
    </xf>
    <xf numFmtId="0" fontId="40" fillId="3" borderId="5" xfId="19" applyFont="1" applyFill="1" applyBorder="1" applyAlignment="1">
      <alignment horizontal="center" vertical="center" wrapText="1"/>
    </xf>
    <xf numFmtId="4" fontId="40" fillId="3" borderId="1" xfId="0" applyNumberFormat="1" applyFont="1" applyFill="1" applyBorder="1" applyAlignment="1">
      <alignment horizontal="center" vertical="center"/>
    </xf>
    <xf numFmtId="4" fontId="40" fillId="3" borderId="7" xfId="0" applyNumberFormat="1" applyFont="1" applyFill="1" applyBorder="1" applyAlignment="1">
      <alignment horizontal="center" vertical="center"/>
    </xf>
    <xf numFmtId="4" fontId="40" fillId="3" borderId="5" xfId="0" applyNumberFormat="1" applyFont="1" applyFill="1" applyBorder="1" applyAlignment="1">
      <alignment horizontal="center" vertical="center"/>
    </xf>
    <xf numFmtId="43" fontId="40" fillId="3" borderId="2" xfId="18" applyFont="1" applyFill="1" applyBorder="1" applyAlignment="1">
      <alignment horizontal="right" vertical="center" wrapText="1"/>
    </xf>
    <xf numFmtId="43" fontId="40" fillId="3" borderId="2" xfId="18" applyFont="1" applyFill="1" applyBorder="1" applyAlignment="1">
      <alignment vertical="center" wrapText="1"/>
    </xf>
    <xf numFmtId="49" fontId="40" fillId="3" borderId="2" xfId="0" applyNumberFormat="1" applyFont="1" applyFill="1" applyBorder="1" applyAlignment="1">
      <alignment horizontal="center" vertical="center" wrapText="1"/>
    </xf>
    <xf numFmtId="0" fontId="40" fillId="3" borderId="2" xfId="0" applyFont="1" applyFill="1" applyBorder="1" applyAlignment="1">
      <alignment horizontal="center"/>
    </xf>
    <xf numFmtId="16" fontId="40" fillId="3" borderId="2" xfId="0" quotePrefix="1" applyNumberFormat="1" applyFont="1" applyFill="1" applyBorder="1" applyAlignment="1">
      <alignment horizontal="center" vertical="center"/>
    </xf>
    <xf numFmtId="16" fontId="40" fillId="3" borderId="2" xfId="0" applyNumberFormat="1" applyFont="1" applyFill="1" applyBorder="1" applyAlignment="1">
      <alignment horizontal="center" vertical="center"/>
    </xf>
    <xf numFmtId="0" fontId="40" fillId="3" borderId="2" xfId="0" applyFont="1" applyFill="1" applyBorder="1"/>
    <xf numFmtId="0" fontId="42" fillId="3" borderId="1" xfId="0" applyFont="1" applyFill="1" applyBorder="1" applyAlignment="1">
      <alignment horizontal="center" vertical="center"/>
    </xf>
    <xf numFmtId="0" fontId="42" fillId="3" borderId="7" xfId="0" applyFont="1" applyFill="1" applyBorder="1" applyAlignment="1">
      <alignment horizontal="center" vertical="center"/>
    </xf>
    <xf numFmtId="0" fontId="42" fillId="3" borderId="5" xfId="0" applyFont="1" applyFill="1" applyBorder="1" applyAlignment="1">
      <alignment horizontal="center" vertical="center"/>
    </xf>
    <xf numFmtId="0" fontId="42" fillId="3" borderId="1"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2" fillId="3" borderId="5" xfId="0" applyFont="1" applyFill="1" applyBorder="1" applyAlignment="1">
      <alignment horizontal="center" vertical="center" wrapText="1"/>
    </xf>
    <xf numFmtId="4" fontId="40" fillId="3" borderId="1" xfId="13" applyNumberFormat="1" applyFont="1" applyFill="1" applyBorder="1" applyAlignment="1">
      <alignment horizontal="center" vertical="center" wrapText="1"/>
    </xf>
    <xf numFmtId="4" fontId="40" fillId="3" borderId="7" xfId="13" applyNumberFormat="1" applyFont="1" applyFill="1" applyBorder="1" applyAlignment="1">
      <alignment horizontal="center" vertical="center" wrapText="1"/>
    </xf>
    <xf numFmtId="4" fontId="40" fillId="3" borderId="5" xfId="13" applyNumberFormat="1" applyFont="1" applyFill="1" applyBorder="1" applyAlignment="1">
      <alignment horizontal="center" vertical="center" wrapText="1"/>
    </xf>
    <xf numFmtId="4" fontId="7" fillId="4" borderId="2" xfId="0" applyNumberFormat="1" applyFont="1" applyFill="1" applyBorder="1" applyAlignment="1">
      <alignment horizontal="center" vertical="center" wrapText="1"/>
    </xf>
    <xf numFmtId="0" fontId="40" fillId="3" borderId="1" xfId="13" applyFont="1" applyFill="1" applyBorder="1" applyAlignment="1">
      <alignment horizontal="center" vertical="center" wrapText="1"/>
    </xf>
    <xf numFmtId="0" fontId="40" fillId="3" borderId="7" xfId="13" applyFont="1" applyFill="1" applyBorder="1" applyAlignment="1">
      <alignment horizontal="center" vertical="center" wrapText="1"/>
    </xf>
    <xf numFmtId="0" fontId="40" fillId="3" borderId="5" xfId="13" applyFont="1" applyFill="1" applyBorder="1" applyAlignment="1">
      <alignment horizontal="center" vertical="center" wrapText="1"/>
    </xf>
    <xf numFmtId="0" fontId="40" fillId="3" borderId="1" xfId="13" applyFont="1" applyFill="1" applyBorder="1" applyAlignment="1">
      <alignment horizontal="center" vertical="center"/>
    </xf>
    <xf numFmtId="0" fontId="40" fillId="3" borderId="7" xfId="13" applyFont="1" applyFill="1" applyBorder="1" applyAlignment="1">
      <alignment horizontal="center" vertical="center"/>
    </xf>
    <xf numFmtId="0" fontId="40" fillId="3" borderId="5" xfId="13" applyFont="1" applyFill="1" applyBorder="1" applyAlignment="1">
      <alignment horizontal="center" vertical="center"/>
    </xf>
    <xf numFmtId="173" fontId="40" fillId="3" borderId="7" xfId="0" applyNumberFormat="1" applyFont="1" applyFill="1" applyBorder="1" applyAlignment="1">
      <alignment horizontal="center" vertical="center" wrapText="1"/>
    </xf>
    <xf numFmtId="0" fontId="40" fillId="3" borderId="2" xfId="0" applyFont="1" applyFill="1" applyBorder="1" applyAlignment="1">
      <alignment horizontal="center" vertical="center" wrapText="1" shrinkToFit="1"/>
    </xf>
    <xf numFmtId="0" fontId="40" fillId="3" borderId="15" xfId="0" applyFont="1" applyFill="1" applyBorder="1" applyAlignment="1">
      <alignment horizontal="center" vertical="center" wrapText="1"/>
    </xf>
    <xf numFmtId="0" fontId="40" fillId="3" borderId="12" xfId="0" applyFont="1" applyFill="1" applyBorder="1" applyAlignment="1">
      <alignment horizontal="center" vertical="center" wrapText="1"/>
    </xf>
    <xf numFmtId="4" fontId="40" fillId="3" borderId="2" xfId="5" applyNumberFormat="1" applyFont="1" applyFill="1" applyBorder="1" applyAlignment="1">
      <alignment horizontal="center" vertical="center" wrapText="1"/>
    </xf>
    <xf numFmtId="49" fontId="40" fillId="3" borderId="2" xfId="0" applyNumberFormat="1" applyFont="1" applyFill="1" applyBorder="1" applyAlignment="1">
      <alignment horizontal="center" vertical="center"/>
    </xf>
    <xf numFmtId="167" fontId="40" fillId="3" borderId="2" xfId="0" applyNumberFormat="1" applyFont="1" applyFill="1" applyBorder="1" applyAlignment="1">
      <alignment horizontal="center" vertical="center" wrapText="1"/>
    </xf>
    <xf numFmtId="0" fontId="40" fillId="3" borderId="2" xfId="0" applyFont="1" applyFill="1" applyBorder="1" applyAlignment="1">
      <alignment horizontal="left" vertical="center" wrapText="1"/>
    </xf>
    <xf numFmtId="17" fontId="40" fillId="3" borderId="2" xfId="0" applyNumberFormat="1" applyFont="1" applyFill="1" applyBorder="1" applyAlignment="1">
      <alignment horizontal="center" vertical="center"/>
    </xf>
    <xf numFmtId="4" fontId="40" fillId="3" borderId="2" xfId="0" applyNumberFormat="1" applyFont="1" applyFill="1" applyBorder="1" applyAlignment="1">
      <alignment horizontal="center"/>
    </xf>
    <xf numFmtId="0" fontId="40" fillId="3" borderId="1" xfId="0" applyFont="1" applyFill="1" applyBorder="1" applyAlignment="1">
      <alignment horizontal="left" vertical="top" wrapText="1"/>
    </xf>
    <xf numFmtId="0" fontId="40" fillId="3" borderId="5" xfId="0" applyFont="1" applyFill="1" applyBorder="1" applyAlignment="1">
      <alignment horizontal="left" vertical="top" wrapText="1"/>
    </xf>
    <xf numFmtId="0" fontId="40" fillId="3" borderId="4" xfId="0" applyFont="1" applyFill="1" applyBorder="1" applyAlignment="1">
      <alignment horizontal="center" vertical="center" wrapText="1"/>
    </xf>
    <xf numFmtId="0" fontId="52" fillId="2" borderId="2" xfId="0" applyFont="1" applyFill="1" applyBorder="1" applyAlignment="1">
      <alignment horizontal="center" vertical="center" wrapText="1"/>
    </xf>
    <xf numFmtId="0" fontId="52" fillId="2" borderId="2" xfId="0" applyFont="1" applyFill="1" applyBorder="1" applyAlignment="1">
      <alignment horizontal="center" vertical="center"/>
    </xf>
    <xf numFmtId="0" fontId="15" fillId="15" borderId="2" xfId="0" applyFont="1" applyFill="1" applyBorder="1" applyAlignment="1">
      <alignment horizontal="center" vertical="center" wrapText="1"/>
    </xf>
    <xf numFmtId="4" fontId="52" fillId="2" borderId="2" xfId="0" applyNumberFormat="1" applyFont="1" applyFill="1" applyBorder="1" applyAlignment="1">
      <alignment horizontal="center" vertical="center" wrapText="1"/>
    </xf>
    <xf numFmtId="0" fontId="53" fillId="2" borderId="2" xfId="0" applyFont="1" applyFill="1" applyBorder="1" applyAlignment="1">
      <alignment horizontal="center" vertical="center"/>
    </xf>
    <xf numFmtId="0" fontId="54" fillId="16" borderId="13" xfId="3" applyFont="1" applyFill="1" applyBorder="1" applyAlignment="1">
      <alignment horizontal="center" vertical="center"/>
    </xf>
    <xf numFmtId="0" fontId="54" fillId="16" borderId="9" xfId="3" applyFont="1" applyFill="1" applyBorder="1" applyAlignment="1">
      <alignment horizontal="center" vertical="center"/>
    </xf>
    <xf numFmtId="0" fontId="54" fillId="16" borderId="14" xfId="3" applyFont="1" applyFill="1" applyBorder="1" applyAlignment="1">
      <alignment horizontal="center" vertical="center"/>
    </xf>
    <xf numFmtId="0" fontId="54" fillId="16" borderId="10" xfId="3" applyFont="1" applyFill="1" applyBorder="1" applyAlignment="1">
      <alignment horizontal="center" vertical="center"/>
    </xf>
    <xf numFmtId="0" fontId="54" fillId="16" borderId="8" xfId="3" applyFont="1" applyFill="1" applyBorder="1" applyAlignment="1">
      <alignment horizontal="center" vertical="center"/>
    </xf>
    <xf numFmtId="0" fontId="54" fillId="16" borderId="11" xfId="3" applyFont="1" applyFill="1" applyBorder="1" applyAlignment="1">
      <alignment horizontal="center" vertical="center"/>
    </xf>
    <xf numFmtId="0" fontId="54" fillId="16" borderId="3" xfId="3" applyFont="1" applyFill="1" applyBorder="1" applyAlignment="1">
      <alignment horizontal="center" vertical="center"/>
    </xf>
    <xf numFmtId="0" fontId="54" fillId="16" borderId="6" xfId="3" applyFont="1" applyFill="1" applyBorder="1" applyAlignment="1">
      <alignment horizontal="center" vertical="center"/>
    </xf>
    <xf numFmtId="0" fontId="54" fillId="16" borderId="4" xfId="3" applyFont="1" applyFill="1" applyBorder="1" applyAlignment="1">
      <alignment horizontal="center" vertical="center"/>
    </xf>
    <xf numFmtId="0" fontId="27" fillId="4" borderId="1" xfId="3" applyFont="1" applyFill="1" applyBorder="1" applyAlignment="1">
      <alignment horizontal="center" vertical="center"/>
    </xf>
    <xf numFmtId="0" fontId="27" fillId="4" borderId="5" xfId="3" applyFont="1" applyFill="1" applyBorder="1" applyAlignment="1">
      <alignment horizontal="center" vertical="center"/>
    </xf>
    <xf numFmtId="0" fontId="27" fillId="4" borderId="3" xfId="3" applyFont="1" applyFill="1" applyBorder="1" applyAlignment="1">
      <alignment horizontal="center" vertical="center"/>
    </xf>
    <xf numFmtId="0" fontId="27" fillId="4" borderId="4" xfId="3" applyFont="1" applyFill="1" applyBorder="1" applyAlignment="1">
      <alignment horizontal="center" vertical="center"/>
    </xf>
    <xf numFmtId="174" fontId="4" fillId="3" borderId="1" xfId="0" applyNumberFormat="1" applyFont="1" applyFill="1" applyBorder="1" applyAlignment="1">
      <alignment horizontal="center" vertical="center"/>
    </xf>
    <xf numFmtId="174" fontId="4" fillId="3" borderId="7" xfId="0" applyNumberFormat="1" applyFont="1" applyFill="1" applyBorder="1" applyAlignment="1">
      <alignment horizontal="center" vertical="center"/>
    </xf>
    <xf numFmtId="0" fontId="4" fillId="3" borderId="2" xfId="0" applyFont="1" applyFill="1" applyBorder="1" applyAlignment="1">
      <alignment horizontal="center"/>
    </xf>
    <xf numFmtId="0" fontId="4" fillId="3" borderId="1" xfId="0" applyFont="1" applyFill="1" applyBorder="1"/>
    <xf numFmtId="174" fontId="4" fillId="3" borderId="2" xfId="0" applyNumberFormat="1" applyFont="1" applyFill="1" applyBorder="1" applyAlignment="1">
      <alignment horizontal="center" vertical="center"/>
    </xf>
    <xf numFmtId="174" fontId="4" fillId="3" borderId="2" xfId="0" applyNumberFormat="1" applyFont="1" applyFill="1" applyBorder="1"/>
    <xf numFmtId="174" fontId="4" fillId="3" borderId="1" xfId="0" applyNumberFormat="1" applyFont="1" applyFill="1" applyBorder="1"/>
    <xf numFmtId="166" fontId="4" fillId="3" borderId="2" xfId="0" applyNumberFormat="1" applyFont="1" applyFill="1" applyBorder="1" applyAlignment="1">
      <alignment horizontal="center" vertical="center"/>
    </xf>
    <xf numFmtId="166" fontId="4" fillId="3" borderId="2" xfId="0" applyNumberFormat="1" applyFont="1" applyFill="1" applyBorder="1"/>
    <xf numFmtId="0" fontId="4" fillId="3" borderId="2" xfId="0" applyFont="1" applyFill="1" applyBorder="1" applyAlignment="1">
      <alignment horizontal="left" vertical="top" wrapText="1"/>
    </xf>
    <xf numFmtId="4" fontId="4" fillId="3" borderId="7" xfId="0" applyNumberFormat="1" applyFont="1" applyFill="1" applyBorder="1" applyAlignment="1">
      <alignment horizontal="center" vertical="center" wrapText="1" readingOrder="1"/>
    </xf>
    <xf numFmtId="4" fontId="4" fillId="3" borderId="5" xfId="0" applyNumberFormat="1" applyFont="1" applyFill="1" applyBorder="1" applyAlignment="1">
      <alignment horizontal="center" vertical="center" wrapText="1" readingOrder="1"/>
    </xf>
    <xf numFmtId="0" fontId="4" fillId="3" borderId="5" xfId="0" applyFont="1" applyFill="1" applyBorder="1" applyAlignment="1">
      <alignment horizontal="center" vertical="top" wrapText="1"/>
    </xf>
    <xf numFmtId="0" fontId="4" fillId="3" borderId="2" xfId="0" applyFont="1" applyFill="1" applyBorder="1" applyAlignment="1">
      <alignment horizontal="center" vertical="top" wrapText="1"/>
    </xf>
    <xf numFmtId="1" fontId="4" fillId="3" borderId="17" xfId="0" applyNumberFormat="1" applyFont="1" applyFill="1" applyBorder="1" applyAlignment="1">
      <alignment horizontal="center" vertical="center"/>
    </xf>
    <xf numFmtId="0" fontId="4" fillId="3" borderId="16" xfId="0" applyFont="1" applyFill="1" applyBorder="1" applyAlignment="1">
      <alignment horizontal="center"/>
    </xf>
    <xf numFmtId="0" fontId="4" fillId="3" borderId="17" xfId="0" applyFont="1" applyFill="1" applyBorder="1" applyAlignment="1">
      <alignment horizontal="center" vertical="center" wrapText="1"/>
    </xf>
    <xf numFmtId="0" fontId="4" fillId="3" borderId="16" xfId="0" applyFont="1" applyFill="1" applyBorder="1"/>
    <xf numFmtId="0" fontId="4" fillId="3" borderId="17" xfId="0" applyFont="1" applyFill="1" applyBorder="1" applyAlignment="1">
      <alignment horizontal="center" vertical="center"/>
    </xf>
    <xf numFmtId="4" fontId="4" fillId="3" borderId="17" xfId="0" applyNumberFormat="1" applyFont="1" applyFill="1" applyBorder="1" applyAlignment="1">
      <alignment horizontal="center" vertical="center"/>
    </xf>
    <xf numFmtId="4" fontId="4" fillId="3" borderId="17" xfId="0" applyNumberFormat="1" applyFont="1" applyFill="1" applyBorder="1" applyAlignment="1">
      <alignment horizontal="center" vertical="center" wrapText="1"/>
    </xf>
    <xf numFmtId="0" fontId="4" fillId="3" borderId="17" xfId="0" applyFont="1" applyFill="1" applyBorder="1"/>
    <xf numFmtId="0" fontId="4" fillId="3" borderId="19" xfId="0" applyFont="1" applyFill="1" applyBorder="1" applyAlignment="1">
      <alignment horizontal="center"/>
    </xf>
    <xf numFmtId="0" fontId="4" fillId="3" borderId="19" xfId="0" applyFont="1" applyFill="1" applyBorder="1" applyAlignment="1">
      <alignment horizontal="center" vertical="center" wrapText="1"/>
    </xf>
    <xf numFmtId="1" fontId="4" fillId="3" borderId="17" xfId="0" applyNumberFormat="1" applyFont="1" applyFill="1" applyBorder="1" applyAlignment="1">
      <alignment horizontal="center" vertical="center" wrapText="1"/>
    </xf>
    <xf numFmtId="0" fontId="4" fillId="3" borderId="16" xfId="0" applyFont="1" applyFill="1" applyBorder="1" applyAlignment="1">
      <alignment horizontal="center" vertical="center"/>
    </xf>
    <xf numFmtId="0" fontId="56" fillId="17" borderId="17" xfId="0" applyFont="1" applyFill="1" applyBorder="1" applyAlignment="1">
      <alignment horizontal="center" vertical="center"/>
    </xf>
    <xf numFmtId="0" fontId="4" fillId="0" borderId="19" xfId="0" applyFont="1" applyBorder="1"/>
    <xf numFmtId="0" fontId="56" fillId="17" borderId="17" xfId="0" applyFont="1" applyFill="1" applyBorder="1" applyAlignment="1">
      <alignment horizontal="center" vertical="center" wrapText="1"/>
    </xf>
    <xf numFmtId="0" fontId="4" fillId="0" borderId="19" xfId="0" applyFont="1" applyBorder="1" applyAlignment="1">
      <alignment horizontal="center" wrapText="1"/>
    </xf>
    <xf numFmtId="0" fontId="56" fillId="17" borderId="21" xfId="0" applyFont="1" applyFill="1" applyBorder="1" applyAlignment="1">
      <alignment horizontal="center" vertical="center" wrapText="1"/>
    </xf>
    <xf numFmtId="0" fontId="4" fillId="0" borderId="20" xfId="0" applyFont="1" applyBorder="1"/>
    <xf numFmtId="4" fontId="56" fillId="17" borderId="21" xfId="0" applyNumberFormat="1" applyFont="1" applyFill="1" applyBorder="1" applyAlignment="1">
      <alignment horizontal="center" vertical="center" wrapText="1"/>
    </xf>
    <xf numFmtId="0" fontId="4" fillId="0" borderId="19" xfId="0" applyFont="1" applyBorder="1" applyAlignment="1">
      <alignment horizontal="center"/>
    </xf>
    <xf numFmtId="1" fontId="4" fillId="3" borderId="2" xfId="0" applyNumberFormat="1" applyFont="1" applyFill="1" applyBorder="1" applyAlignment="1">
      <alignment horizontal="center" vertical="center"/>
    </xf>
    <xf numFmtId="0" fontId="0" fillId="4" borderId="2" xfId="0" applyFill="1" applyBorder="1" applyAlignment="1">
      <alignment horizontal="center" wrapText="1"/>
    </xf>
    <xf numFmtId="0" fontId="0" fillId="0" borderId="2" xfId="0" applyBorder="1" applyAlignment="1">
      <alignment horizontal="center" wrapText="1"/>
    </xf>
    <xf numFmtId="166" fontId="4" fillId="3" borderId="1" xfId="0" applyNumberFormat="1" applyFont="1" applyFill="1" applyBorder="1" applyAlignment="1">
      <alignment horizontal="center" vertical="center" wrapText="1"/>
    </xf>
    <xf numFmtId="0" fontId="4" fillId="3" borderId="1" xfId="0" applyFont="1" applyFill="1" applyBorder="1" applyAlignment="1">
      <alignment vertical="center" wrapText="1"/>
    </xf>
    <xf numFmtId="0" fontId="4" fillId="3" borderId="5" xfId="0" applyFont="1" applyFill="1" applyBorder="1" applyAlignment="1">
      <alignment vertical="center" wrapText="1"/>
    </xf>
    <xf numFmtId="0" fontId="4" fillId="3" borderId="1" xfId="0" applyFont="1" applyFill="1" applyBorder="1" applyAlignment="1">
      <alignment wrapText="1"/>
    </xf>
    <xf numFmtId="0" fontId="4" fillId="3" borderId="7" xfId="0" applyFont="1" applyFill="1" applyBorder="1" applyAlignment="1">
      <alignment wrapText="1"/>
    </xf>
    <xf numFmtId="0" fontId="4" fillId="3" borderId="5" xfId="0" applyFont="1" applyFill="1" applyBorder="1" applyAlignment="1">
      <alignment wrapText="1"/>
    </xf>
    <xf numFmtId="166" fontId="4" fillId="3" borderId="1" xfId="0" applyNumberFormat="1" applyFont="1" applyFill="1" applyBorder="1" applyAlignment="1">
      <alignment vertical="center" wrapText="1"/>
    </xf>
    <xf numFmtId="0" fontId="4" fillId="3" borderId="7" xfId="0" applyFont="1" applyFill="1" applyBorder="1" applyAlignment="1">
      <alignment vertical="center" wrapText="1"/>
    </xf>
    <xf numFmtId="0" fontId="4" fillId="3" borderId="1" xfId="0" applyFont="1" applyFill="1" applyBorder="1" applyAlignment="1">
      <alignment horizontal="left" wrapText="1"/>
    </xf>
    <xf numFmtId="0" fontId="4" fillId="3" borderId="5" xfId="0" applyFont="1" applyFill="1" applyBorder="1" applyAlignment="1">
      <alignment horizontal="left" wrapText="1"/>
    </xf>
    <xf numFmtId="166" fontId="4" fillId="3" borderId="5" xfId="0" applyNumberFormat="1" applyFont="1" applyFill="1" applyBorder="1" applyAlignment="1">
      <alignment horizontal="center" vertical="center" wrapText="1"/>
    </xf>
    <xf numFmtId="165" fontId="34" fillId="3" borderId="1" xfId="2" applyFont="1" applyFill="1" applyBorder="1" applyAlignment="1">
      <alignment horizontal="center" vertical="center" wrapText="1"/>
    </xf>
    <xf numFmtId="165" fontId="34" fillId="3" borderId="7" xfId="2" applyFont="1" applyFill="1" applyBorder="1" applyAlignment="1">
      <alignment horizontal="center" vertical="center" wrapText="1"/>
    </xf>
    <xf numFmtId="165" fontId="34" fillId="3" borderId="5" xfId="2"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5" xfId="0" applyFont="1" applyFill="1" applyBorder="1" applyAlignment="1">
      <alignment horizontal="center" vertical="center" wrapText="1"/>
    </xf>
    <xf numFmtId="4" fontId="34" fillId="3" borderId="1" xfId="0" applyNumberFormat="1" applyFont="1" applyFill="1" applyBorder="1" applyAlignment="1">
      <alignment horizontal="center" vertical="center" wrapText="1"/>
    </xf>
    <xf numFmtId="4" fontId="34" fillId="3" borderId="7" xfId="0" applyNumberFormat="1" applyFont="1" applyFill="1" applyBorder="1" applyAlignment="1">
      <alignment horizontal="center" vertical="center" wrapText="1"/>
    </xf>
    <xf numFmtId="4" fontId="34" fillId="3" borderId="5" xfId="0" applyNumberFormat="1" applyFont="1" applyFill="1" applyBorder="1" applyAlignment="1">
      <alignment horizontal="center" vertical="center" wrapText="1"/>
    </xf>
    <xf numFmtId="0" fontId="59" fillId="2" borderId="1" xfId="0" applyFont="1" applyFill="1" applyBorder="1" applyAlignment="1">
      <alignment horizontal="center" vertical="center"/>
    </xf>
    <xf numFmtId="0" fontId="59" fillId="2" borderId="5" xfId="0" applyFont="1" applyFill="1" applyBorder="1" applyAlignment="1">
      <alignment horizontal="center" vertical="center"/>
    </xf>
    <xf numFmtId="0" fontId="59" fillId="2" borderId="1" xfId="0" applyFont="1" applyFill="1" applyBorder="1" applyAlignment="1">
      <alignment horizontal="center" vertical="center" wrapText="1"/>
    </xf>
    <xf numFmtId="0" fontId="59" fillId="2" borderId="5" xfId="0" applyFont="1" applyFill="1" applyBorder="1" applyAlignment="1">
      <alignment horizontal="center" vertical="center" wrapText="1"/>
    </xf>
    <xf numFmtId="0" fontId="34" fillId="3" borderId="1" xfId="0" applyFont="1" applyFill="1" applyBorder="1" applyAlignment="1">
      <alignment horizontal="center" vertical="center"/>
    </xf>
    <xf numFmtId="0" fontId="34" fillId="3" borderId="7" xfId="0" applyFont="1" applyFill="1" applyBorder="1" applyAlignment="1">
      <alignment horizontal="center" vertical="center"/>
    </xf>
    <xf numFmtId="0" fontId="34" fillId="3" borderId="5" xfId="0" applyFont="1" applyFill="1" applyBorder="1" applyAlignment="1">
      <alignment horizontal="center" vertical="center"/>
    </xf>
    <xf numFmtId="0" fontId="34" fillId="3" borderId="2" xfId="0" applyFont="1" applyFill="1" applyBorder="1" applyAlignment="1">
      <alignment horizontal="center" vertical="center" wrapText="1"/>
    </xf>
    <xf numFmtId="0" fontId="4" fillId="3" borderId="3" xfId="0" applyFont="1" applyFill="1" applyBorder="1"/>
    <xf numFmtId="0" fontId="59" fillId="2" borderId="2" xfId="0" applyFont="1" applyFill="1" applyBorder="1" applyAlignment="1">
      <alignment horizontal="center" vertical="center" wrapText="1"/>
    </xf>
    <xf numFmtId="0" fontId="59" fillId="2" borderId="3" xfId="0" applyFont="1" applyFill="1" applyBorder="1" applyAlignment="1">
      <alignment horizontal="center" vertical="center" wrapText="1"/>
    </xf>
    <xf numFmtId="0" fontId="7" fillId="0" borderId="4" xfId="0" applyFont="1" applyBorder="1" applyAlignment="1">
      <alignment horizontal="center"/>
    </xf>
    <xf numFmtId="4" fontId="59" fillId="2" borderId="2" xfId="0" applyNumberFormat="1" applyFont="1" applyFill="1" applyBorder="1" applyAlignment="1">
      <alignment horizontal="center" vertical="center" wrapText="1"/>
    </xf>
    <xf numFmtId="0" fontId="4" fillId="3" borderId="1" xfId="3" applyFont="1" applyFill="1" applyBorder="1" applyAlignment="1">
      <alignment horizontal="center" vertical="center" wrapText="1"/>
    </xf>
    <xf numFmtId="0" fontId="4" fillId="3" borderId="7" xfId="3" applyFont="1" applyFill="1" applyBorder="1" applyAlignment="1">
      <alignment horizontal="center" vertical="center" wrapText="1"/>
    </xf>
    <xf numFmtId="0" fontId="4" fillId="3" borderId="5" xfId="3"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3" borderId="7" xfId="0" applyFont="1" applyFill="1" applyBorder="1" applyAlignment="1">
      <alignment horizontal="center" vertical="top" wrapText="1"/>
    </xf>
    <xf numFmtId="0" fontId="0" fillId="4" borderId="7" xfId="0" applyFill="1" applyBorder="1" applyAlignment="1">
      <alignment horizontal="center"/>
    </xf>
    <xf numFmtId="0" fontId="0" fillId="0" borderId="0" xfId="0" applyAlignment="1">
      <alignment horizontal="center" vertical="center"/>
    </xf>
    <xf numFmtId="175" fontId="4" fillId="3" borderId="2" xfId="0" applyNumberFormat="1" applyFont="1" applyFill="1" applyBorder="1" applyAlignment="1">
      <alignment horizontal="center"/>
    </xf>
    <xf numFmtId="4" fontId="4" fillId="3" borderId="2" xfId="0" applyNumberFormat="1" applyFont="1" applyFill="1" applyBorder="1" applyAlignment="1">
      <alignment horizontal="center"/>
    </xf>
    <xf numFmtId="175" fontId="4" fillId="3" borderId="2"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4" fillId="3" borderId="18" xfId="0" applyFont="1" applyFill="1" applyBorder="1" applyAlignment="1">
      <alignment horizontal="center" vertical="center"/>
    </xf>
    <xf numFmtId="0" fontId="4" fillId="3" borderId="18" xfId="0" applyFont="1" applyFill="1" applyBorder="1"/>
    <xf numFmtId="175" fontId="4" fillId="3" borderId="18" xfId="0" applyNumberFormat="1" applyFont="1" applyFill="1" applyBorder="1" applyAlignment="1">
      <alignment horizontal="center" vertical="center"/>
    </xf>
    <xf numFmtId="175" fontId="4" fillId="3" borderId="2" xfId="0" applyNumberFormat="1" applyFont="1" applyFill="1" applyBorder="1" applyAlignment="1">
      <alignment horizontal="center" vertical="center" wrapText="1"/>
    </xf>
    <xf numFmtId="175" fontId="4" fillId="3" borderId="17" xfId="0" applyNumberFormat="1" applyFont="1" applyFill="1" applyBorder="1" applyAlignment="1">
      <alignment horizontal="center" vertical="center" wrapText="1"/>
    </xf>
    <xf numFmtId="175" fontId="4" fillId="3" borderId="19" xfId="0" applyNumberFormat="1"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2" xfId="0" applyFont="1" applyFill="1" applyBorder="1" applyAlignment="1">
      <alignment horizontal="center" vertical="center" wrapText="1"/>
    </xf>
    <xf numFmtId="175" fontId="4" fillId="3" borderId="18" xfId="0" applyNumberFormat="1" applyFont="1" applyFill="1" applyBorder="1" applyAlignment="1">
      <alignment horizontal="center" vertical="center" wrapText="1"/>
    </xf>
    <xf numFmtId="175" fontId="4" fillId="3" borderId="17" xfId="0" applyNumberFormat="1" applyFont="1" applyFill="1" applyBorder="1" applyAlignment="1">
      <alignment horizontal="center" vertical="center"/>
    </xf>
    <xf numFmtId="175" fontId="4" fillId="3" borderId="16" xfId="0" applyNumberFormat="1" applyFont="1" applyFill="1" applyBorder="1" applyAlignment="1">
      <alignment horizontal="center" vertical="center"/>
    </xf>
    <xf numFmtId="4" fontId="4" fillId="3" borderId="16" xfId="0" applyNumberFormat="1" applyFont="1" applyFill="1" applyBorder="1" applyAlignment="1">
      <alignment horizontal="center" vertical="center"/>
    </xf>
    <xf numFmtId="0" fontId="4" fillId="3" borderId="16" xfId="0" applyFont="1" applyFill="1" applyBorder="1" applyAlignment="1">
      <alignment horizontal="center" vertical="center" wrapText="1"/>
    </xf>
    <xf numFmtId="168" fontId="4" fillId="3" borderId="17" xfId="0" applyNumberFormat="1" applyFont="1" applyFill="1" applyBorder="1" applyAlignment="1">
      <alignment horizontal="center" vertical="center" wrapText="1"/>
    </xf>
    <xf numFmtId="168" fontId="4" fillId="3" borderId="19" xfId="0" applyNumberFormat="1" applyFont="1" applyFill="1" applyBorder="1" applyAlignment="1">
      <alignment horizontal="center" vertical="center" wrapText="1"/>
    </xf>
    <xf numFmtId="176" fontId="4" fillId="3" borderId="17" xfId="0" applyNumberFormat="1" applyFont="1" applyFill="1" applyBorder="1" applyAlignment="1">
      <alignment horizontal="center" vertical="center"/>
    </xf>
    <xf numFmtId="176" fontId="4" fillId="3" borderId="19" xfId="0" applyNumberFormat="1" applyFont="1" applyFill="1" applyBorder="1" applyAlignment="1">
      <alignment horizontal="center" vertical="center"/>
    </xf>
    <xf numFmtId="0" fontId="4" fillId="3" borderId="19" xfId="0" applyFont="1" applyFill="1" applyBorder="1" applyAlignment="1">
      <alignment horizontal="center" vertical="center"/>
    </xf>
    <xf numFmtId="168" fontId="4" fillId="3" borderId="18" xfId="0" applyNumberFormat="1" applyFont="1" applyFill="1" applyBorder="1" applyAlignment="1">
      <alignment horizontal="center" vertical="center" wrapText="1"/>
    </xf>
    <xf numFmtId="0" fontId="0" fillId="17" borderId="18" xfId="0" applyFill="1" applyBorder="1" applyAlignment="1">
      <alignment horizontal="center" vertical="center"/>
    </xf>
    <xf numFmtId="0" fontId="0" fillId="17" borderId="18" xfId="0" applyFill="1" applyBorder="1" applyAlignment="1">
      <alignment horizontal="center" vertical="center" wrapText="1"/>
    </xf>
    <xf numFmtId="175" fontId="0" fillId="17" borderId="18" xfId="0" applyNumberFormat="1" applyFill="1" applyBorder="1" applyAlignment="1">
      <alignment horizontal="center" vertical="center" wrapText="1"/>
    </xf>
    <xf numFmtId="0" fontId="0" fillId="3" borderId="0" xfId="0" applyFill="1" applyAlignment="1">
      <alignment horizontal="center" vertical="center"/>
    </xf>
    <xf numFmtId="4" fontId="7" fillId="3" borderId="0" xfId="0" applyNumberFormat="1" applyFont="1" applyFill="1" applyAlignment="1">
      <alignment horizontal="center" vertical="center" wrapText="1"/>
    </xf>
    <xf numFmtId="3" fontId="4" fillId="3" borderId="1" xfId="0" applyNumberFormat="1" applyFont="1" applyFill="1" applyBorder="1" applyAlignment="1">
      <alignment horizontal="center" vertical="center"/>
    </xf>
    <xf numFmtId="3" fontId="4" fillId="3" borderId="5" xfId="0" applyNumberFormat="1" applyFont="1" applyFill="1" applyBorder="1" applyAlignment="1">
      <alignment horizontal="center" vertical="center"/>
    </xf>
    <xf numFmtId="0" fontId="7" fillId="4" borderId="1" xfId="0" applyFont="1" applyFill="1" applyBorder="1" applyAlignment="1">
      <alignment horizontal="center"/>
    </xf>
    <xf numFmtId="0" fontId="7" fillId="4" borderId="7" xfId="0" applyFont="1" applyFill="1" applyBorder="1" applyAlignment="1">
      <alignment horizontal="center"/>
    </xf>
    <xf numFmtId="0" fontId="7" fillId="4" borderId="5" xfId="0" applyFont="1" applyFill="1" applyBorder="1" applyAlignment="1">
      <alignment horizontal="center"/>
    </xf>
    <xf numFmtId="0" fontId="7" fillId="4" borderId="3" xfId="0" applyFont="1" applyFill="1" applyBorder="1" applyAlignment="1">
      <alignment horizontal="center"/>
    </xf>
    <xf numFmtId="0" fontId="7" fillId="4" borderId="6" xfId="0" applyFont="1" applyFill="1" applyBorder="1" applyAlignment="1">
      <alignment horizontal="center"/>
    </xf>
    <xf numFmtId="0" fontId="7" fillId="4" borderId="4" xfId="0" applyFont="1" applyFill="1" applyBorder="1" applyAlignment="1">
      <alignment horizontal="center"/>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0" fontId="4" fillId="3" borderId="1" xfId="0" applyFont="1" applyFill="1" applyBorder="1" applyAlignment="1">
      <alignment horizontal="center" vertical="top"/>
    </xf>
    <xf numFmtId="0" fontId="4" fillId="3" borderId="5" xfId="0" applyFont="1" applyFill="1" applyBorder="1" applyAlignment="1">
      <alignment horizontal="center" vertical="top"/>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7" fillId="2" borderId="2" xfId="0" applyFont="1" applyFill="1" applyBorder="1" applyAlignment="1">
      <alignment horizontal="center" vertical="center" wrapText="1"/>
    </xf>
    <xf numFmtId="4" fontId="17" fillId="2" borderId="2" xfId="0" applyNumberFormat="1" applyFont="1" applyFill="1" applyBorder="1" applyAlignment="1">
      <alignment horizontal="center" vertical="center" wrapText="1"/>
    </xf>
    <xf numFmtId="0" fontId="4" fillId="3" borderId="2" xfId="20" applyFont="1" applyFill="1" applyBorder="1" applyAlignment="1">
      <alignment horizontal="center" vertical="center" wrapText="1"/>
    </xf>
    <xf numFmtId="0" fontId="5" fillId="3" borderId="2" xfId="0" applyFont="1" applyFill="1" applyBorder="1" applyAlignment="1">
      <alignment horizontal="center" vertical="center" wrapText="1"/>
    </xf>
    <xf numFmtId="0" fontId="62" fillId="3" borderId="2" xfId="0" applyFont="1" applyFill="1" applyBorder="1" applyAlignment="1">
      <alignment horizontal="center" vertical="center"/>
    </xf>
    <xf numFmtId="0" fontId="5" fillId="3" borderId="2" xfId="0" applyFont="1" applyFill="1" applyBorder="1" applyAlignment="1">
      <alignment horizontal="center" vertical="center"/>
    </xf>
    <xf numFmtId="0" fontId="4" fillId="3" borderId="2" xfId="3" applyFont="1" applyFill="1" applyBorder="1" applyAlignment="1">
      <alignment horizontal="center" vertical="center" wrapText="1"/>
    </xf>
    <xf numFmtId="0" fontId="2" fillId="4" borderId="2" xfId="0" applyFont="1" applyFill="1" applyBorder="1" applyAlignment="1">
      <alignment horizontal="center" vertical="center"/>
    </xf>
    <xf numFmtId="4" fontId="7" fillId="4" borderId="3"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wrapText="1"/>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27" fillId="3" borderId="2" xfId="0" applyFont="1" applyFill="1" applyBorder="1" applyAlignment="1">
      <alignment horizontal="center" vertical="center" wrapText="1"/>
    </xf>
    <xf numFmtId="164" fontId="4" fillId="3" borderId="1" xfId="36" applyNumberFormat="1" applyFont="1" applyFill="1" applyBorder="1" applyAlignment="1">
      <alignment horizontal="center" vertical="center" wrapText="1"/>
    </xf>
    <xf numFmtId="164" fontId="4" fillId="3" borderId="5" xfId="36"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8" xfId="0" applyFont="1" applyFill="1" applyBorder="1" applyAlignment="1">
      <alignment horizontal="center" vertical="center"/>
    </xf>
    <xf numFmtId="2" fontId="4" fillId="3" borderId="1" xfId="36" applyNumberFormat="1" applyFont="1" applyFill="1" applyBorder="1" applyAlignment="1">
      <alignment horizontal="center" vertical="center" wrapText="1"/>
    </xf>
    <xf numFmtId="2" fontId="4" fillId="3" borderId="5" xfId="36"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Alignment="1">
      <alignment horizontal="center" vertical="center" wrapText="1"/>
    </xf>
    <xf numFmtId="49" fontId="4" fillId="3" borderId="2" xfId="0" applyNumberFormat="1" applyFont="1" applyFill="1" applyBorder="1" applyAlignment="1">
      <alignment horizontal="center" vertical="center" wrapText="1"/>
    </xf>
    <xf numFmtId="0" fontId="5" fillId="0" borderId="0" xfId="0" applyFont="1" applyAlignment="1">
      <alignment horizontal="left" vertical="top"/>
    </xf>
    <xf numFmtId="0" fontId="0" fillId="0" borderId="2" xfId="0" applyBorder="1" applyAlignment="1">
      <alignment horizontal="center" vertical="center"/>
    </xf>
    <xf numFmtId="0" fontId="6" fillId="4" borderId="2" xfId="3" applyFill="1" applyBorder="1" applyAlignment="1">
      <alignment horizontal="center" vertical="center"/>
    </xf>
    <xf numFmtId="4" fontId="7" fillId="4" borderId="2" xfId="3" applyNumberFormat="1" applyFont="1" applyFill="1" applyBorder="1" applyAlignment="1">
      <alignment horizontal="center" vertical="center" wrapText="1"/>
    </xf>
    <xf numFmtId="0" fontId="4" fillId="3" borderId="2" xfId="3" applyFont="1" applyFill="1" applyBorder="1" applyAlignment="1">
      <alignment horizontal="center" vertical="center"/>
    </xf>
    <xf numFmtId="4" fontId="4" fillId="3" borderId="2" xfId="3" applyNumberFormat="1" applyFont="1" applyFill="1" applyBorder="1" applyAlignment="1">
      <alignment horizontal="center" vertical="center"/>
    </xf>
    <xf numFmtId="0" fontId="5" fillId="3" borderId="2" xfId="3" applyFont="1" applyFill="1" applyBorder="1" applyAlignment="1">
      <alignment horizontal="center" vertical="center" wrapText="1"/>
    </xf>
    <xf numFmtId="0" fontId="4" fillId="3" borderId="2" xfId="3" applyFont="1" applyFill="1" applyBorder="1" applyAlignment="1">
      <alignment horizontal="center" vertical="top" wrapText="1"/>
    </xf>
    <xf numFmtId="0" fontId="4" fillId="3" borderId="1" xfId="3" applyFont="1" applyFill="1" applyBorder="1" applyAlignment="1">
      <alignment horizontal="center" vertical="center"/>
    </xf>
    <xf numFmtId="0" fontId="4" fillId="3" borderId="5" xfId="3" applyFont="1" applyFill="1" applyBorder="1" applyAlignment="1">
      <alignment horizontal="center" vertical="center"/>
    </xf>
    <xf numFmtId="0" fontId="5" fillId="3" borderId="1" xfId="3" applyFont="1" applyFill="1" applyBorder="1" applyAlignment="1">
      <alignment horizontal="center" vertical="center"/>
    </xf>
    <xf numFmtId="0" fontId="5" fillId="3" borderId="5" xfId="3" applyFont="1" applyFill="1" applyBorder="1" applyAlignment="1">
      <alignment horizontal="center" vertical="center"/>
    </xf>
    <xf numFmtId="2" fontId="5" fillId="3" borderId="1" xfId="3" applyNumberFormat="1" applyFont="1" applyFill="1" applyBorder="1" applyAlignment="1">
      <alignment horizontal="center" vertical="center"/>
    </xf>
    <xf numFmtId="2" fontId="5" fillId="3" borderId="5" xfId="3" applyNumberFormat="1" applyFont="1" applyFill="1" applyBorder="1" applyAlignment="1">
      <alignment horizontal="center" vertical="center"/>
    </xf>
    <xf numFmtId="0" fontId="4" fillId="3" borderId="7" xfId="3" applyFont="1" applyFill="1" applyBorder="1" applyAlignment="1">
      <alignment horizontal="center" vertical="center"/>
    </xf>
    <xf numFmtId="2" fontId="4" fillId="3" borderId="1" xfId="3" applyNumberFormat="1" applyFont="1" applyFill="1" applyBorder="1" applyAlignment="1">
      <alignment horizontal="center" vertical="center"/>
    </xf>
    <xf numFmtId="0" fontId="5" fillId="3" borderId="1" xfId="3" applyFont="1" applyFill="1" applyBorder="1" applyAlignment="1">
      <alignment horizontal="center" vertical="center" wrapText="1"/>
    </xf>
    <xf numFmtId="0" fontId="5" fillId="3" borderId="5" xfId="3" applyFont="1" applyFill="1" applyBorder="1" applyAlignment="1">
      <alignment horizontal="center" vertical="center" wrapText="1"/>
    </xf>
    <xf numFmtId="0" fontId="5" fillId="3" borderId="7" xfId="3" applyFont="1" applyFill="1" applyBorder="1" applyAlignment="1">
      <alignment horizontal="center" vertical="center" wrapText="1"/>
    </xf>
    <xf numFmtId="2" fontId="4" fillId="3" borderId="7" xfId="3" applyNumberFormat="1" applyFont="1" applyFill="1" applyBorder="1" applyAlignment="1">
      <alignment horizontal="center" vertical="center"/>
    </xf>
    <xf numFmtId="2" fontId="4" fillId="3" borderId="13" xfId="3" applyNumberFormat="1" applyFont="1" applyFill="1" applyBorder="1" applyAlignment="1">
      <alignment horizontal="center" vertical="center"/>
    </xf>
    <xf numFmtId="0" fontId="4" fillId="3" borderId="8" xfId="3" applyFont="1" applyFill="1" applyBorder="1" applyAlignment="1">
      <alignment horizontal="center" vertical="center"/>
    </xf>
    <xf numFmtId="2" fontId="4" fillId="3" borderId="9" xfId="3" applyNumberFormat="1" applyFont="1" applyFill="1" applyBorder="1" applyAlignment="1">
      <alignment horizontal="center" vertical="center"/>
    </xf>
    <xf numFmtId="0" fontId="4" fillId="3" borderId="11" xfId="3" applyFont="1" applyFill="1" applyBorder="1" applyAlignment="1">
      <alignment horizontal="center" vertical="center"/>
    </xf>
    <xf numFmtId="2" fontId="4" fillId="3" borderId="5" xfId="3" applyNumberFormat="1" applyFont="1" applyFill="1" applyBorder="1" applyAlignment="1">
      <alignment horizontal="center" vertical="center"/>
    </xf>
    <xf numFmtId="4" fontId="4" fillId="3" borderId="1" xfId="3" applyNumberFormat="1" applyFont="1" applyFill="1" applyBorder="1" applyAlignment="1">
      <alignment horizontal="center" vertical="center"/>
    </xf>
    <xf numFmtId="4" fontId="4" fillId="3" borderId="7" xfId="3" applyNumberFormat="1" applyFont="1" applyFill="1" applyBorder="1" applyAlignment="1">
      <alignment horizontal="center" vertical="center"/>
    </xf>
    <xf numFmtId="4" fontId="4" fillId="3" borderId="5" xfId="3" applyNumberFormat="1" applyFont="1" applyFill="1" applyBorder="1" applyAlignment="1">
      <alignment horizontal="center" vertical="center"/>
    </xf>
    <xf numFmtId="0" fontId="4" fillId="3" borderId="1" xfId="13" applyFont="1" applyFill="1" applyBorder="1"/>
    <xf numFmtId="0" fontId="4" fillId="3" borderId="7" xfId="13" applyFont="1" applyFill="1" applyBorder="1"/>
    <xf numFmtId="0" fontId="4" fillId="3" borderId="5" xfId="13" applyFont="1" applyFill="1" applyBorder="1"/>
    <xf numFmtId="4" fontId="34" fillId="3" borderId="1" xfId="3" applyNumberFormat="1" applyFont="1" applyFill="1" applyBorder="1" applyAlignment="1">
      <alignment horizontal="center" vertical="center"/>
    </xf>
    <xf numFmtId="4" fontId="34" fillId="3" borderId="7" xfId="3" applyNumberFormat="1" applyFont="1" applyFill="1" applyBorder="1" applyAlignment="1">
      <alignment horizontal="center" vertical="center"/>
    </xf>
    <xf numFmtId="4" fontId="34" fillId="3" borderId="5" xfId="3" applyNumberFormat="1" applyFont="1" applyFill="1" applyBorder="1" applyAlignment="1">
      <alignment horizontal="center" vertical="center"/>
    </xf>
    <xf numFmtId="0" fontId="4" fillId="3" borderId="14" xfId="3" applyFont="1" applyFill="1" applyBorder="1" applyAlignment="1">
      <alignment horizontal="left" vertical="top" wrapText="1"/>
    </xf>
    <xf numFmtId="0" fontId="4" fillId="3" borderId="0" xfId="3" applyFont="1" applyFill="1" applyAlignment="1">
      <alignment horizontal="left" vertical="top"/>
    </xf>
    <xf numFmtId="0" fontId="4" fillId="3" borderId="10" xfId="3" applyFont="1" applyFill="1" applyBorder="1" applyAlignment="1">
      <alignment horizontal="left" vertical="top"/>
    </xf>
    <xf numFmtId="0" fontId="4" fillId="3" borderId="8" xfId="3" applyFont="1" applyFill="1" applyBorder="1" applyAlignment="1">
      <alignment horizontal="left" vertical="top" wrapText="1"/>
    </xf>
    <xf numFmtId="0" fontId="4" fillId="3" borderId="12" xfId="3" applyFont="1" applyFill="1" applyBorder="1" applyAlignment="1">
      <alignment horizontal="left" vertical="top"/>
    </xf>
    <xf numFmtId="0" fontId="4" fillId="3" borderId="11" xfId="3" applyFont="1" applyFill="1" applyBorder="1" applyAlignment="1">
      <alignment horizontal="left" vertical="top"/>
    </xf>
    <xf numFmtId="17" fontId="4" fillId="3" borderId="1" xfId="3" applyNumberFormat="1" applyFont="1" applyFill="1" applyBorder="1" applyAlignment="1">
      <alignment horizontal="center" vertical="center" wrapText="1"/>
    </xf>
    <xf numFmtId="17" fontId="4" fillId="3" borderId="7" xfId="3" applyNumberFormat="1" applyFont="1" applyFill="1" applyBorder="1" applyAlignment="1">
      <alignment horizontal="center" vertical="center" wrapText="1"/>
    </xf>
    <xf numFmtId="17" fontId="4" fillId="3" borderId="5" xfId="3" applyNumberFormat="1" applyFont="1" applyFill="1" applyBorder="1" applyAlignment="1">
      <alignment horizontal="center" vertical="center" wrapText="1"/>
    </xf>
    <xf numFmtId="4" fontId="4" fillId="3" borderId="1" xfId="3" applyNumberFormat="1" applyFont="1" applyFill="1" applyBorder="1" applyAlignment="1">
      <alignment horizontal="center" vertical="center" wrapText="1"/>
    </xf>
    <xf numFmtId="4" fontId="4" fillId="3" borderId="7" xfId="3" applyNumberFormat="1" applyFont="1" applyFill="1" applyBorder="1" applyAlignment="1">
      <alignment horizontal="center" vertical="center" wrapText="1"/>
    </xf>
    <xf numFmtId="4" fontId="4" fillId="3" borderId="5" xfId="3" applyNumberFormat="1" applyFont="1" applyFill="1" applyBorder="1" applyAlignment="1">
      <alignment horizontal="center" vertical="center" wrapText="1"/>
    </xf>
    <xf numFmtId="0" fontId="5" fillId="3" borderId="7" xfId="3" applyFont="1" applyFill="1" applyBorder="1" applyAlignment="1">
      <alignment horizontal="center" vertical="center"/>
    </xf>
    <xf numFmtId="0" fontId="24" fillId="3" borderId="1" xfId="3" applyFont="1" applyFill="1" applyBorder="1" applyAlignment="1">
      <alignment horizontal="center" vertical="center" wrapText="1"/>
    </xf>
    <xf numFmtId="0" fontId="24" fillId="3" borderId="5" xfId="3" applyFont="1" applyFill="1" applyBorder="1" applyAlignment="1">
      <alignment horizontal="center" vertical="center" wrapText="1"/>
    </xf>
    <xf numFmtId="0" fontId="16" fillId="3" borderId="14" xfId="3" applyFont="1" applyFill="1" applyBorder="1" applyAlignment="1">
      <alignment horizontal="left" vertical="top"/>
    </xf>
    <xf numFmtId="0" fontId="16" fillId="3" borderId="8" xfId="3" applyFont="1" applyFill="1" applyBorder="1" applyAlignment="1">
      <alignment horizontal="left" vertical="top"/>
    </xf>
    <xf numFmtId="0" fontId="48" fillId="3" borderId="1" xfId="3" applyFont="1" applyFill="1" applyBorder="1" applyAlignment="1">
      <alignment horizontal="center" vertical="center" wrapText="1"/>
    </xf>
    <xf numFmtId="0" fontId="48" fillId="3" borderId="7" xfId="3" applyFont="1" applyFill="1" applyBorder="1" applyAlignment="1">
      <alignment horizontal="center" vertical="center" wrapText="1"/>
    </xf>
    <xf numFmtId="0" fontId="48" fillId="3" borderId="5" xfId="3" applyFont="1" applyFill="1" applyBorder="1" applyAlignment="1">
      <alignment horizontal="center" vertical="center" wrapText="1"/>
    </xf>
    <xf numFmtId="17" fontId="16" fillId="3" borderId="1" xfId="3" applyNumberFormat="1" applyFont="1" applyFill="1" applyBorder="1" applyAlignment="1">
      <alignment horizontal="center" vertical="center" wrapText="1"/>
    </xf>
    <xf numFmtId="17" fontId="16" fillId="3" borderId="7" xfId="3" applyNumberFormat="1" applyFont="1" applyFill="1" applyBorder="1" applyAlignment="1">
      <alignment horizontal="center" vertical="center" wrapText="1"/>
    </xf>
    <xf numFmtId="17" fontId="16" fillId="3" borderId="5" xfId="3" applyNumberFormat="1"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3" borderId="7" xfId="3" applyFont="1" applyFill="1" applyBorder="1" applyAlignment="1">
      <alignment horizontal="center" vertical="center" wrapText="1"/>
    </xf>
    <xf numFmtId="0" fontId="14" fillId="3" borderId="5" xfId="3" applyFont="1" applyFill="1" applyBorder="1" applyAlignment="1">
      <alignment horizontal="center" vertical="center" wrapText="1"/>
    </xf>
    <xf numFmtId="4" fontId="16" fillId="3" borderId="1" xfId="3" applyNumberFormat="1" applyFont="1" applyFill="1" applyBorder="1" applyAlignment="1">
      <alignment horizontal="center" vertical="center"/>
    </xf>
    <xf numFmtId="4" fontId="16" fillId="3" borderId="7" xfId="3" applyNumberFormat="1" applyFont="1" applyFill="1" applyBorder="1" applyAlignment="1">
      <alignment horizontal="center" vertical="center"/>
    </xf>
    <xf numFmtId="4" fontId="16" fillId="3" borderId="5" xfId="3" applyNumberFormat="1" applyFont="1" applyFill="1" applyBorder="1" applyAlignment="1">
      <alignment horizontal="center" vertical="center"/>
    </xf>
    <xf numFmtId="0" fontId="2" fillId="2" borderId="1"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1" xfId="3" applyFont="1" applyFill="1" applyBorder="1" applyAlignment="1">
      <alignment horizontal="center" vertical="center" wrapText="1"/>
    </xf>
    <xf numFmtId="0" fontId="2" fillId="2" borderId="5" xfId="3" applyFont="1" applyFill="1" applyBorder="1" applyAlignment="1">
      <alignment horizontal="center" vertical="center" wrapText="1"/>
    </xf>
    <xf numFmtId="0" fontId="16" fillId="3" borderId="1" xfId="3" applyFont="1" applyFill="1" applyBorder="1" applyAlignment="1">
      <alignment horizontal="center" vertical="center"/>
    </xf>
    <xf numFmtId="0" fontId="16" fillId="3" borderId="7" xfId="3" applyFont="1" applyFill="1" applyBorder="1" applyAlignment="1">
      <alignment horizontal="center" vertical="center"/>
    </xf>
    <xf numFmtId="0" fontId="16" fillId="3" borderId="5" xfId="3" applyFont="1" applyFill="1" applyBorder="1" applyAlignment="1">
      <alignment horizontal="center" vertical="center"/>
    </xf>
    <xf numFmtId="0" fontId="16" fillId="3" borderId="1" xfId="3" applyFont="1" applyFill="1" applyBorder="1" applyAlignment="1">
      <alignment horizontal="center" vertical="center" wrapText="1"/>
    </xf>
    <xf numFmtId="0" fontId="16" fillId="3" borderId="7" xfId="3" applyFont="1" applyFill="1" applyBorder="1" applyAlignment="1">
      <alignment horizontal="center" vertical="center" wrapText="1"/>
    </xf>
    <xf numFmtId="0" fontId="16" fillId="3" borderId="5" xfId="3" applyFont="1" applyFill="1" applyBorder="1" applyAlignment="1">
      <alignment horizontal="center" vertical="center" wrapText="1"/>
    </xf>
    <xf numFmtId="0" fontId="29" fillId="3" borderId="1" xfId="3" applyFont="1" applyFill="1" applyBorder="1" applyAlignment="1">
      <alignment horizontal="center" vertical="center" wrapText="1"/>
    </xf>
    <xf numFmtId="0" fontId="29" fillId="3" borderId="7" xfId="3" applyFont="1" applyFill="1" applyBorder="1" applyAlignment="1">
      <alignment horizontal="center" vertical="center" wrapText="1"/>
    </xf>
    <xf numFmtId="0" fontId="29" fillId="3" borderId="5" xfId="3" applyFont="1" applyFill="1" applyBorder="1" applyAlignment="1">
      <alignment horizontal="center" vertical="center" wrapText="1"/>
    </xf>
    <xf numFmtId="0" fontId="2" fillId="2" borderId="2" xfId="3" applyFont="1" applyFill="1" applyBorder="1" applyAlignment="1">
      <alignment horizontal="center" vertical="center" wrapText="1"/>
    </xf>
    <xf numFmtId="0" fontId="2" fillId="2" borderId="3" xfId="3" applyFont="1" applyFill="1" applyBorder="1" applyAlignment="1">
      <alignment horizontal="center" vertical="center" wrapText="1"/>
    </xf>
    <xf numFmtId="0" fontId="6" fillId="0" borderId="4" xfId="3" applyBorder="1" applyAlignment="1">
      <alignment horizontal="center"/>
    </xf>
    <xf numFmtId="4" fontId="2" fillId="2" borderId="2" xfId="3" applyNumberFormat="1" applyFont="1" applyFill="1" applyBorder="1" applyAlignment="1">
      <alignment horizontal="center" vertical="center" wrapText="1"/>
    </xf>
    <xf numFmtId="4" fontId="7" fillId="4" borderId="5" xfId="0" applyNumberFormat="1" applyFont="1" applyFill="1" applyBorder="1" applyAlignment="1">
      <alignment horizontal="center" vertical="center" wrapText="1"/>
    </xf>
    <xf numFmtId="0" fontId="4" fillId="3" borderId="1" xfId="0" applyFont="1" applyFill="1" applyBorder="1" applyAlignment="1">
      <alignment horizontal="center" wrapText="1"/>
    </xf>
    <xf numFmtId="0" fontId="4" fillId="3" borderId="7" xfId="0" applyFont="1" applyFill="1" applyBorder="1" applyAlignment="1">
      <alignment horizontal="center" wrapText="1"/>
    </xf>
    <xf numFmtId="0" fontId="4" fillId="3" borderId="5" xfId="0" applyFont="1" applyFill="1" applyBorder="1" applyAlignment="1">
      <alignment horizontal="center" wrapText="1"/>
    </xf>
    <xf numFmtId="4" fontId="40" fillId="18" borderId="1" xfId="0" applyNumberFormat="1" applyFont="1" applyFill="1" applyBorder="1" applyAlignment="1">
      <alignment horizontal="center" vertical="center"/>
    </xf>
    <xf numFmtId="4" fontId="40" fillId="18" borderId="7" xfId="0" applyNumberFormat="1" applyFont="1" applyFill="1" applyBorder="1" applyAlignment="1">
      <alignment horizontal="center" vertical="center"/>
    </xf>
    <xf numFmtId="4" fontId="40" fillId="18" borderId="5" xfId="0" applyNumberFormat="1" applyFont="1" applyFill="1" applyBorder="1" applyAlignment="1">
      <alignment horizontal="center" vertical="center"/>
    </xf>
    <xf numFmtId="0" fontId="40" fillId="18" borderId="2" xfId="0" applyFont="1" applyFill="1" applyBorder="1" applyAlignment="1">
      <alignment horizontal="center" vertical="center" wrapText="1"/>
    </xf>
    <xf numFmtId="0" fontId="67" fillId="18" borderId="2" xfId="0" applyFont="1" applyFill="1" applyBorder="1" applyAlignment="1">
      <alignment horizontal="center" vertical="center" wrapText="1"/>
    </xf>
    <xf numFmtId="0" fontId="40" fillId="18" borderId="1" xfId="0" applyFont="1" applyFill="1" applyBorder="1" applyAlignment="1">
      <alignment horizontal="center" vertical="center" wrapText="1"/>
    </xf>
    <xf numFmtId="0" fontId="40" fillId="18" borderId="7" xfId="0" applyFont="1" applyFill="1" applyBorder="1" applyAlignment="1">
      <alignment horizontal="center" vertical="center" wrapText="1"/>
    </xf>
    <xf numFmtId="0" fontId="40" fillId="18" borderId="5" xfId="0" applyFont="1" applyFill="1" applyBorder="1" applyAlignment="1">
      <alignment horizontal="center" vertical="center" wrapText="1"/>
    </xf>
    <xf numFmtId="17" fontId="40" fillId="18" borderId="1" xfId="0" applyNumberFormat="1" applyFont="1" applyFill="1" applyBorder="1" applyAlignment="1">
      <alignment horizontal="center" vertical="center" wrapText="1"/>
    </xf>
    <xf numFmtId="17" fontId="40" fillId="18" borderId="7" xfId="0" applyNumberFormat="1" applyFont="1" applyFill="1" applyBorder="1" applyAlignment="1">
      <alignment horizontal="center" vertical="center" wrapText="1"/>
    </xf>
    <xf numFmtId="17" fontId="40" fillId="18" borderId="5" xfId="0" applyNumberFormat="1" applyFont="1" applyFill="1" applyBorder="1" applyAlignment="1">
      <alignment horizontal="center" vertical="center" wrapText="1"/>
    </xf>
    <xf numFmtId="0" fontId="40" fillId="18" borderId="1" xfId="0" applyFont="1" applyFill="1" applyBorder="1" applyAlignment="1">
      <alignment horizontal="center" vertical="center"/>
    </xf>
    <xf numFmtId="0" fontId="40" fillId="18" borderId="7" xfId="0" applyFont="1" applyFill="1" applyBorder="1" applyAlignment="1">
      <alignment horizontal="center" vertical="center"/>
    </xf>
    <xf numFmtId="0" fontId="40" fillId="18" borderId="5" xfId="0" applyFont="1" applyFill="1" applyBorder="1" applyAlignment="1">
      <alignment horizontal="center" vertical="center"/>
    </xf>
    <xf numFmtId="0" fontId="68" fillId="18" borderId="1" xfId="0" applyFont="1" applyFill="1" applyBorder="1" applyAlignment="1">
      <alignment horizontal="center" vertical="center"/>
    </xf>
    <xf numFmtId="0" fontId="68" fillId="18" borderId="7" xfId="0" applyFont="1" applyFill="1" applyBorder="1" applyAlignment="1">
      <alignment horizontal="center" vertical="center"/>
    </xf>
    <xf numFmtId="0" fontId="68" fillId="18" borderId="5" xfId="0" applyFont="1" applyFill="1" applyBorder="1" applyAlignment="1">
      <alignment horizontal="center" vertical="center"/>
    </xf>
    <xf numFmtId="0" fontId="67" fillId="18" borderId="1" xfId="0" applyFont="1" applyFill="1" applyBorder="1" applyAlignment="1">
      <alignment horizontal="center" vertical="center" wrapText="1"/>
    </xf>
    <xf numFmtId="0" fontId="67" fillId="18" borderId="5" xfId="0" applyFont="1" applyFill="1" applyBorder="1" applyAlignment="1">
      <alignment horizontal="center" vertical="center" wrapText="1"/>
    </xf>
    <xf numFmtId="4" fontId="67" fillId="18" borderId="1" xfId="0" applyNumberFormat="1" applyFont="1" applyFill="1" applyBorder="1" applyAlignment="1">
      <alignment horizontal="center" vertical="center"/>
    </xf>
    <xf numFmtId="0" fontId="67" fillId="18" borderId="7" xfId="0" applyFont="1" applyFill="1" applyBorder="1" applyAlignment="1">
      <alignment horizontal="center" vertical="center"/>
    </xf>
    <xf numFmtId="0" fontId="67" fillId="18" borderId="5" xfId="0" applyFont="1" applyFill="1" applyBorder="1" applyAlignment="1">
      <alignment horizontal="center" vertical="center"/>
    </xf>
    <xf numFmtId="4" fontId="40" fillId="18" borderId="2" xfId="0" applyNumberFormat="1" applyFont="1" applyFill="1" applyBorder="1" applyAlignment="1">
      <alignment horizontal="center" vertical="center"/>
    </xf>
    <xf numFmtId="17" fontId="40" fillId="18" borderId="2" xfId="0" applyNumberFormat="1" applyFont="1" applyFill="1" applyBorder="1" applyAlignment="1">
      <alignment horizontal="center" vertical="center" wrapText="1"/>
    </xf>
    <xf numFmtId="4" fontId="67" fillId="18" borderId="2" xfId="0" applyNumberFormat="1" applyFont="1" applyFill="1" applyBorder="1" applyAlignment="1">
      <alignment horizontal="center" vertical="center" wrapText="1"/>
    </xf>
    <xf numFmtId="0" fontId="40" fillId="18" borderId="2" xfId="0" applyFont="1" applyFill="1" applyBorder="1" applyAlignment="1">
      <alignment horizontal="center" vertical="center"/>
    </xf>
    <xf numFmtId="0" fontId="67" fillId="18" borderId="7" xfId="0" applyFont="1" applyFill="1" applyBorder="1" applyAlignment="1">
      <alignment horizontal="center" vertical="center" wrapText="1"/>
    </xf>
    <xf numFmtId="0" fontId="67" fillId="18" borderId="1" xfId="0" applyFont="1" applyFill="1" applyBorder="1" applyAlignment="1">
      <alignment horizontal="center" vertical="center"/>
    </xf>
    <xf numFmtId="4" fontId="67" fillId="18" borderId="2" xfId="0" applyNumberFormat="1" applyFont="1" applyFill="1" applyBorder="1" applyAlignment="1">
      <alignment horizontal="center" vertical="center"/>
    </xf>
    <xf numFmtId="0" fontId="67" fillId="18" borderId="2" xfId="0" applyFont="1" applyFill="1" applyBorder="1" applyAlignment="1">
      <alignment horizontal="center" vertical="center"/>
    </xf>
    <xf numFmtId="4" fontId="67" fillId="18" borderId="7" xfId="0" applyNumberFormat="1" applyFont="1" applyFill="1" applyBorder="1" applyAlignment="1">
      <alignment horizontal="center" vertical="center"/>
    </xf>
    <xf numFmtId="4" fontId="67" fillId="18" borderId="5" xfId="0" applyNumberFormat="1" applyFont="1" applyFill="1" applyBorder="1" applyAlignment="1">
      <alignment horizontal="center" vertical="center"/>
    </xf>
    <xf numFmtId="49" fontId="67" fillId="18" borderId="2" xfId="0" applyNumberFormat="1" applyFont="1" applyFill="1" applyBorder="1" applyAlignment="1">
      <alignment horizontal="center" vertical="center" wrapText="1"/>
    </xf>
    <xf numFmtId="17" fontId="67" fillId="18" borderId="2" xfId="0" applyNumberFormat="1" applyFont="1" applyFill="1" applyBorder="1" applyAlignment="1">
      <alignment horizontal="center" vertical="center" wrapText="1"/>
    </xf>
    <xf numFmtId="0" fontId="67" fillId="3" borderId="2" xfId="0" applyFont="1" applyFill="1" applyBorder="1" applyAlignment="1">
      <alignment horizontal="center" vertical="center" wrapText="1"/>
    </xf>
    <xf numFmtId="49" fontId="67" fillId="3" borderId="2" xfId="0" applyNumberFormat="1" applyFont="1" applyFill="1" applyBorder="1" applyAlignment="1">
      <alignment horizontal="center" vertical="center" wrapText="1"/>
    </xf>
    <xf numFmtId="17" fontId="67" fillId="3" borderId="2" xfId="0" applyNumberFormat="1" applyFont="1" applyFill="1" applyBorder="1" applyAlignment="1">
      <alignment horizontal="center" vertical="center" wrapText="1"/>
    </xf>
    <xf numFmtId="0" fontId="67" fillId="18" borderId="3" xfId="0" applyFont="1" applyFill="1" applyBorder="1" applyAlignment="1">
      <alignment horizontal="center" vertical="center" wrapText="1"/>
    </xf>
    <xf numFmtId="0" fontId="67" fillId="3" borderId="2" xfId="0" applyFont="1" applyFill="1" applyBorder="1" applyAlignment="1">
      <alignment horizontal="center" vertical="center"/>
    </xf>
    <xf numFmtId="4" fontId="67" fillId="3" borderId="2" xfId="0" applyNumberFormat="1" applyFont="1" applyFill="1" applyBorder="1" applyAlignment="1">
      <alignment horizontal="center" vertical="center"/>
    </xf>
    <xf numFmtId="4" fontId="67" fillId="3" borderId="2" xfId="0" applyNumberFormat="1" applyFont="1" applyFill="1" applyBorder="1" applyAlignment="1">
      <alignment horizontal="center" vertical="center" wrapText="1"/>
    </xf>
    <xf numFmtId="0" fontId="67" fillId="3" borderId="4" xfId="0" applyFont="1" applyFill="1" applyBorder="1" applyAlignment="1">
      <alignment horizontal="center" vertical="center" wrapText="1"/>
    </xf>
    <xf numFmtId="4" fontId="67" fillId="3" borderId="1" xfId="0" applyNumberFormat="1" applyFont="1" applyFill="1" applyBorder="1" applyAlignment="1">
      <alignment horizontal="center" vertical="center"/>
    </xf>
    <xf numFmtId="0" fontId="67" fillId="3" borderId="1" xfId="0" applyFont="1" applyFill="1" applyBorder="1" applyAlignment="1">
      <alignment horizontal="center" vertical="center" wrapText="1"/>
    </xf>
    <xf numFmtId="3" fontId="67" fillId="3" borderId="2" xfId="0" applyNumberFormat="1" applyFont="1" applyFill="1" applyBorder="1" applyAlignment="1">
      <alignment horizontal="center" vertical="center" wrapText="1"/>
    </xf>
    <xf numFmtId="17" fontId="67" fillId="3" borderId="1" xfId="0" applyNumberFormat="1" applyFont="1" applyFill="1" applyBorder="1" applyAlignment="1">
      <alignment horizontal="center" vertical="center" wrapText="1"/>
    </xf>
    <xf numFmtId="0" fontId="67" fillId="3" borderId="1" xfId="0" applyFont="1" applyFill="1" applyBorder="1" applyAlignment="1">
      <alignment horizontal="center" vertical="center"/>
    </xf>
    <xf numFmtId="0" fontId="0" fillId="19" borderId="2" xfId="0" applyFill="1" applyBorder="1" applyAlignment="1">
      <alignment horizontal="center" vertical="center"/>
    </xf>
    <xf numFmtId="0" fontId="0" fillId="19" borderId="2" xfId="0" applyFill="1" applyBorder="1" applyAlignment="1">
      <alignment horizontal="center" vertical="center" wrapText="1"/>
    </xf>
    <xf numFmtId="0" fontId="67" fillId="3" borderId="13" xfId="0" applyFont="1" applyFill="1" applyBorder="1" applyAlignment="1">
      <alignment horizontal="center" vertical="center"/>
    </xf>
    <xf numFmtId="0" fontId="68" fillId="3" borderId="1" xfId="0" applyFont="1" applyFill="1" applyBorder="1" applyAlignment="1">
      <alignment horizontal="center" vertical="center" wrapText="1"/>
    </xf>
    <xf numFmtId="4" fontId="0" fillId="19" borderId="2" xfId="0" applyNumberForma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69" fillId="3" borderId="1" xfId="0" applyFont="1" applyFill="1" applyBorder="1" applyAlignment="1">
      <alignment horizontal="center" vertical="center" wrapText="1"/>
    </xf>
    <xf numFmtId="0" fontId="69" fillId="3" borderId="5" xfId="0" applyFont="1" applyFill="1" applyBorder="1" applyAlignment="1">
      <alignment horizontal="center" vertical="center" wrapText="1"/>
    </xf>
    <xf numFmtId="167" fontId="40" fillId="3" borderId="1" xfId="0" applyNumberFormat="1" applyFont="1" applyFill="1" applyBorder="1" applyAlignment="1">
      <alignment horizontal="center" vertical="center" wrapText="1"/>
    </xf>
    <xf numFmtId="167" fontId="40" fillId="3" borderId="5" xfId="0" applyNumberFormat="1" applyFont="1" applyFill="1" applyBorder="1" applyAlignment="1">
      <alignment horizontal="center" vertical="center" wrapText="1"/>
    </xf>
    <xf numFmtId="0" fontId="69" fillId="3" borderId="7" xfId="0" applyFont="1" applyFill="1" applyBorder="1" applyAlignment="1">
      <alignment horizontal="center" vertical="center" wrapText="1"/>
    </xf>
    <xf numFmtId="3" fontId="40" fillId="3" borderId="1" xfId="0" applyNumberFormat="1" applyFont="1" applyFill="1" applyBorder="1" applyAlignment="1">
      <alignment horizontal="center" vertical="center" wrapText="1"/>
    </xf>
    <xf numFmtId="3" fontId="40" fillId="3" borderId="7" xfId="0" applyNumberFormat="1" applyFont="1" applyFill="1" applyBorder="1" applyAlignment="1">
      <alignment horizontal="center" vertical="center" wrapText="1"/>
    </xf>
    <xf numFmtId="3" fontId="40" fillId="3" borderId="5" xfId="0" applyNumberFormat="1" applyFont="1" applyFill="1" applyBorder="1" applyAlignment="1">
      <alignment horizontal="center" vertical="center" wrapText="1"/>
    </xf>
    <xf numFmtId="167" fontId="40" fillId="3" borderId="7" xfId="0" applyNumberFormat="1" applyFont="1" applyFill="1" applyBorder="1" applyAlignment="1">
      <alignment horizontal="center" vertical="center" wrapText="1"/>
    </xf>
    <xf numFmtId="0" fontId="67" fillId="3" borderId="5" xfId="0" applyFont="1" applyFill="1" applyBorder="1" applyAlignment="1">
      <alignment horizontal="center" vertical="center" wrapText="1"/>
    </xf>
    <xf numFmtId="49" fontId="40" fillId="3" borderId="1" xfId="0" applyNumberFormat="1" applyFont="1" applyFill="1" applyBorder="1" applyAlignment="1">
      <alignment horizontal="center" vertical="center" wrapText="1"/>
    </xf>
    <xf numFmtId="49" fontId="40" fillId="3" borderId="7" xfId="0" applyNumberFormat="1" applyFont="1" applyFill="1" applyBorder="1" applyAlignment="1">
      <alignment horizontal="center" vertical="center" wrapText="1"/>
    </xf>
    <xf numFmtId="49" fontId="40" fillId="3" borderId="5" xfId="0" applyNumberFormat="1" applyFont="1" applyFill="1" applyBorder="1" applyAlignment="1">
      <alignment horizontal="center" vertical="center" wrapText="1"/>
    </xf>
    <xf numFmtId="0" fontId="40" fillId="3" borderId="1" xfId="0" applyFont="1" applyFill="1" applyBorder="1" applyAlignment="1">
      <alignment horizontal="left" vertical="center" wrapText="1"/>
    </xf>
    <xf numFmtId="0" fontId="40" fillId="3" borderId="5" xfId="0" applyFont="1" applyFill="1" applyBorder="1" applyAlignment="1">
      <alignment horizontal="left" vertical="center" wrapText="1"/>
    </xf>
    <xf numFmtId="0" fontId="40" fillId="3" borderId="1" xfId="0" applyFont="1" applyFill="1" applyBorder="1" applyAlignment="1">
      <alignment horizontal="center"/>
    </xf>
    <xf numFmtId="0" fontId="40" fillId="3" borderId="7" xfId="0" applyFont="1" applyFill="1" applyBorder="1" applyAlignment="1">
      <alignment horizontal="center"/>
    </xf>
    <xf numFmtId="0" fontId="40" fillId="3" borderId="5" xfId="0" applyFont="1" applyFill="1" applyBorder="1" applyAlignment="1">
      <alignment horizontal="center"/>
    </xf>
    <xf numFmtId="0" fontId="40" fillId="3" borderId="7" xfId="0" applyFont="1" applyFill="1" applyBorder="1" applyAlignment="1">
      <alignment horizontal="left" vertical="center"/>
    </xf>
    <xf numFmtId="0" fontId="40" fillId="3" borderId="5" xfId="0" applyFont="1" applyFill="1" applyBorder="1" applyAlignment="1">
      <alignment horizontal="left" vertical="center"/>
    </xf>
    <xf numFmtId="0" fontId="67" fillId="3" borderId="7" xfId="0" applyFont="1" applyFill="1" applyBorder="1" applyAlignment="1">
      <alignment horizontal="center" vertical="center" wrapText="1"/>
    </xf>
    <xf numFmtId="4" fontId="67" fillId="3" borderId="1" xfId="0" applyNumberFormat="1" applyFont="1" applyFill="1" applyBorder="1" applyAlignment="1">
      <alignment horizontal="center" vertical="center" wrapText="1"/>
    </xf>
    <xf numFmtId="4" fontId="67" fillId="3" borderId="7" xfId="0" applyNumberFormat="1" applyFont="1" applyFill="1" applyBorder="1" applyAlignment="1">
      <alignment horizontal="center" vertical="center" wrapText="1"/>
    </xf>
    <xf numFmtId="4" fontId="67" fillId="3" borderId="5" xfId="0" applyNumberFormat="1" applyFont="1" applyFill="1" applyBorder="1" applyAlignment="1">
      <alignment horizontal="center" vertical="center" wrapText="1"/>
    </xf>
    <xf numFmtId="0" fontId="67" fillId="3" borderId="1" xfId="0" applyFont="1" applyFill="1" applyBorder="1" applyAlignment="1">
      <alignment horizontal="left" vertical="center" wrapText="1"/>
    </xf>
    <xf numFmtId="0" fontId="67" fillId="3" borderId="7" xfId="0" applyFont="1" applyFill="1" applyBorder="1" applyAlignment="1">
      <alignment horizontal="left" vertical="center" wrapText="1"/>
    </xf>
    <xf numFmtId="0" fontId="67" fillId="3" borderId="5" xfId="0" applyFont="1" applyFill="1" applyBorder="1" applyAlignment="1">
      <alignment horizontal="left" vertical="center" wrapText="1"/>
    </xf>
    <xf numFmtId="1" fontId="67" fillId="3" borderId="1" xfId="0" applyNumberFormat="1" applyFont="1" applyFill="1" applyBorder="1" applyAlignment="1">
      <alignment horizontal="center" vertical="center" wrapText="1"/>
    </xf>
    <xf numFmtId="1" fontId="67" fillId="3" borderId="7" xfId="0" applyNumberFormat="1" applyFont="1" applyFill="1" applyBorder="1" applyAlignment="1">
      <alignment horizontal="center" vertical="center" wrapText="1"/>
    </xf>
    <xf numFmtId="1" fontId="67" fillId="3" borderId="5" xfId="0" applyNumberFormat="1" applyFont="1" applyFill="1" applyBorder="1" applyAlignment="1">
      <alignment horizontal="center" vertical="center" wrapText="1"/>
    </xf>
    <xf numFmtId="0" fontId="67" fillId="3" borderId="2" xfId="0" applyFont="1" applyFill="1" applyBorder="1" applyAlignment="1">
      <alignment horizontal="left" wrapText="1"/>
    </xf>
    <xf numFmtId="0" fontId="40" fillId="3" borderId="7" xfId="0" applyFont="1" applyFill="1" applyBorder="1" applyAlignment="1">
      <alignment horizontal="left" vertical="center" wrapText="1"/>
    </xf>
    <xf numFmtId="0" fontId="40" fillId="3" borderId="1" xfId="0" applyFont="1" applyFill="1" applyBorder="1" applyAlignment="1">
      <alignment vertical="center" wrapText="1"/>
    </xf>
    <xf numFmtId="0" fontId="40" fillId="3" borderId="7" xfId="0" applyFont="1" applyFill="1" applyBorder="1" applyAlignment="1">
      <alignment vertical="center"/>
    </xf>
    <xf numFmtId="0" fontId="40" fillId="3" borderId="5" xfId="0" applyFont="1" applyFill="1" applyBorder="1" applyAlignment="1">
      <alignment vertical="center"/>
    </xf>
    <xf numFmtId="4" fontId="16" fillId="23" borderId="35" xfId="57" applyNumberFormat="1" applyFont="1" applyFill="1" applyBorder="1" applyAlignment="1">
      <alignment horizontal="center" vertical="center" wrapText="1"/>
    </xf>
    <xf numFmtId="0" fontId="16" fillId="3" borderId="31" xfId="57" applyFont="1" applyFill="1" applyBorder="1"/>
    <xf numFmtId="0" fontId="16" fillId="23" borderId="35" xfId="57" applyFont="1" applyFill="1" applyBorder="1" applyAlignment="1">
      <alignment horizontal="center" vertical="center" wrapText="1"/>
    </xf>
    <xf numFmtId="0" fontId="16" fillId="23" borderId="36" xfId="57" applyFont="1" applyFill="1" applyBorder="1" applyAlignment="1">
      <alignment horizontal="center" vertical="center" wrapText="1"/>
    </xf>
    <xf numFmtId="0" fontId="16" fillId="3" borderId="32" xfId="57" applyFont="1" applyFill="1" applyBorder="1"/>
    <xf numFmtId="0" fontId="8" fillId="16" borderId="17" xfId="57" applyFill="1" applyBorder="1" applyAlignment="1">
      <alignment horizontal="center" vertical="center"/>
    </xf>
    <xf numFmtId="0" fontId="16" fillId="0" borderId="16" xfId="57" applyFont="1" applyBorder="1"/>
    <xf numFmtId="0" fontId="16" fillId="0" borderId="19" xfId="57" applyFont="1" applyBorder="1"/>
    <xf numFmtId="4" fontId="74" fillId="16" borderId="21" xfId="57" applyNumberFormat="1" applyFont="1" applyFill="1" applyBorder="1" applyAlignment="1">
      <alignment horizontal="center" vertical="center" wrapText="1"/>
    </xf>
    <xf numFmtId="0" fontId="16" fillId="0" borderId="25" xfId="57" applyFont="1" applyBorder="1"/>
    <xf numFmtId="0" fontId="16" fillId="0" borderId="20" xfId="57" applyFont="1" applyBorder="1"/>
    <xf numFmtId="0" fontId="8" fillId="16" borderId="21" xfId="57" applyFill="1" applyBorder="1" applyAlignment="1">
      <alignment horizontal="center" vertical="center"/>
    </xf>
    <xf numFmtId="0" fontId="16" fillId="23" borderId="34" xfId="57" applyFont="1" applyFill="1" applyBorder="1" applyAlignment="1">
      <alignment horizontal="center" vertical="center" wrapText="1"/>
    </xf>
    <xf numFmtId="0" fontId="16" fillId="3" borderId="33" xfId="57" applyFont="1" applyFill="1" applyBorder="1" applyAlignment="1">
      <alignment horizontal="center"/>
    </xf>
    <xf numFmtId="4" fontId="16" fillId="23" borderId="17" xfId="57" applyNumberFormat="1" applyFont="1" applyFill="1" applyBorder="1" applyAlignment="1">
      <alignment horizontal="center" vertical="center" wrapText="1"/>
    </xf>
    <xf numFmtId="0" fontId="16" fillId="3" borderId="19" xfId="57" applyFont="1" applyFill="1" applyBorder="1"/>
    <xf numFmtId="4" fontId="16" fillId="21" borderId="17" xfId="57" applyNumberFormat="1" applyFont="1" applyFill="1" applyBorder="1" applyAlignment="1">
      <alignment horizontal="center" vertical="center" wrapText="1"/>
    </xf>
    <xf numFmtId="0" fontId="16" fillId="23" borderId="17" xfId="57" applyFont="1" applyFill="1" applyBorder="1" applyAlignment="1">
      <alignment horizontal="center" vertical="center" wrapText="1"/>
    </xf>
    <xf numFmtId="0" fontId="16" fillId="23" borderId="27" xfId="57" applyFont="1" applyFill="1" applyBorder="1" applyAlignment="1">
      <alignment horizontal="center" vertical="center" wrapText="1"/>
    </xf>
    <xf numFmtId="0" fontId="16" fillId="3" borderId="22" xfId="57" applyFont="1" applyFill="1" applyBorder="1"/>
    <xf numFmtId="0" fontId="16" fillId="23" borderId="23" xfId="57" applyFont="1" applyFill="1" applyBorder="1" applyAlignment="1">
      <alignment horizontal="center" vertical="center" wrapText="1"/>
    </xf>
    <xf numFmtId="0" fontId="16" fillId="3" borderId="27" xfId="57" applyFont="1" applyFill="1" applyBorder="1"/>
    <xf numFmtId="0" fontId="16" fillId="23" borderId="17" xfId="57" applyFont="1" applyFill="1" applyBorder="1" applyAlignment="1">
      <alignment vertical="center" wrapText="1"/>
    </xf>
    <xf numFmtId="0" fontId="16" fillId="3" borderId="16" xfId="57" applyFont="1" applyFill="1" applyBorder="1"/>
    <xf numFmtId="0" fontId="16" fillId="3" borderId="16" xfId="57" applyFont="1" applyFill="1" applyBorder="1" applyAlignment="1">
      <alignment horizontal="center"/>
    </xf>
    <xf numFmtId="0" fontId="16" fillId="21" borderId="17" xfId="57" applyFont="1" applyFill="1" applyBorder="1" applyAlignment="1">
      <alignment horizontal="center" vertical="center" wrapText="1"/>
    </xf>
    <xf numFmtId="4" fontId="16" fillId="21" borderId="31" xfId="57" applyNumberFormat="1" applyFont="1" applyFill="1" applyBorder="1" applyAlignment="1">
      <alignment horizontal="center" vertical="center" wrapText="1"/>
    </xf>
    <xf numFmtId="0" fontId="16" fillId="22" borderId="35" xfId="57" applyFont="1" applyFill="1" applyBorder="1" applyAlignment="1">
      <alignment horizontal="center" vertical="center" wrapText="1"/>
    </xf>
    <xf numFmtId="0" fontId="16" fillId="22" borderId="36" xfId="57" applyFont="1" applyFill="1" applyBorder="1" applyAlignment="1">
      <alignment horizontal="center" vertical="center" wrapText="1"/>
    </xf>
    <xf numFmtId="0" fontId="16" fillId="3" borderId="38" xfId="57" applyFont="1" applyFill="1" applyBorder="1"/>
    <xf numFmtId="0" fontId="16" fillId="22" borderId="2" xfId="57" applyFont="1" applyFill="1" applyBorder="1" applyAlignment="1">
      <alignment horizontal="center" vertical="center" wrapText="1"/>
    </xf>
    <xf numFmtId="0" fontId="16" fillId="22" borderId="5" xfId="57" applyFont="1" applyFill="1" applyBorder="1" applyAlignment="1">
      <alignment horizontal="center" vertical="center" wrapText="1"/>
    </xf>
    <xf numFmtId="0" fontId="16" fillId="3" borderId="2" xfId="57" applyFont="1" applyFill="1" applyBorder="1"/>
    <xf numFmtId="4" fontId="16" fillId="22" borderId="5" xfId="57" applyNumberFormat="1" applyFont="1" applyFill="1" applyBorder="1" applyAlignment="1">
      <alignment horizontal="center" vertical="center" wrapText="1"/>
    </xf>
    <xf numFmtId="4" fontId="16" fillId="22" borderId="34" xfId="57" applyNumberFormat="1" applyFont="1" applyFill="1" applyBorder="1" applyAlignment="1">
      <alignment horizontal="center" vertical="center" wrapText="1"/>
    </xf>
    <xf numFmtId="0" fontId="16" fillId="3" borderId="37" xfId="57" applyFont="1" applyFill="1" applyBorder="1"/>
    <xf numFmtId="0" fontId="16" fillId="3" borderId="33" xfId="57" applyFont="1" applyFill="1" applyBorder="1"/>
    <xf numFmtId="0" fontId="16" fillId="22" borderId="34" xfId="57" applyFont="1" applyFill="1" applyBorder="1" applyAlignment="1">
      <alignment horizontal="center" vertical="center" wrapText="1"/>
    </xf>
    <xf numFmtId="0" fontId="16" fillId="22" borderId="35" xfId="57" applyFont="1" applyFill="1" applyBorder="1" applyAlignment="1">
      <alignment horizontal="center" vertical="center"/>
    </xf>
    <xf numFmtId="0" fontId="16" fillId="21" borderId="31" xfId="57" applyFont="1" applyFill="1" applyBorder="1" applyAlignment="1">
      <alignment horizontal="center" vertical="center" wrapText="1"/>
    </xf>
    <xf numFmtId="0" fontId="16" fillId="21" borderId="29" xfId="57" applyFont="1" applyFill="1" applyBorder="1" applyAlignment="1">
      <alignment horizontal="center" vertical="center" wrapText="1"/>
    </xf>
    <xf numFmtId="0" fontId="16" fillId="21" borderId="32" xfId="57" applyFont="1" applyFill="1" applyBorder="1" applyAlignment="1">
      <alignment horizontal="center" vertical="center" wrapText="1"/>
    </xf>
    <xf numFmtId="0" fontId="16" fillId="21" borderId="1" xfId="57" applyFont="1" applyFill="1" applyBorder="1" applyAlignment="1">
      <alignment horizontal="center" vertical="center" wrapText="1"/>
    </xf>
    <xf numFmtId="0" fontId="16" fillId="21" borderId="5" xfId="57" applyFont="1" applyFill="1" applyBorder="1" applyAlignment="1">
      <alignment horizontal="center" vertical="center" wrapText="1"/>
    </xf>
    <xf numFmtId="0" fontId="16" fillId="21" borderId="30" xfId="57" applyFont="1" applyFill="1" applyBorder="1" applyAlignment="1">
      <alignment horizontal="center" vertical="center" wrapText="1"/>
    </xf>
    <xf numFmtId="0" fontId="16" fillId="21" borderId="33" xfId="57" applyFont="1" applyFill="1" applyBorder="1" applyAlignment="1">
      <alignment horizontal="center" vertical="center" wrapText="1"/>
    </xf>
    <xf numFmtId="4" fontId="16" fillId="21" borderId="17" xfId="57" applyNumberFormat="1" applyFont="1" applyFill="1" applyBorder="1" applyAlignment="1">
      <alignment horizontal="center" vertical="center"/>
    </xf>
    <xf numFmtId="0" fontId="16" fillId="21" borderId="17" xfId="57" applyFont="1" applyFill="1" applyBorder="1" applyAlignment="1">
      <alignment horizontal="center" vertical="center"/>
    </xf>
    <xf numFmtId="0" fontId="16" fillId="21" borderId="17" xfId="57" applyFont="1" applyFill="1" applyBorder="1" applyAlignment="1">
      <alignment horizontal="left" vertical="center" wrapText="1"/>
    </xf>
    <xf numFmtId="2" fontId="16" fillId="21" borderId="17" xfId="57" applyNumberFormat="1" applyFont="1" applyFill="1" applyBorder="1" applyAlignment="1">
      <alignment horizontal="center" vertical="center" wrapText="1"/>
    </xf>
    <xf numFmtId="0" fontId="16" fillId="3" borderId="16" xfId="57" applyFont="1" applyFill="1" applyBorder="1" applyAlignment="1">
      <alignment horizontal="left" vertical="center"/>
    </xf>
    <xf numFmtId="0" fontId="16" fillId="3" borderId="19" xfId="57" applyFont="1" applyFill="1" applyBorder="1" applyAlignment="1">
      <alignment horizontal="left" vertical="center"/>
    </xf>
    <xf numFmtId="0" fontId="16" fillId="21" borderId="17" xfId="57" applyFont="1" applyFill="1" applyBorder="1" applyAlignment="1">
      <alignment vertical="center" wrapText="1"/>
    </xf>
    <xf numFmtId="17" fontId="16" fillId="21" borderId="17" xfId="57" applyNumberFormat="1" applyFont="1" applyFill="1" applyBorder="1" applyAlignment="1">
      <alignment horizontal="center" vertical="center" wrapText="1"/>
    </xf>
    <xf numFmtId="0" fontId="8" fillId="17" borderId="17" xfId="57" applyFill="1" applyBorder="1" applyAlignment="1">
      <alignment horizontal="center" vertical="center"/>
    </xf>
    <xf numFmtId="0" fontId="8" fillId="17" borderId="17" xfId="57" applyFill="1" applyBorder="1" applyAlignment="1">
      <alignment horizontal="center" vertical="center" wrapText="1"/>
    </xf>
    <xf numFmtId="0" fontId="16" fillId="21" borderId="24" xfId="57" applyFont="1" applyFill="1" applyBorder="1" applyAlignment="1">
      <alignment horizontal="center" vertical="center" wrapText="1"/>
    </xf>
    <xf numFmtId="0" fontId="16" fillId="3" borderId="28" xfId="57" applyFont="1" applyFill="1" applyBorder="1"/>
    <xf numFmtId="0" fontId="8" fillId="17" borderId="21" xfId="57" applyFill="1" applyBorder="1" applyAlignment="1">
      <alignment horizontal="center" vertical="center" wrapText="1"/>
    </xf>
    <xf numFmtId="4" fontId="8" fillId="17" borderId="21" xfId="57" applyNumberFormat="1" applyFill="1" applyBorder="1" applyAlignment="1">
      <alignment horizontal="center" vertical="center" wrapText="1"/>
    </xf>
  </cellXfs>
  <cellStyles count="78">
    <cellStyle name="Dobry" xfId="19" builtinId="26"/>
    <cellStyle name="Dziesiętny" xfId="18" builtinId="3"/>
    <cellStyle name="Dziesiętny 2" xfId="9" xr:uid="{00000000-0005-0000-0000-000002000000}"/>
    <cellStyle name="Dziesiętny 2 2" xfId="15" xr:uid="{00000000-0005-0000-0000-000003000000}"/>
    <cellStyle name="Dziesiętny 2 2 2" xfId="24" xr:uid="{00000000-0005-0000-0000-000004000000}"/>
    <cellStyle name="Dziesiętny 2 2 2 2" xfId="46" xr:uid="{00B9634C-FA4A-4FBD-B39D-BFC4F63FE14A}"/>
    <cellStyle name="Dziesiętny 2 2 2 3" xfId="67" xr:uid="{52642C24-063A-4A22-83A1-7758A523231B}"/>
    <cellStyle name="Dziesiętny 2 2 3" xfId="31" xr:uid="{00000000-0005-0000-0000-000005000000}"/>
    <cellStyle name="Dziesiętny 2 2 3 2" xfId="53" xr:uid="{255C7019-0819-4111-9547-23B79885E50B}"/>
    <cellStyle name="Dziesiętny 2 2 3 3" xfId="74" xr:uid="{E988E8AF-3898-4F07-9802-C9D2C30DD574}"/>
    <cellStyle name="Dziesiętny 2 2 4" xfId="40" xr:uid="{76D05AFA-01E8-4A3E-9F13-AD2C54DC66F9}"/>
    <cellStyle name="Dziesiętny 2 2 5" xfId="61" xr:uid="{5337D887-1904-4CFD-9FAC-D79AD3417546}"/>
    <cellStyle name="Dziesiętny 2 3" xfId="17" xr:uid="{00000000-0005-0000-0000-000006000000}"/>
    <cellStyle name="Dziesiętny 2 3 2" xfId="42" xr:uid="{0175BBD4-6F5D-42CD-AF17-3FE15F3F7B26}"/>
    <cellStyle name="Dziesiętny 2 4" xfId="22" xr:uid="{00000000-0005-0000-0000-000007000000}"/>
    <cellStyle name="Dziesiętny 2 4 2" xfId="44" xr:uid="{69E15987-9697-47C3-8E8A-7658B7E977CC}"/>
    <cellStyle name="Dziesiętny 2 4 3" xfId="65" xr:uid="{2B2B3014-6DED-4C88-AF23-5EB9D10B3B7D}"/>
    <cellStyle name="Dziesiętny 2 5" xfId="29" xr:uid="{00000000-0005-0000-0000-000008000000}"/>
    <cellStyle name="Dziesiętny 2 5 2" xfId="51" xr:uid="{B22E914E-878A-485A-A034-22A85C40A9D9}"/>
    <cellStyle name="Dziesiętny 2 5 3" xfId="72" xr:uid="{56B3E353-3400-4A4E-BBE9-02F97349D9C6}"/>
    <cellStyle name="Dziesiętny 2 6" xfId="38" xr:uid="{9213396E-B3FD-45CA-9614-27236A4D69B7}"/>
    <cellStyle name="Dziesiętny 2 7" xfId="59" xr:uid="{B8F983B1-5DB2-4193-8A96-EC011BAD8781}"/>
    <cellStyle name="Dziesiętny 3" xfId="16" xr:uid="{00000000-0005-0000-0000-000009000000}"/>
    <cellStyle name="Dziesiętny 3 2" xfId="25" xr:uid="{00000000-0005-0000-0000-00000A000000}"/>
    <cellStyle name="Dziesiętny 3 2 2" xfId="47" xr:uid="{96C2BD1B-0565-4221-B1C9-6712E22353D2}"/>
    <cellStyle name="Dziesiętny 3 2 3" xfId="68" xr:uid="{C71D3016-2B2B-470C-B978-2BBFE55BBE3C}"/>
    <cellStyle name="Dziesiętny 3 3" xfId="32" xr:uid="{00000000-0005-0000-0000-00000B000000}"/>
    <cellStyle name="Dziesiętny 3 3 2" xfId="54" xr:uid="{F1BEC9E7-302E-47D9-A8FB-B45A055B56BA}"/>
    <cellStyle name="Dziesiętny 3 3 3" xfId="75" xr:uid="{F00A6E6E-61A6-4369-93DE-54C4D5A31156}"/>
    <cellStyle name="Dziesiętny 3 4" xfId="41" xr:uid="{F7731DB6-8013-47B4-8F93-2E727872FAEB}"/>
    <cellStyle name="Dziesiętny 3 5" xfId="62" xr:uid="{EA638CF8-34AE-470D-8078-60B882B06347}"/>
    <cellStyle name="Dziesiętny 4" xfId="26" xr:uid="{00000000-0005-0000-0000-00000C000000}"/>
    <cellStyle name="Dziesiętny 4 2" xfId="48" xr:uid="{F4CD525F-429F-4F27-A76F-41CF3DD7DF75}"/>
    <cellStyle name="Dziesiętny 4 3" xfId="69" xr:uid="{9ED2ABAD-9F4D-4913-843B-2B26B7C82C1E}"/>
    <cellStyle name="Dziesiętny 5" xfId="63" xr:uid="{9E848102-B629-4BA8-BF36-334F89679BFD}"/>
    <cellStyle name="Excel Built-in Bad" xfId="4" xr:uid="{00000000-0005-0000-0000-00000D000000}"/>
    <cellStyle name="Excel Built-in Normal" xfId="2" xr:uid="{00000000-0005-0000-0000-00000E000000}"/>
    <cellStyle name="Neutralny 2" xfId="13" xr:uid="{00000000-0005-0000-0000-00000F000000}"/>
    <cellStyle name="Normalny" xfId="0" builtinId="0"/>
    <cellStyle name="Normalny 2" xfId="3" xr:uid="{00000000-0005-0000-0000-000011000000}"/>
    <cellStyle name="Normalny 2 2" xfId="12" xr:uid="{00000000-0005-0000-0000-000012000000}"/>
    <cellStyle name="Normalny 2 3" xfId="11" xr:uid="{00000000-0005-0000-0000-000013000000}"/>
    <cellStyle name="Normalny 2 4" xfId="34" xr:uid="{00000000-0005-0000-0000-000014000000}"/>
    <cellStyle name="Normalny 3" xfId="6" xr:uid="{00000000-0005-0000-0000-000015000000}"/>
    <cellStyle name="Normalny 3 2" xfId="10" xr:uid="{00000000-0005-0000-0000-000016000000}"/>
    <cellStyle name="Normalny 4" xfId="7" xr:uid="{00000000-0005-0000-0000-000017000000}"/>
    <cellStyle name="Normalny 5" xfId="35" xr:uid="{00000000-0005-0000-0000-000018000000}"/>
    <cellStyle name="Normalny 5 2" xfId="57" xr:uid="{AA501FC6-8EB0-47EF-A4F6-59181F29EAE6}"/>
    <cellStyle name="Normalny 6" xfId="8" xr:uid="{00000000-0005-0000-0000-000019000000}"/>
    <cellStyle name="Walutowy" xfId="36" builtinId="4"/>
    <cellStyle name="Walutowy 2" xfId="1" xr:uid="{00000000-0005-0000-0000-00001B000000}"/>
    <cellStyle name="Walutowy 2 2" xfId="14" xr:uid="{00000000-0005-0000-0000-00001C000000}"/>
    <cellStyle name="Walutowy 2 2 2" xfId="23" xr:uid="{00000000-0005-0000-0000-00001D000000}"/>
    <cellStyle name="Walutowy 2 2 2 2" xfId="45" xr:uid="{6409697A-62A6-477F-816B-8F5129B4CECB}"/>
    <cellStyle name="Walutowy 2 2 2 3" xfId="66" xr:uid="{3CF6A31A-BFD2-4C34-9044-545F788FE379}"/>
    <cellStyle name="Walutowy 2 2 3" xfId="30" xr:uid="{00000000-0005-0000-0000-00001E000000}"/>
    <cellStyle name="Walutowy 2 2 3 2" xfId="52" xr:uid="{B8AAFC4F-EB2C-4F88-9D9E-73B7E03B1139}"/>
    <cellStyle name="Walutowy 2 2 3 3" xfId="73" xr:uid="{653A2DCD-8EFD-403D-8B39-E82D5F4AED6B}"/>
    <cellStyle name="Walutowy 2 2 4" xfId="39" xr:uid="{ABEF3829-D9E6-419A-90BB-072C1AA09249}"/>
    <cellStyle name="Walutowy 2 2 5" xfId="60" xr:uid="{55358CF0-B728-4510-AD0B-00FCF0899228}"/>
    <cellStyle name="Walutowy 2 3" xfId="21" xr:uid="{00000000-0005-0000-0000-00001F000000}"/>
    <cellStyle name="Walutowy 2 3 2" xfId="43" xr:uid="{705A3B36-4640-4388-9D90-495E9F2070C4}"/>
    <cellStyle name="Walutowy 2 3 3" xfId="64" xr:uid="{FB87D5B3-6086-4355-93BB-CF5E705FE888}"/>
    <cellStyle name="Walutowy 2 4" xfId="28" xr:uid="{00000000-0005-0000-0000-000020000000}"/>
    <cellStyle name="Walutowy 2 4 2" xfId="50" xr:uid="{1699ED67-BC2F-4D90-A6FA-46EE7F59ECA3}"/>
    <cellStyle name="Walutowy 2 4 3" xfId="71" xr:uid="{FFC83ABF-1C83-4548-A664-E97F7A330024}"/>
    <cellStyle name="Walutowy 2 5" xfId="37" xr:uid="{688B0107-7000-466E-8219-26264F96B32B}"/>
    <cellStyle name="Walutowy 2 6" xfId="58" xr:uid="{B4CE1711-05A2-4CF9-8678-6260ED2444A5}"/>
    <cellStyle name="Walutowy 3" xfId="27" xr:uid="{00000000-0005-0000-0000-000021000000}"/>
    <cellStyle name="Walutowy 3 2" xfId="49" xr:uid="{1291D846-95A3-4499-81B8-012E6BDD8196}"/>
    <cellStyle name="Walutowy 3 3" xfId="70" xr:uid="{01F646D6-6C11-4CBA-A29D-32F0C64E5821}"/>
    <cellStyle name="Walutowy 4" xfId="33" xr:uid="{00000000-0005-0000-0000-000022000000}"/>
    <cellStyle name="Walutowy 4 2" xfId="55" xr:uid="{DD281501-6EF5-4911-9127-49B2BB6E01ED}"/>
    <cellStyle name="Walutowy 4 3" xfId="76" xr:uid="{96AF1B05-8DD7-4A4F-9EC8-213ED4592A5C}"/>
    <cellStyle name="Walutowy 5" xfId="56" xr:uid="{0A772CBB-8EBC-4663-B865-D62D2FE5F302}"/>
    <cellStyle name="Walutowy 6" xfId="77" xr:uid="{7046197B-91DF-4030-B9ED-83B82AAD8003}"/>
    <cellStyle name="Zły" xfId="20" builtinId="27"/>
    <cellStyle name="Zły 2" xfId="5" xr:uid="{00000000-0005-0000-0000-00002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7</xdr:col>
      <xdr:colOff>0</xdr:colOff>
      <xdr:row>18</xdr:row>
      <xdr:rowOff>285750</xdr:rowOff>
    </xdr:from>
    <xdr:to>
      <xdr:col>9</xdr:col>
      <xdr:colOff>13607</xdr:colOff>
      <xdr:row>18</xdr:row>
      <xdr:rowOff>285751</xdr:rowOff>
    </xdr:to>
    <xdr:cxnSp macro="">
      <xdr:nvCxnSpPr>
        <xdr:cNvPr id="2" name="Łącznik prosty 1">
          <a:extLst>
            <a:ext uri="{FF2B5EF4-FFF2-40B4-BE49-F238E27FC236}">
              <a16:creationId xmlns:a16="http://schemas.microsoft.com/office/drawing/2014/main" id="{A1464D15-2FF1-4402-A995-8D324B8D3CDC}"/>
            </a:ext>
          </a:extLst>
        </xdr:cNvPr>
        <xdr:cNvCxnSpPr/>
      </xdr:nvCxnSpPr>
      <xdr:spPr>
        <a:xfrm>
          <a:off x="10401300" y="12211050"/>
          <a:ext cx="2099582"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365125</xdr:rowOff>
    </xdr:from>
    <xdr:to>
      <xdr:col>9</xdr:col>
      <xdr:colOff>0</xdr:colOff>
      <xdr:row>19</xdr:row>
      <xdr:rowOff>365125</xdr:rowOff>
    </xdr:to>
    <xdr:cxnSp macro="">
      <xdr:nvCxnSpPr>
        <xdr:cNvPr id="3" name="Łącznik prosty 2">
          <a:extLst>
            <a:ext uri="{FF2B5EF4-FFF2-40B4-BE49-F238E27FC236}">
              <a16:creationId xmlns:a16="http://schemas.microsoft.com/office/drawing/2014/main" id="{3101531D-F782-41BA-89BA-F00DE0AA18FC}"/>
            </a:ext>
          </a:extLst>
        </xdr:cNvPr>
        <xdr:cNvCxnSpPr/>
      </xdr:nvCxnSpPr>
      <xdr:spPr>
        <a:xfrm>
          <a:off x="10401300" y="13223875"/>
          <a:ext cx="2085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I41"/>
  <sheetViews>
    <sheetView tabSelected="1" workbookViewId="0">
      <selection activeCell="A7" sqref="A7"/>
    </sheetView>
  </sheetViews>
  <sheetFormatPr defaultColWidth="9.140625" defaultRowHeight="15" x14ac:dyDescent="0.25"/>
  <cols>
    <col min="1" max="2" width="9.140625" style="85"/>
    <col min="3" max="3" width="29.5703125" style="1" customWidth="1"/>
    <col min="4" max="4" width="11.42578125" style="1" bestFit="1" customWidth="1"/>
    <col min="5" max="5" width="13.140625" style="1" customWidth="1"/>
    <col min="6" max="7" width="11.42578125" style="1" bestFit="1" customWidth="1"/>
    <col min="8" max="16384" width="9.140625" style="1"/>
  </cols>
  <sheetData>
    <row r="1" spans="3:9" s="85" customFormat="1" x14ac:dyDescent="0.25"/>
    <row r="2" spans="3:9" x14ac:dyDescent="0.25">
      <c r="C2" s="768" t="s">
        <v>3008</v>
      </c>
      <c r="D2" s="768"/>
      <c r="E2" s="768"/>
      <c r="F2" s="768"/>
      <c r="G2" s="768"/>
      <c r="H2" s="768"/>
      <c r="I2" s="768"/>
    </row>
    <row r="3" spans="3:9" s="85" customFormat="1" x14ac:dyDescent="0.25">
      <c r="C3" s="768" t="s">
        <v>3009</v>
      </c>
      <c r="D3" s="768"/>
      <c r="E3" s="768"/>
      <c r="F3" s="768"/>
      <c r="G3" s="768"/>
      <c r="H3" s="768"/>
      <c r="I3" s="768"/>
    </row>
    <row r="5" spans="3:9" x14ac:dyDescent="0.25">
      <c r="C5" s="297"/>
      <c r="D5" s="162" t="s">
        <v>58</v>
      </c>
      <c r="E5" s="87" t="s">
        <v>37</v>
      </c>
    </row>
    <row r="6" spans="3:9" x14ac:dyDescent="0.25">
      <c r="C6" s="88" t="s">
        <v>59</v>
      </c>
      <c r="D6" s="190">
        <v>11</v>
      </c>
      <c r="E6" s="143">
        <v>342796.43</v>
      </c>
      <c r="G6" s="86"/>
    </row>
    <row r="7" spans="3:9" x14ac:dyDescent="0.25">
      <c r="C7" s="88" t="s">
        <v>60</v>
      </c>
      <c r="D7" s="190">
        <v>16</v>
      </c>
      <c r="E7" s="143">
        <v>484100</v>
      </c>
      <c r="G7" s="86"/>
    </row>
    <row r="8" spans="3:9" x14ac:dyDescent="0.25">
      <c r="C8" s="88" t="s">
        <v>61</v>
      </c>
      <c r="D8" s="190">
        <v>20</v>
      </c>
      <c r="E8" s="143">
        <v>1207496.1100000001</v>
      </c>
      <c r="G8" s="86"/>
    </row>
    <row r="9" spans="3:9" x14ac:dyDescent="0.25">
      <c r="C9" s="88" t="s">
        <v>62</v>
      </c>
      <c r="D9" s="190">
        <v>14</v>
      </c>
      <c r="E9" s="143">
        <v>384722.24</v>
      </c>
      <c r="G9" s="86"/>
    </row>
    <row r="10" spans="3:9" x14ac:dyDescent="0.25">
      <c r="C10" s="88" t="s">
        <v>63</v>
      </c>
      <c r="D10" s="190">
        <v>8</v>
      </c>
      <c r="E10" s="143">
        <v>582350.18000000005</v>
      </c>
      <c r="G10" s="86"/>
    </row>
    <row r="11" spans="3:9" x14ac:dyDescent="0.25">
      <c r="C11" s="88" t="s">
        <v>64</v>
      </c>
      <c r="D11" s="190">
        <v>2</v>
      </c>
      <c r="E11" s="143">
        <v>37330</v>
      </c>
      <c r="G11" s="86"/>
    </row>
    <row r="12" spans="3:9" x14ac:dyDescent="0.25">
      <c r="C12" s="88" t="s">
        <v>65</v>
      </c>
      <c r="D12" s="190">
        <v>17</v>
      </c>
      <c r="E12" s="143">
        <v>1470000</v>
      </c>
      <c r="G12" s="86"/>
    </row>
    <row r="13" spans="3:9" x14ac:dyDescent="0.25">
      <c r="C13" s="88" t="s">
        <v>66</v>
      </c>
      <c r="D13" s="190">
        <v>10</v>
      </c>
      <c r="E13" s="143">
        <v>462474</v>
      </c>
      <c r="G13" s="86"/>
    </row>
    <row r="14" spans="3:9" x14ac:dyDescent="0.25">
      <c r="C14" s="88" t="s">
        <v>67</v>
      </c>
      <c r="D14" s="190">
        <v>16</v>
      </c>
      <c r="E14" s="143">
        <v>688281.49</v>
      </c>
      <c r="G14" s="86"/>
    </row>
    <row r="15" spans="3:9" x14ac:dyDescent="0.25">
      <c r="C15" s="88" t="s">
        <v>68</v>
      </c>
      <c r="D15" s="190">
        <v>18</v>
      </c>
      <c r="E15" s="143">
        <v>358350.49</v>
      </c>
      <c r="G15" s="86"/>
    </row>
    <row r="16" spans="3:9" x14ac:dyDescent="0.25">
      <c r="C16" s="88" t="s">
        <v>69</v>
      </c>
      <c r="D16" s="190">
        <v>8</v>
      </c>
      <c r="E16" s="143">
        <v>525500</v>
      </c>
      <c r="G16" s="86"/>
    </row>
    <row r="17" spans="3:7" x14ac:dyDescent="0.25">
      <c r="C17" s="88" t="s">
        <v>70</v>
      </c>
      <c r="D17" s="190">
        <v>2</v>
      </c>
      <c r="E17" s="143">
        <v>121979.98999999999</v>
      </c>
      <c r="G17" s="86"/>
    </row>
    <row r="18" spans="3:7" x14ac:dyDescent="0.25">
      <c r="C18" s="88" t="s">
        <v>71</v>
      </c>
      <c r="D18" s="190">
        <v>5</v>
      </c>
      <c r="E18" s="143">
        <v>175813</v>
      </c>
      <c r="G18" s="86"/>
    </row>
    <row r="19" spans="3:7" x14ac:dyDescent="0.25">
      <c r="C19" s="88" t="s">
        <v>72</v>
      </c>
      <c r="D19" s="190">
        <v>14</v>
      </c>
      <c r="E19" s="143">
        <v>588000</v>
      </c>
      <c r="G19" s="86"/>
    </row>
    <row r="20" spans="3:7" x14ac:dyDescent="0.25">
      <c r="C20" s="88" t="s">
        <v>73</v>
      </c>
      <c r="D20" s="190">
        <v>13</v>
      </c>
      <c r="E20" s="143">
        <v>545000</v>
      </c>
      <c r="G20" s="86"/>
    </row>
    <row r="21" spans="3:7" x14ac:dyDescent="0.25">
      <c r="C21" s="88" t="s">
        <v>74</v>
      </c>
      <c r="D21" s="190">
        <v>10</v>
      </c>
      <c r="E21" s="237" t="s">
        <v>1058</v>
      </c>
      <c r="G21" s="86"/>
    </row>
    <row r="22" spans="3:7" s="354" customFormat="1" ht="30" x14ac:dyDescent="0.25">
      <c r="C22" s="401" t="s">
        <v>1068</v>
      </c>
      <c r="D22" s="582">
        <v>20</v>
      </c>
      <c r="E22" s="402">
        <v>6084179.8699999992</v>
      </c>
      <c r="G22" s="380"/>
    </row>
    <row r="23" spans="3:7" s="85" customFormat="1" ht="30" x14ac:dyDescent="0.25">
      <c r="C23" s="141" t="s">
        <v>944</v>
      </c>
      <c r="D23" s="190">
        <v>22</v>
      </c>
      <c r="E23" s="143">
        <v>3275820.96</v>
      </c>
      <c r="G23" s="86"/>
    </row>
    <row r="24" spans="3:7" s="353" customFormat="1" ht="30" x14ac:dyDescent="0.25">
      <c r="C24" s="401" t="s">
        <v>1189</v>
      </c>
      <c r="D24" s="582">
        <v>30</v>
      </c>
      <c r="E24" s="402">
        <v>2081138.76</v>
      </c>
      <c r="G24" s="86"/>
    </row>
    <row r="25" spans="3:7" s="353" customFormat="1" x14ac:dyDescent="0.25">
      <c r="C25" s="400" t="s">
        <v>1190</v>
      </c>
      <c r="D25" s="582">
        <v>47</v>
      </c>
      <c r="E25" s="402">
        <v>1567051.6700000002</v>
      </c>
      <c r="G25" s="86"/>
    </row>
    <row r="26" spans="3:7" s="353" customFormat="1" x14ac:dyDescent="0.25">
      <c r="C26" s="400" t="s">
        <v>1191</v>
      </c>
      <c r="D26" s="582">
        <v>12</v>
      </c>
      <c r="E26" s="402">
        <v>1044103.0622996024</v>
      </c>
      <c r="G26" s="86"/>
    </row>
    <row r="27" spans="3:7" s="353" customFormat="1" x14ac:dyDescent="0.25">
      <c r="C27" s="400" t="s">
        <v>1192</v>
      </c>
      <c r="D27" s="582">
        <v>34</v>
      </c>
      <c r="E27" s="402">
        <v>927505.4</v>
      </c>
      <c r="G27" s="86"/>
    </row>
    <row r="28" spans="3:7" s="353" customFormat="1" x14ac:dyDescent="0.25">
      <c r="C28" s="400" t="s">
        <v>1193</v>
      </c>
      <c r="D28" s="582">
        <v>24</v>
      </c>
      <c r="E28" s="402">
        <v>895600</v>
      </c>
      <c r="G28" s="86"/>
    </row>
    <row r="29" spans="3:7" s="353" customFormat="1" x14ac:dyDescent="0.25">
      <c r="C29" s="400" t="s">
        <v>1194</v>
      </c>
      <c r="D29" s="582">
        <v>18</v>
      </c>
      <c r="E29" s="402">
        <v>602833.86</v>
      </c>
      <c r="G29" s="86"/>
    </row>
    <row r="30" spans="3:7" s="353" customFormat="1" x14ac:dyDescent="0.25">
      <c r="C30" s="400" t="s">
        <v>1195</v>
      </c>
      <c r="D30" s="582">
        <v>11</v>
      </c>
      <c r="E30" s="402">
        <v>922500</v>
      </c>
      <c r="G30" s="86"/>
    </row>
    <row r="31" spans="3:7" s="353" customFormat="1" x14ac:dyDescent="0.25">
      <c r="C31" s="400" t="s">
        <v>1196</v>
      </c>
      <c r="D31" s="582">
        <v>33</v>
      </c>
      <c r="E31" s="402">
        <v>1570000</v>
      </c>
      <c r="G31" s="86"/>
    </row>
    <row r="32" spans="3:7" s="353" customFormat="1" x14ac:dyDescent="0.25">
      <c r="C32" s="400" t="s">
        <v>1197</v>
      </c>
      <c r="D32" s="582">
        <v>41</v>
      </c>
      <c r="E32" s="402">
        <v>848641.05</v>
      </c>
      <c r="G32" s="86"/>
    </row>
    <row r="33" spans="3:7" s="353" customFormat="1" x14ac:dyDescent="0.25">
      <c r="C33" s="400" t="s">
        <v>1198</v>
      </c>
      <c r="D33" s="582">
        <v>14</v>
      </c>
      <c r="E33" s="402">
        <v>1302880.1099999999</v>
      </c>
      <c r="G33" s="86"/>
    </row>
    <row r="34" spans="3:7" s="353" customFormat="1" x14ac:dyDescent="0.25">
      <c r="C34" s="400" t="s">
        <v>1199</v>
      </c>
      <c r="D34" s="582">
        <v>24</v>
      </c>
      <c r="E34" s="402">
        <v>709681.62</v>
      </c>
      <c r="G34" s="86"/>
    </row>
    <row r="35" spans="3:7" s="353" customFormat="1" x14ac:dyDescent="0.25">
      <c r="C35" s="400" t="s">
        <v>1200</v>
      </c>
      <c r="D35" s="582">
        <v>19</v>
      </c>
      <c r="E35" s="402">
        <v>1036562.6</v>
      </c>
      <c r="G35" s="86"/>
    </row>
    <row r="36" spans="3:7" s="353" customFormat="1" x14ac:dyDescent="0.25">
      <c r="C36" s="400" t="s">
        <v>1201</v>
      </c>
      <c r="D36" s="582">
        <v>18</v>
      </c>
      <c r="E36" s="402">
        <v>739845.47</v>
      </c>
      <c r="G36" s="86"/>
    </row>
    <row r="37" spans="3:7" s="353" customFormat="1" x14ac:dyDescent="0.25">
      <c r="C37" s="400" t="s">
        <v>1202</v>
      </c>
      <c r="D37" s="582">
        <v>17</v>
      </c>
      <c r="E37" s="402">
        <v>708520.22500000009</v>
      </c>
      <c r="G37" s="86"/>
    </row>
    <row r="38" spans="3:7" s="353" customFormat="1" x14ac:dyDescent="0.25">
      <c r="C38" s="400" t="s">
        <v>1203</v>
      </c>
      <c r="D38" s="582">
        <v>11</v>
      </c>
      <c r="E38" s="402">
        <v>1102115.26</v>
      </c>
      <c r="G38" s="86"/>
    </row>
    <row r="39" spans="3:7" s="353" customFormat="1" x14ac:dyDescent="0.25">
      <c r="C39" s="400" t="s">
        <v>1204</v>
      </c>
      <c r="D39" s="582">
        <v>17</v>
      </c>
      <c r="E39" s="402">
        <v>1468400</v>
      </c>
      <c r="G39" s="86"/>
    </row>
    <row r="40" spans="3:7" s="353" customFormat="1" x14ac:dyDescent="0.25">
      <c r="C40" s="400" t="s">
        <v>1205</v>
      </c>
      <c r="D40" s="582">
        <v>19</v>
      </c>
      <c r="E40" s="402">
        <v>883994</v>
      </c>
      <c r="G40" s="86"/>
    </row>
    <row r="41" spans="3:7" x14ac:dyDescent="0.25">
      <c r="C41" s="89" t="s">
        <v>75</v>
      </c>
      <c r="D41" s="90">
        <f>SUM(D6:D40)</f>
        <v>615</v>
      </c>
      <c r="E41" s="210">
        <f>SUM(E6:E40)</f>
        <v>35745567.847299606</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55A0A-C547-4ADC-BBCF-874A9AA085DF}">
  <dimension ref="A1:R27"/>
  <sheetViews>
    <sheetView view="pageBreakPreview" topLeftCell="A18" zoomScale="70" zoomScaleNormal="70" zoomScaleSheetLayoutView="70" workbookViewId="0">
      <selection activeCell="Q28" sqref="Q28"/>
    </sheetView>
  </sheetViews>
  <sheetFormatPr defaultColWidth="9.140625" defaultRowHeight="15" x14ac:dyDescent="0.25"/>
  <cols>
    <col min="1" max="4" width="9.140625" style="85"/>
    <col min="5" max="5" width="18.28515625" style="85" customWidth="1"/>
    <col min="6" max="6" width="77.7109375" style="85" customWidth="1"/>
    <col min="7" max="7" width="26.7109375" style="85" customWidth="1"/>
    <col min="8" max="9" width="9.140625" style="85"/>
    <col min="10" max="10" width="31.7109375" style="85" customWidth="1"/>
    <col min="11" max="12" width="9.140625" style="85"/>
    <col min="13" max="13" width="10.85546875" style="85" bestFit="1" customWidth="1"/>
    <col min="14" max="14" width="15.85546875" style="85" customWidth="1"/>
    <col min="15" max="15" width="11" style="85" customWidth="1"/>
    <col min="16" max="16" width="12.85546875" style="85" customWidth="1"/>
    <col min="17" max="17" width="18.28515625" style="85" customWidth="1"/>
    <col min="18" max="18" width="33.85546875" style="85" customWidth="1"/>
    <col min="19" max="16384" width="9.140625" style="85"/>
  </cols>
  <sheetData>
    <row r="1" spans="1:18" ht="18.75" x14ac:dyDescent="0.3">
      <c r="A1" s="5" t="s">
        <v>989</v>
      </c>
      <c r="E1" s="3"/>
      <c r="J1" s="4"/>
      <c r="M1" s="86"/>
      <c r="N1" s="14"/>
      <c r="O1" s="86"/>
      <c r="P1" s="86"/>
    </row>
    <row r="2" spans="1:18" x14ac:dyDescent="0.25">
      <c r="A2" s="14"/>
      <c r="E2" s="3"/>
      <c r="J2" s="928"/>
      <c r="K2" s="928"/>
      <c r="L2" s="928"/>
      <c r="M2" s="928"/>
      <c r="N2" s="928"/>
      <c r="O2" s="928"/>
      <c r="P2" s="928"/>
      <c r="Q2" s="928"/>
      <c r="R2" s="928"/>
    </row>
    <row r="3" spans="1:18" ht="45.75" customHeight="1" x14ac:dyDescent="0.25">
      <c r="A3" s="900" t="s">
        <v>389</v>
      </c>
      <c r="B3" s="902" t="s">
        <v>1</v>
      </c>
      <c r="C3" s="902" t="s">
        <v>2</v>
      </c>
      <c r="D3" s="902" t="s">
        <v>3</v>
      </c>
      <c r="E3" s="929" t="s">
        <v>4</v>
      </c>
      <c r="F3" s="900" t="s">
        <v>5</v>
      </c>
      <c r="G3" s="902" t="s">
        <v>6</v>
      </c>
      <c r="H3" s="931" t="s">
        <v>7</v>
      </c>
      <c r="I3" s="931"/>
      <c r="J3" s="900" t="s">
        <v>8</v>
      </c>
      <c r="K3" s="906" t="s">
        <v>9</v>
      </c>
      <c r="L3" s="908"/>
      <c r="M3" s="909" t="s">
        <v>10</v>
      </c>
      <c r="N3" s="909"/>
      <c r="O3" s="909" t="s">
        <v>11</v>
      </c>
      <c r="P3" s="909"/>
      <c r="Q3" s="900" t="s">
        <v>12</v>
      </c>
      <c r="R3" s="902" t="s">
        <v>13</v>
      </c>
    </row>
    <row r="4" spans="1:18" x14ac:dyDescent="0.25">
      <c r="A4" s="901"/>
      <c r="B4" s="903"/>
      <c r="C4" s="903"/>
      <c r="D4" s="903"/>
      <c r="E4" s="930"/>
      <c r="F4" s="901"/>
      <c r="G4" s="903"/>
      <c r="H4" s="182" t="s">
        <v>14</v>
      </c>
      <c r="I4" s="182" t="s">
        <v>15</v>
      </c>
      <c r="J4" s="901"/>
      <c r="K4" s="185">
        <v>2020</v>
      </c>
      <c r="L4" s="185">
        <v>2021</v>
      </c>
      <c r="M4" s="19">
        <v>2020</v>
      </c>
      <c r="N4" s="19">
        <v>2021</v>
      </c>
      <c r="O4" s="19">
        <v>2020</v>
      </c>
      <c r="P4" s="19">
        <v>2021</v>
      </c>
      <c r="Q4" s="901"/>
      <c r="R4" s="903"/>
    </row>
    <row r="5" spans="1:18" x14ac:dyDescent="0.25">
      <c r="A5" s="181" t="s">
        <v>16</v>
      </c>
      <c r="B5" s="182" t="s">
        <v>17</v>
      </c>
      <c r="C5" s="182" t="s">
        <v>18</v>
      </c>
      <c r="D5" s="182" t="s">
        <v>19</v>
      </c>
      <c r="E5" s="184" t="s">
        <v>20</v>
      </c>
      <c r="F5" s="181" t="s">
        <v>21</v>
      </c>
      <c r="G5" s="181" t="s">
        <v>22</v>
      </c>
      <c r="H5" s="182" t="s">
        <v>23</v>
      </c>
      <c r="I5" s="182" t="s">
        <v>24</v>
      </c>
      <c r="J5" s="181" t="s">
        <v>25</v>
      </c>
      <c r="K5" s="185" t="s">
        <v>26</v>
      </c>
      <c r="L5" s="185" t="s">
        <v>27</v>
      </c>
      <c r="M5" s="183" t="s">
        <v>28</v>
      </c>
      <c r="N5" s="183" t="s">
        <v>29</v>
      </c>
      <c r="O5" s="183" t="s">
        <v>30</v>
      </c>
      <c r="P5" s="183" t="s">
        <v>31</v>
      </c>
      <c r="Q5" s="181" t="s">
        <v>32</v>
      </c>
      <c r="R5" s="182" t="s">
        <v>33</v>
      </c>
    </row>
    <row r="6" spans="1:18" ht="150" x14ac:dyDescent="0.25">
      <c r="A6" s="242">
        <v>1</v>
      </c>
      <c r="B6" s="243" t="s">
        <v>90</v>
      </c>
      <c r="C6" s="243">
        <v>1</v>
      </c>
      <c r="D6" s="243">
        <v>3</v>
      </c>
      <c r="E6" s="50" t="s">
        <v>436</v>
      </c>
      <c r="F6" s="243" t="s">
        <v>437</v>
      </c>
      <c r="G6" s="243" t="s">
        <v>190</v>
      </c>
      <c r="H6" s="243" t="s">
        <v>191</v>
      </c>
      <c r="I6" s="243" t="s">
        <v>438</v>
      </c>
      <c r="J6" s="243" t="s">
        <v>439</v>
      </c>
      <c r="K6" s="266" t="s">
        <v>34</v>
      </c>
      <c r="L6" s="266"/>
      <c r="M6" s="251">
        <v>30000</v>
      </c>
      <c r="N6" s="242"/>
      <c r="O6" s="251">
        <v>11907</v>
      </c>
      <c r="P6" s="251"/>
      <c r="Q6" s="243" t="s">
        <v>440</v>
      </c>
      <c r="R6" s="243" t="s">
        <v>441</v>
      </c>
    </row>
    <row r="7" spans="1:18" ht="120" x14ac:dyDescent="0.25">
      <c r="A7" s="239">
        <v>2</v>
      </c>
      <c r="B7" s="241" t="s">
        <v>90</v>
      </c>
      <c r="C7" s="241">
        <v>1</v>
      </c>
      <c r="D7" s="241">
        <v>3</v>
      </c>
      <c r="E7" s="50" t="s">
        <v>442</v>
      </c>
      <c r="F7" s="241" t="s">
        <v>443</v>
      </c>
      <c r="G7" s="241" t="s">
        <v>444</v>
      </c>
      <c r="H7" s="241" t="s">
        <v>445</v>
      </c>
      <c r="I7" s="241" t="s">
        <v>438</v>
      </c>
      <c r="J7" s="241" t="s">
        <v>439</v>
      </c>
      <c r="K7" s="249" t="s">
        <v>45</v>
      </c>
      <c r="L7" s="249"/>
      <c r="M7" s="244">
        <v>20000</v>
      </c>
      <c r="N7" s="239"/>
      <c r="O7" s="244">
        <v>20000</v>
      </c>
      <c r="P7" s="244"/>
      <c r="Q7" s="241" t="s">
        <v>440</v>
      </c>
      <c r="R7" s="241" t="s">
        <v>441</v>
      </c>
    </row>
    <row r="8" spans="1:18" ht="60" x14ac:dyDescent="0.25">
      <c r="A8" s="242">
        <v>3</v>
      </c>
      <c r="B8" s="242" t="s">
        <v>90</v>
      </c>
      <c r="C8" s="242">
        <v>5</v>
      </c>
      <c r="D8" s="243">
        <v>4</v>
      </c>
      <c r="E8" s="264" t="s">
        <v>446</v>
      </c>
      <c r="F8" s="243" t="s">
        <v>447</v>
      </c>
      <c r="G8" s="243" t="s">
        <v>48</v>
      </c>
      <c r="H8" s="243" t="s">
        <v>192</v>
      </c>
      <c r="I8" s="207" t="s">
        <v>438</v>
      </c>
      <c r="J8" s="243" t="s">
        <v>448</v>
      </c>
      <c r="K8" s="266" t="s">
        <v>40</v>
      </c>
      <c r="L8" s="266"/>
      <c r="M8" s="251">
        <v>25000</v>
      </c>
      <c r="N8" s="251"/>
      <c r="O8" s="251">
        <v>15312</v>
      </c>
      <c r="P8" s="251"/>
      <c r="Q8" s="243" t="s">
        <v>440</v>
      </c>
      <c r="R8" s="243" t="s">
        <v>441</v>
      </c>
    </row>
    <row r="9" spans="1:18" ht="75" x14ac:dyDescent="0.25">
      <c r="A9" s="242">
        <v>4</v>
      </c>
      <c r="B9" s="243" t="s">
        <v>90</v>
      </c>
      <c r="C9" s="243">
        <v>3</v>
      </c>
      <c r="D9" s="243">
        <v>10</v>
      </c>
      <c r="E9" s="243" t="s">
        <v>449</v>
      </c>
      <c r="F9" s="243" t="s">
        <v>450</v>
      </c>
      <c r="G9" s="243" t="s">
        <v>451</v>
      </c>
      <c r="H9" s="243" t="s">
        <v>452</v>
      </c>
      <c r="I9" s="243" t="s">
        <v>438</v>
      </c>
      <c r="J9" s="243" t="s">
        <v>453</v>
      </c>
      <c r="K9" s="266" t="s">
        <v>38</v>
      </c>
      <c r="L9" s="266"/>
      <c r="M9" s="251">
        <v>400000</v>
      </c>
      <c r="N9" s="242"/>
      <c r="O9" s="251">
        <v>50000</v>
      </c>
      <c r="P9" s="251"/>
      <c r="Q9" s="243" t="s">
        <v>440</v>
      </c>
      <c r="R9" s="243" t="s">
        <v>441</v>
      </c>
    </row>
    <row r="10" spans="1:18" ht="99.75" x14ac:dyDescent="0.25">
      <c r="A10" s="242">
        <v>5</v>
      </c>
      <c r="B10" s="243" t="s">
        <v>90</v>
      </c>
      <c r="C10" s="243">
        <v>3</v>
      </c>
      <c r="D10" s="243">
        <v>10</v>
      </c>
      <c r="E10" s="294" t="s">
        <v>454</v>
      </c>
      <c r="F10" s="243" t="s">
        <v>455</v>
      </c>
      <c r="G10" s="243" t="s">
        <v>456</v>
      </c>
      <c r="H10" s="243" t="s">
        <v>457</v>
      </c>
      <c r="I10" s="243" t="s">
        <v>438</v>
      </c>
      <c r="J10" s="243" t="s">
        <v>453</v>
      </c>
      <c r="K10" s="266" t="s">
        <v>38</v>
      </c>
      <c r="L10" s="266"/>
      <c r="M10" s="251">
        <v>120000</v>
      </c>
      <c r="N10" s="242"/>
      <c r="O10" s="251">
        <v>120000</v>
      </c>
      <c r="P10" s="251"/>
      <c r="Q10" s="243" t="s">
        <v>440</v>
      </c>
      <c r="R10" s="243" t="s">
        <v>441</v>
      </c>
    </row>
    <row r="11" spans="1:18" ht="75" x14ac:dyDescent="0.25">
      <c r="A11" s="243">
        <v>6</v>
      </c>
      <c r="B11" s="243" t="s">
        <v>90</v>
      </c>
      <c r="C11" s="243">
        <v>1</v>
      </c>
      <c r="D11" s="243">
        <v>13</v>
      </c>
      <c r="E11" s="243" t="s">
        <v>458</v>
      </c>
      <c r="F11" s="243" t="s">
        <v>459</v>
      </c>
      <c r="G11" s="243" t="s">
        <v>460</v>
      </c>
      <c r="H11" s="243" t="s">
        <v>452</v>
      </c>
      <c r="I11" s="243" t="s">
        <v>438</v>
      </c>
      <c r="J11" s="243" t="s">
        <v>439</v>
      </c>
      <c r="K11" s="243" t="s">
        <v>45</v>
      </c>
      <c r="L11" s="243"/>
      <c r="M11" s="254">
        <v>40000</v>
      </c>
      <c r="N11" s="254"/>
      <c r="O11" s="254">
        <v>25000</v>
      </c>
      <c r="P11" s="254"/>
      <c r="Q11" s="243" t="s">
        <v>440</v>
      </c>
      <c r="R11" s="243" t="s">
        <v>441</v>
      </c>
    </row>
    <row r="12" spans="1:18" ht="75" x14ac:dyDescent="0.25">
      <c r="A12" s="243">
        <v>7</v>
      </c>
      <c r="B12" s="243" t="s">
        <v>90</v>
      </c>
      <c r="C12" s="243">
        <v>3</v>
      </c>
      <c r="D12" s="243">
        <v>13</v>
      </c>
      <c r="E12" s="243" t="s">
        <v>461</v>
      </c>
      <c r="F12" s="243" t="s">
        <v>462</v>
      </c>
      <c r="G12" s="243" t="s">
        <v>463</v>
      </c>
      <c r="H12" s="243" t="s">
        <v>57</v>
      </c>
      <c r="I12" s="243" t="s">
        <v>438</v>
      </c>
      <c r="J12" s="243" t="s">
        <v>464</v>
      </c>
      <c r="K12" s="243" t="s">
        <v>465</v>
      </c>
      <c r="L12" s="243"/>
      <c r="M12" s="254">
        <v>8000</v>
      </c>
      <c r="N12" s="254"/>
      <c r="O12" s="254">
        <v>8000</v>
      </c>
      <c r="P12" s="254"/>
      <c r="Q12" s="243" t="s">
        <v>440</v>
      </c>
      <c r="R12" s="243" t="s">
        <v>441</v>
      </c>
    </row>
    <row r="13" spans="1:18" ht="213.75" x14ac:dyDescent="0.25">
      <c r="A13" s="243">
        <v>8</v>
      </c>
      <c r="B13" s="243" t="s">
        <v>90</v>
      </c>
      <c r="C13" s="243">
        <v>1</v>
      </c>
      <c r="D13" s="243">
        <v>13</v>
      </c>
      <c r="E13" s="206" t="s">
        <v>466</v>
      </c>
      <c r="F13" s="243" t="s">
        <v>467</v>
      </c>
      <c r="G13" s="243" t="s">
        <v>468</v>
      </c>
      <c r="H13" s="243" t="s">
        <v>469</v>
      </c>
      <c r="I13" s="243" t="s">
        <v>470</v>
      </c>
      <c r="J13" s="243" t="s">
        <v>471</v>
      </c>
      <c r="K13" s="243" t="s">
        <v>465</v>
      </c>
      <c r="L13" s="243"/>
      <c r="M13" s="254">
        <v>165000</v>
      </c>
      <c r="N13" s="254"/>
      <c r="O13" s="254">
        <v>165000</v>
      </c>
      <c r="P13" s="254"/>
      <c r="Q13" s="243" t="s">
        <v>440</v>
      </c>
      <c r="R13" s="243" t="s">
        <v>441</v>
      </c>
    </row>
    <row r="14" spans="1:18" ht="195" x14ac:dyDescent="0.25">
      <c r="A14" s="242">
        <v>9</v>
      </c>
      <c r="B14" s="242" t="s">
        <v>90</v>
      </c>
      <c r="C14" s="242">
        <v>1</v>
      </c>
      <c r="D14" s="242">
        <v>13</v>
      </c>
      <c r="E14" s="243" t="s">
        <v>472</v>
      </c>
      <c r="F14" s="243" t="s">
        <v>473</v>
      </c>
      <c r="G14" s="243" t="s">
        <v>474</v>
      </c>
      <c r="H14" s="243" t="s">
        <v>469</v>
      </c>
      <c r="I14" s="243" t="s">
        <v>438</v>
      </c>
      <c r="J14" s="242" t="s">
        <v>439</v>
      </c>
      <c r="K14" s="242" t="s">
        <v>52</v>
      </c>
      <c r="L14" s="242"/>
      <c r="M14" s="251">
        <v>20000</v>
      </c>
      <c r="N14" s="242"/>
      <c r="O14" s="251">
        <v>20000</v>
      </c>
      <c r="P14" s="242"/>
      <c r="Q14" s="243" t="s">
        <v>440</v>
      </c>
      <c r="R14" s="243" t="s">
        <v>441</v>
      </c>
    </row>
    <row r="15" spans="1:18" ht="79.5" customHeight="1" x14ac:dyDescent="0.25">
      <c r="A15" s="242">
        <v>10</v>
      </c>
      <c r="B15" s="242" t="s">
        <v>90</v>
      </c>
      <c r="C15" s="242">
        <v>5</v>
      </c>
      <c r="D15" s="243">
        <v>4</v>
      </c>
      <c r="E15" s="243" t="s">
        <v>446</v>
      </c>
      <c r="F15" s="243" t="s">
        <v>447</v>
      </c>
      <c r="G15" s="243" t="s">
        <v>48</v>
      </c>
      <c r="H15" s="243" t="s">
        <v>192</v>
      </c>
      <c r="I15" s="207" t="s">
        <v>438</v>
      </c>
      <c r="J15" s="243" t="s">
        <v>448</v>
      </c>
      <c r="K15" s="266"/>
      <c r="L15" s="266" t="s">
        <v>475</v>
      </c>
      <c r="M15" s="251"/>
      <c r="N15" s="251">
        <v>21000</v>
      </c>
      <c r="O15" s="251"/>
      <c r="P15" s="251">
        <v>21000</v>
      </c>
      <c r="Q15" s="243" t="s">
        <v>440</v>
      </c>
      <c r="R15" s="243" t="s">
        <v>441</v>
      </c>
    </row>
    <row r="16" spans="1:18" ht="94.5" customHeight="1" x14ac:dyDescent="0.25">
      <c r="A16" s="242">
        <v>11</v>
      </c>
      <c r="B16" s="243" t="s">
        <v>90</v>
      </c>
      <c r="C16" s="243">
        <v>3</v>
      </c>
      <c r="D16" s="243">
        <v>10</v>
      </c>
      <c r="E16" s="243" t="s">
        <v>449</v>
      </c>
      <c r="F16" s="243" t="s">
        <v>450</v>
      </c>
      <c r="G16" s="243" t="s">
        <v>727</v>
      </c>
      <c r="H16" s="243" t="s">
        <v>452</v>
      </c>
      <c r="I16" s="243" t="s">
        <v>438</v>
      </c>
      <c r="J16" s="243" t="s">
        <v>453</v>
      </c>
      <c r="K16" s="266"/>
      <c r="L16" s="266" t="s">
        <v>45</v>
      </c>
      <c r="M16" s="251"/>
      <c r="N16" s="251">
        <v>380613.54</v>
      </c>
      <c r="O16" s="251"/>
      <c r="P16" s="251">
        <v>380613.54</v>
      </c>
      <c r="Q16" s="243" t="s">
        <v>440</v>
      </c>
      <c r="R16" s="243" t="s">
        <v>441</v>
      </c>
    </row>
    <row r="17" spans="1:18" ht="97.5" customHeight="1" x14ac:dyDescent="0.25">
      <c r="A17" s="243">
        <v>12</v>
      </c>
      <c r="B17" s="243" t="s">
        <v>90</v>
      </c>
      <c r="C17" s="243">
        <v>1</v>
      </c>
      <c r="D17" s="243">
        <v>13</v>
      </c>
      <c r="E17" s="243" t="s">
        <v>458</v>
      </c>
      <c r="F17" s="243" t="s">
        <v>459</v>
      </c>
      <c r="G17" s="243" t="s">
        <v>460</v>
      </c>
      <c r="H17" s="243" t="s">
        <v>452</v>
      </c>
      <c r="I17" s="243" t="s">
        <v>438</v>
      </c>
      <c r="J17" s="243" t="s">
        <v>439</v>
      </c>
      <c r="K17" s="243"/>
      <c r="L17" s="243" t="s">
        <v>45</v>
      </c>
      <c r="M17" s="254"/>
      <c r="N17" s="254">
        <v>39900</v>
      </c>
      <c r="O17" s="254"/>
      <c r="P17" s="254">
        <v>39900</v>
      </c>
      <c r="Q17" s="243" t="s">
        <v>440</v>
      </c>
      <c r="R17" s="243" t="s">
        <v>441</v>
      </c>
    </row>
    <row r="18" spans="1:18" ht="117.75" customHeight="1" x14ac:dyDescent="0.25">
      <c r="A18" s="243">
        <v>13</v>
      </c>
      <c r="B18" s="243" t="s">
        <v>90</v>
      </c>
      <c r="C18" s="243">
        <v>3</v>
      </c>
      <c r="D18" s="243">
        <v>13</v>
      </c>
      <c r="E18" s="243" t="s">
        <v>476</v>
      </c>
      <c r="F18" s="243" t="s">
        <v>462</v>
      </c>
      <c r="G18" s="243" t="s">
        <v>463</v>
      </c>
      <c r="H18" s="243" t="s">
        <v>57</v>
      </c>
      <c r="I18" s="243" t="s">
        <v>438</v>
      </c>
      <c r="J18" s="243" t="s">
        <v>464</v>
      </c>
      <c r="K18" s="243"/>
      <c r="L18" s="243" t="s">
        <v>45</v>
      </c>
      <c r="M18" s="254"/>
      <c r="N18" s="254">
        <v>19999</v>
      </c>
      <c r="O18" s="254"/>
      <c r="P18" s="254">
        <v>19999</v>
      </c>
      <c r="Q18" s="243" t="s">
        <v>440</v>
      </c>
      <c r="R18" s="243" t="s">
        <v>441</v>
      </c>
    </row>
    <row r="19" spans="1:18" ht="225.75" customHeight="1" x14ac:dyDescent="0.25">
      <c r="A19" s="242">
        <v>14</v>
      </c>
      <c r="B19" s="242" t="s">
        <v>90</v>
      </c>
      <c r="C19" s="242">
        <v>1</v>
      </c>
      <c r="D19" s="242">
        <v>13</v>
      </c>
      <c r="E19" s="243" t="s">
        <v>472</v>
      </c>
      <c r="F19" s="243" t="s">
        <v>990</v>
      </c>
      <c r="G19" s="243" t="s">
        <v>474</v>
      </c>
      <c r="H19" s="243" t="s">
        <v>469</v>
      </c>
      <c r="I19" s="243" t="s">
        <v>438</v>
      </c>
      <c r="J19" s="242" t="s">
        <v>439</v>
      </c>
      <c r="K19" s="242"/>
      <c r="L19" s="242" t="s">
        <v>45</v>
      </c>
      <c r="M19" s="251"/>
      <c r="N19" s="251">
        <v>19968.95</v>
      </c>
      <c r="O19" s="251"/>
      <c r="P19" s="251">
        <v>19968.95</v>
      </c>
      <c r="Q19" s="243" t="s">
        <v>440</v>
      </c>
      <c r="R19" s="243" t="s">
        <v>441</v>
      </c>
    </row>
    <row r="20" spans="1:18" ht="247.5" customHeight="1" x14ac:dyDescent="0.25">
      <c r="A20" s="243">
        <v>15</v>
      </c>
      <c r="B20" s="243" t="s">
        <v>90</v>
      </c>
      <c r="C20" s="243">
        <v>1</v>
      </c>
      <c r="D20" s="243">
        <v>13</v>
      </c>
      <c r="E20" s="206" t="s">
        <v>477</v>
      </c>
      <c r="F20" s="243" t="s">
        <v>467</v>
      </c>
      <c r="G20" s="243" t="s">
        <v>468</v>
      </c>
      <c r="H20" s="243" t="s">
        <v>469</v>
      </c>
      <c r="I20" s="243" t="s">
        <v>470</v>
      </c>
      <c r="J20" s="243" t="s">
        <v>471</v>
      </c>
      <c r="K20" s="243"/>
      <c r="L20" s="243" t="s">
        <v>34</v>
      </c>
      <c r="M20" s="254"/>
      <c r="N20" s="254">
        <v>0</v>
      </c>
      <c r="O20" s="254"/>
      <c r="P20" s="254">
        <v>0</v>
      </c>
      <c r="Q20" s="243" t="s">
        <v>440</v>
      </c>
      <c r="R20" s="243" t="s">
        <v>441</v>
      </c>
    </row>
    <row r="21" spans="1:18" ht="96" customHeight="1" x14ac:dyDescent="0.25">
      <c r="A21" s="243">
        <v>16</v>
      </c>
      <c r="B21" s="243" t="s">
        <v>90</v>
      </c>
      <c r="C21" s="243">
        <v>1</v>
      </c>
      <c r="D21" s="243">
        <v>13</v>
      </c>
      <c r="E21" s="243" t="s">
        <v>478</v>
      </c>
      <c r="F21" s="243" t="s">
        <v>779</v>
      </c>
      <c r="G21" s="243" t="s">
        <v>444</v>
      </c>
      <c r="H21" s="243" t="s">
        <v>445</v>
      </c>
      <c r="I21" s="243" t="s">
        <v>438</v>
      </c>
      <c r="J21" s="243" t="s">
        <v>439</v>
      </c>
      <c r="K21" s="243"/>
      <c r="L21" s="243" t="s">
        <v>45</v>
      </c>
      <c r="M21" s="254"/>
      <c r="N21" s="254">
        <v>21800</v>
      </c>
      <c r="O21" s="254"/>
      <c r="P21" s="254">
        <v>21800</v>
      </c>
      <c r="Q21" s="243" t="s">
        <v>440</v>
      </c>
      <c r="R21" s="243" t="s">
        <v>441</v>
      </c>
    </row>
    <row r="22" spans="1:18" ht="39.75" hidden="1" customHeight="1" x14ac:dyDescent="0.25">
      <c r="A22" s="932" t="s">
        <v>479</v>
      </c>
      <c r="B22" s="933"/>
      <c r="C22" s="933"/>
      <c r="D22" s="933"/>
      <c r="E22" s="933"/>
      <c r="F22" s="933"/>
      <c r="G22" s="933"/>
      <c r="H22" s="933"/>
      <c r="I22" s="933"/>
      <c r="J22" s="933"/>
      <c r="K22" s="933"/>
      <c r="L22" s="933"/>
      <c r="M22" s="933"/>
      <c r="N22" s="933"/>
      <c r="O22" s="933"/>
      <c r="P22" s="933"/>
      <c r="Q22" s="933"/>
      <c r="R22" s="934"/>
    </row>
    <row r="24" spans="1:18" x14ac:dyDescent="0.25">
      <c r="N24" s="826"/>
      <c r="O24" s="829" t="s">
        <v>35</v>
      </c>
      <c r="P24" s="829"/>
      <c r="Q24" s="829"/>
    </row>
    <row r="25" spans="1:18" x14ac:dyDescent="0.25">
      <c r="N25" s="827"/>
      <c r="O25" s="829" t="s">
        <v>36</v>
      </c>
      <c r="P25" s="829" t="s">
        <v>37</v>
      </c>
      <c r="Q25" s="829"/>
    </row>
    <row r="26" spans="1:18" x14ac:dyDescent="0.25">
      <c r="N26" s="828"/>
      <c r="O26" s="829"/>
      <c r="P26" s="165">
        <v>2020</v>
      </c>
      <c r="Q26" s="165">
        <v>2021</v>
      </c>
    </row>
    <row r="27" spans="1:18" x14ac:dyDescent="0.25">
      <c r="N27" s="165" t="s">
        <v>729</v>
      </c>
      <c r="O27" s="190">
        <v>16</v>
      </c>
      <c r="P27" s="127">
        <f>O6+O7+O8+O9+O10+O11+O12+O13+O14</f>
        <v>435219</v>
      </c>
      <c r="Q27" s="11">
        <f>P15+P16+P17+P18+P19+P21</f>
        <v>503281.49</v>
      </c>
    </row>
  </sheetData>
  <mergeCells count="20">
    <mergeCell ref="N24:N26"/>
    <mergeCell ref="O24:Q24"/>
    <mergeCell ref="O25:O26"/>
    <mergeCell ref="P25:Q25"/>
    <mergeCell ref="A22:R22"/>
    <mergeCell ref="J2:R2"/>
    <mergeCell ref="A3:A4"/>
    <mergeCell ref="B3:B4"/>
    <mergeCell ref="C3:C4"/>
    <mergeCell ref="D3:D4"/>
    <mergeCell ref="E3:E4"/>
    <mergeCell ref="F3:F4"/>
    <mergeCell ref="G3:G4"/>
    <mergeCell ref="H3:I3"/>
    <mergeCell ref="J3:J4"/>
    <mergeCell ref="K3:L3"/>
    <mergeCell ref="M3:N3"/>
    <mergeCell ref="O3:P3"/>
    <mergeCell ref="Q3:Q4"/>
    <mergeCell ref="R3:R4"/>
  </mergeCells>
  <pageMargins left="0.7" right="0.7" top="0.75" bottom="0.75" header="0.3" footer="0.3"/>
  <pageSetup paperSize="9" scale="38" orientation="landscape" r:id="rId1"/>
  <rowBreaks count="2" manualBreakCount="2">
    <brk id="14" max="17" man="1"/>
    <brk id="1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79F24-ED7E-43FC-9FF5-CAE4A09D1609}">
  <dimension ref="A1:R39"/>
  <sheetViews>
    <sheetView view="pageBreakPreview" topLeftCell="A20" zoomScale="70" zoomScaleNormal="70" zoomScaleSheetLayoutView="70" workbookViewId="0">
      <selection activeCell="Q31" sqref="Q31"/>
    </sheetView>
  </sheetViews>
  <sheetFormatPr defaultColWidth="8.5703125" defaultRowHeight="15" x14ac:dyDescent="0.25"/>
  <cols>
    <col min="1" max="1" width="4.140625" style="85" customWidth="1"/>
    <col min="2" max="2" width="8.85546875" style="85" customWidth="1"/>
    <col min="3" max="3" width="8.5703125" style="85" customWidth="1"/>
    <col min="4" max="4" width="9.7109375" style="85" customWidth="1"/>
    <col min="5" max="5" width="31.28515625" style="85" customWidth="1"/>
    <col min="6" max="6" width="54.42578125" style="85" customWidth="1"/>
    <col min="7" max="7" width="24.7109375" style="85" customWidth="1"/>
    <col min="8" max="8" width="19.5703125" style="85" customWidth="1"/>
    <col min="9" max="9" width="12.140625" style="85" customWidth="1"/>
    <col min="10" max="10" width="30.5703125" style="85" customWidth="1"/>
    <col min="11" max="11" width="10.28515625" style="85" customWidth="1"/>
    <col min="12" max="12" width="9.42578125" style="85" customWidth="1"/>
    <col min="13" max="13" width="9.85546875" style="85" customWidth="1"/>
    <col min="14" max="14" width="12.28515625" style="85" customWidth="1"/>
    <col min="15" max="15" width="10.7109375" style="85" customWidth="1"/>
    <col min="16" max="16" width="10.5703125" style="85" customWidth="1"/>
    <col min="17" max="17" width="19.28515625" style="85" customWidth="1"/>
    <col min="18" max="18" width="19.85546875" style="85" customWidth="1"/>
    <col min="19" max="16384" width="8.5703125" style="85"/>
  </cols>
  <sheetData>
    <row r="1" spans="1:18" ht="45.6" customHeight="1" x14ac:dyDescent="0.25">
      <c r="P1" s="936"/>
      <c r="Q1" s="937"/>
      <c r="R1" s="937"/>
    </row>
    <row r="2" spans="1:18" ht="18.75" x14ac:dyDescent="0.3">
      <c r="A2" s="5" t="s">
        <v>1001</v>
      </c>
      <c r="E2" s="3"/>
      <c r="J2" s="4"/>
      <c r="M2" s="86"/>
      <c r="N2" s="86"/>
      <c r="O2" s="86"/>
      <c r="P2" s="937"/>
      <c r="Q2" s="937"/>
      <c r="R2" s="937"/>
    </row>
    <row r="3" spans="1:18" x14ac:dyDescent="0.25">
      <c r="M3" s="86"/>
      <c r="N3" s="86"/>
      <c r="O3" s="86"/>
      <c r="P3" s="86"/>
    </row>
    <row r="4" spans="1:18" s="63" customFormat="1" ht="52.5" customHeight="1" x14ac:dyDescent="0.2">
      <c r="A4" s="938" t="s">
        <v>0</v>
      </c>
      <c r="B4" s="939" t="s">
        <v>1</v>
      </c>
      <c r="C4" s="939" t="s">
        <v>2</v>
      </c>
      <c r="D4" s="939" t="s">
        <v>3</v>
      </c>
      <c r="E4" s="938" t="s">
        <v>4</v>
      </c>
      <c r="F4" s="938" t="s">
        <v>5</v>
      </c>
      <c r="G4" s="938" t="s">
        <v>6</v>
      </c>
      <c r="H4" s="939" t="s">
        <v>7</v>
      </c>
      <c r="I4" s="939"/>
      <c r="J4" s="938" t="s">
        <v>8</v>
      </c>
      <c r="K4" s="939" t="s">
        <v>9</v>
      </c>
      <c r="L4" s="939"/>
      <c r="M4" s="940" t="s">
        <v>10</v>
      </c>
      <c r="N4" s="940"/>
      <c r="O4" s="940" t="s">
        <v>11</v>
      </c>
      <c r="P4" s="940"/>
      <c r="Q4" s="938" t="s">
        <v>12</v>
      </c>
      <c r="R4" s="939" t="s">
        <v>13</v>
      </c>
    </row>
    <row r="5" spans="1:18" s="63" customFormat="1" x14ac:dyDescent="0.2">
      <c r="A5" s="938"/>
      <c r="B5" s="939"/>
      <c r="C5" s="939"/>
      <c r="D5" s="939"/>
      <c r="E5" s="938"/>
      <c r="F5" s="938"/>
      <c r="G5" s="938"/>
      <c r="H5" s="22" t="s">
        <v>14</v>
      </c>
      <c r="I5" s="22" t="s">
        <v>15</v>
      </c>
      <c r="J5" s="938"/>
      <c r="K5" s="187">
        <v>2020</v>
      </c>
      <c r="L5" s="187">
        <v>2021</v>
      </c>
      <c r="M5" s="23">
        <v>2020</v>
      </c>
      <c r="N5" s="23">
        <v>2021</v>
      </c>
      <c r="O5" s="23">
        <v>2020</v>
      </c>
      <c r="P5" s="23">
        <v>2021</v>
      </c>
      <c r="Q5" s="938"/>
      <c r="R5" s="939"/>
    </row>
    <row r="6" spans="1:18" s="63" customFormat="1" x14ac:dyDescent="0.2">
      <c r="A6" s="24" t="s">
        <v>16</v>
      </c>
      <c r="B6" s="22" t="s">
        <v>17</v>
      </c>
      <c r="C6" s="22" t="s">
        <v>18</v>
      </c>
      <c r="D6" s="22" t="s">
        <v>19</v>
      </c>
      <c r="E6" s="24" t="s">
        <v>20</v>
      </c>
      <c r="F6" s="24" t="s">
        <v>21</v>
      </c>
      <c r="G6" s="24" t="s">
        <v>22</v>
      </c>
      <c r="H6" s="22" t="s">
        <v>23</v>
      </c>
      <c r="I6" s="22" t="s">
        <v>24</v>
      </c>
      <c r="J6" s="24" t="s">
        <v>25</v>
      </c>
      <c r="K6" s="187" t="s">
        <v>26</v>
      </c>
      <c r="L6" s="187" t="s">
        <v>27</v>
      </c>
      <c r="M6" s="186" t="s">
        <v>28</v>
      </c>
      <c r="N6" s="186" t="s">
        <v>29</v>
      </c>
      <c r="O6" s="186" t="s">
        <v>30</v>
      </c>
      <c r="P6" s="186" t="s">
        <v>31</v>
      </c>
      <c r="Q6" s="24" t="s">
        <v>32</v>
      </c>
      <c r="R6" s="22" t="s">
        <v>33</v>
      </c>
    </row>
    <row r="7" spans="1:18" ht="164.45" customHeight="1" x14ac:dyDescent="0.25">
      <c r="A7" s="278">
        <v>1</v>
      </c>
      <c r="B7" s="278">
        <v>2</v>
      </c>
      <c r="C7" s="278">
        <v>1</v>
      </c>
      <c r="D7" s="278">
        <v>6</v>
      </c>
      <c r="E7" s="278" t="s">
        <v>480</v>
      </c>
      <c r="F7" s="204" t="s">
        <v>481</v>
      </c>
      <c r="G7" s="278" t="s">
        <v>482</v>
      </c>
      <c r="H7" s="278" t="s">
        <v>483</v>
      </c>
      <c r="I7" s="277" t="s">
        <v>484</v>
      </c>
      <c r="J7" s="278" t="s">
        <v>485</v>
      </c>
      <c r="K7" s="277" t="s">
        <v>47</v>
      </c>
      <c r="L7" s="280" t="s">
        <v>395</v>
      </c>
      <c r="M7" s="280">
        <v>24800</v>
      </c>
      <c r="N7" s="280" t="s">
        <v>395</v>
      </c>
      <c r="O7" s="280">
        <v>24800</v>
      </c>
      <c r="P7" s="280" t="s">
        <v>395</v>
      </c>
      <c r="Q7" s="278" t="s">
        <v>486</v>
      </c>
      <c r="R7" s="278" t="s">
        <v>487</v>
      </c>
    </row>
    <row r="8" spans="1:18" ht="205.9" customHeight="1" x14ac:dyDescent="0.25">
      <c r="A8" s="278">
        <v>2</v>
      </c>
      <c r="B8" s="278">
        <v>6</v>
      </c>
      <c r="C8" s="278">
        <v>1</v>
      </c>
      <c r="D8" s="278">
        <v>6</v>
      </c>
      <c r="E8" s="278" t="s">
        <v>488</v>
      </c>
      <c r="F8" s="204" t="s">
        <v>489</v>
      </c>
      <c r="G8" s="278" t="s">
        <v>490</v>
      </c>
      <c r="H8" s="278" t="s">
        <v>491</v>
      </c>
      <c r="I8" s="278" t="s">
        <v>492</v>
      </c>
      <c r="J8" s="278" t="s">
        <v>493</v>
      </c>
      <c r="K8" s="277" t="s">
        <v>38</v>
      </c>
      <c r="L8" s="280" t="s">
        <v>395</v>
      </c>
      <c r="M8" s="280">
        <v>8000</v>
      </c>
      <c r="N8" s="280" t="s">
        <v>395</v>
      </c>
      <c r="O8" s="280">
        <v>8000</v>
      </c>
      <c r="P8" s="280" t="s">
        <v>395</v>
      </c>
      <c r="Q8" s="278" t="s">
        <v>486</v>
      </c>
      <c r="R8" s="278" t="s">
        <v>487</v>
      </c>
    </row>
    <row r="9" spans="1:18" s="3" customFormat="1" ht="105" x14ac:dyDescent="0.25">
      <c r="A9" s="278">
        <v>3</v>
      </c>
      <c r="B9" s="278">
        <v>6</v>
      </c>
      <c r="C9" s="278">
        <v>5</v>
      </c>
      <c r="D9" s="278">
        <v>11</v>
      </c>
      <c r="E9" s="278" t="s">
        <v>494</v>
      </c>
      <c r="F9" s="204" t="s">
        <v>495</v>
      </c>
      <c r="G9" s="278" t="s">
        <v>193</v>
      </c>
      <c r="H9" s="278" t="s">
        <v>496</v>
      </c>
      <c r="I9" s="277" t="s">
        <v>497</v>
      </c>
      <c r="J9" s="278" t="s">
        <v>498</v>
      </c>
      <c r="K9" s="277" t="s">
        <v>45</v>
      </c>
      <c r="L9" s="280" t="s">
        <v>395</v>
      </c>
      <c r="M9" s="279">
        <v>60000</v>
      </c>
      <c r="N9" s="280" t="s">
        <v>395</v>
      </c>
      <c r="O9" s="279">
        <v>60000</v>
      </c>
      <c r="P9" s="280" t="s">
        <v>395</v>
      </c>
      <c r="Q9" s="278" t="s">
        <v>486</v>
      </c>
      <c r="R9" s="278" t="s">
        <v>487</v>
      </c>
    </row>
    <row r="10" spans="1:18" ht="172.15" customHeight="1" x14ac:dyDescent="0.25">
      <c r="A10" s="278">
        <v>4</v>
      </c>
      <c r="B10" s="278">
        <v>6</v>
      </c>
      <c r="C10" s="278">
        <v>2</v>
      </c>
      <c r="D10" s="278">
        <v>12</v>
      </c>
      <c r="E10" s="278" t="s">
        <v>499</v>
      </c>
      <c r="F10" s="204" t="s">
        <v>500</v>
      </c>
      <c r="G10" s="278" t="s">
        <v>190</v>
      </c>
      <c r="H10" s="278" t="s">
        <v>501</v>
      </c>
      <c r="I10" s="207" t="s">
        <v>502</v>
      </c>
      <c r="J10" s="278" t="s">
        <v>439</v>
      </c>
      <c r="K10" s="278" t="s">
        <v>45</v>
      </c>
      <c r="L10" s="280" t="s">
        <v>395</v>
      </c>
      <c r="M10" s="279">
        <v>34000</v>
      </c>
      <c r="N10" s="280" t="s">
        <v>395</v>
      </c>
      <c r="O10" s="279">
        <v>34000</v>
      </c>
      <c r="P10" s="280" t="s">
        <v>395</v>
      </c>
      <c r="Q10" s="278" t="s">
        <v>486</v>
      </c>
      <c r="R10" s="278" t="s">
        <v>487</v>
      </c>
    </row>
    <row r="11" spans="1:18" ht="132.6" customHeight="1" x14ac:dyDescent="0.25">
      <c r="A11" s="278">
        <v>5</v>
      </c>
      <c r="B11" s="278">
        <v>3</v>
      </c>
      <c r="C11" s="278">
        <v>3</v>
      </c>
      <c r="D11" s="278">
        <v>10</v>
      </c>
      <c r="E11" s="278" t="s">
        <v>503</v>
      </c>
      <c r="F11" s="204" t="s">
        <v>504</v>
      </c>
      <c r="G11" s="278" t="s">
        <v>505</v>
      </c>
      <c r="H11" s="278" t="s">
        <v>506</v>
      </c>
      <c r="I11" s="207" t="s">
        <v>41</v>
      </c>
      <c r="J11" s="278" t="s">
        <v>507</v>
      </c>
      <c r="K11" s="302" t="s">
        <v>43</v>
      </c>
      <c r="L11" s="280" t="s">
        <v>395</v>
      </c>
      <c r="M11" s="279">
        <v>11890</v>
      </c>
      <c r="N11" s="280" t="s">
        <v>395</v>
      </c>
      <c r="O11" s="279">
        <v>11890</v>
      </c>
      <c r="P11" s="280" t="s">
        <v>395</v>
      </c>
      <c r="Q11" s="278" t="s">
        <v>486</v>
      </c>
      <c r="R11" s="278" t="s">
        <v>487</v>
      </c>
    </row>
    <row r="12" spans="1:18" ht="154.9" customHeight="1" x14ac:dyDescent="0.25">
      <c r="A12" s="278">
        <v>6</v>
      </c>
      <c r="B12" s="278">
        <v>2</v>
      </c>
      <c r="C12" s="278">
        <v>1</v>
      </c>
      <c r="D12" s="278">
        <v>6</v>
      </c>
      <c r="E12" s="278" t="s">
        <v>508</v>
      </c>
      <c r="F12" s="204" t="s">
        <v>509</v>
      </c>
      <c r="G12" s="278" t="s">
        <v>510</v>
      </c>
      <c r="H12" s="278" t="s">
        <v>511</v>
      </c>
      <c r="I12" s="207" t="s">
        <v>512</v>
      </c>
      <c r="J12" s="278" t="s">
        <v>513</v>
      </c>
      <c r="K12" s="278" t="s">
        <v>38</v>
      </c>
      <c r="L12" s="280" t="s">
        <v>395</v>
      </c>
      <c r="M12" s="280">
        <v>3000</v>
      </c>
      <c r="N12" s="280" t="s">
        <v>395</v>
      </c>
      <c r="O12" s="280">
        <v>3000</v>
      </c>
      <c r="P12" s="280" t="s">
        <v>395</v>
      </c>
      <c r="Q12" s="278" t="s">
        <v>486</v>
      </c>
      <c r="R12" s="278" t="s">
        <v>487</v>
      </c>
    </row>
    <row r="13" spans="1:18" ht="205.9" customHeight="1" x14ac:dyDescent="0.25">
      <c r="A13" s="278">
        <v>7</v>
      </c>
      <c r="B13" s="278">
        <v>6</v>
      </c>
      <c r="C13" s="278">
        <v>1</v>
      </c>
      <c r="D13" s="278">
        <v>3</v>
      </c>
      <c r="E13" s="278" t="s">
        <v>514</v>
      </c>
      <c r="F13" s="204" t="s">
        <v>515</v>
      </c>
      <c r="G13" s="278" t="s">
        <v>516</v>
      </c>
      <c r="H13" s="278" t="s">
        <v>517</v>
      </c>
      <c r="I13" s="207" t="s">
        <v>518</v>
      </c>
      <c r="J13" s="278" t="s">
        <v>519</v>
      </c>
      <c r="K13" s="278" t="s">
        <v>38</v>
      </c>
      <c r="L13" s="280" t="s">
        <v>395</v>
      </c>
      <c r="M13" s="280">
        <v>50000</v>
      </c>
      <c r="N13" s="280" t="s">
        <v>395</v>
      </c>
      <c r="O13" s="280">
        <v>50000</v>
      </c>
      <c r="P13" s="280" t="s">
        <v>395</v>
      </c>
      <c r="Q13" s="278" t="s">
        <v>486</v>
      </c>
      <c r="R13" s="278" t="s">
        <v>487</v>
      </c>
    </row>
    <row r="14" spans="1:18" ht="124.15" customHeight="1" x14ac:dyDescent="0.25">
      <c r="A14" s="278">
        <v>8</v>
      </c>
      <c r="B14" s="277">
        <v>3</v>
      </c>
      <c r="C14" s="277">
        <v>1</v>
      </c>
      <c r="D14" s="278">
        <v>9</v>
      </c>
      <c r="E14" s="278" t="s">
        <v>520</v>
      </c>
      <c r="F14" s="204" t="s">
        <v>521</v>
      </c>
      <c r="G14" s="278" t="s">
        <v>522</v>
      </c>
      <c r="H14" s="278" t="s">
        <v>523</v>
      </c>
      <c r="I14" s="207" t="s">
        <v>524</v>
      </c>
      <c r="J14" s="278" t="s">
        <v>525</v>
      </c>
      <c r="K14" s="303" t="s">
        <v>45</v>
      </c>
      <c r="L14" s="303"/>
      <c r="M14" s="279">
        <v>78000</v>
      </c>
      <c r="N14" s="277" t="s">
        <v>395</v>
      </c>
      <c r="O14" s="279">
        <f>M14</f>
        <v>78000</v>
      </c>
      <c r="P14" s="280" t="s">
        <v>395</v>
      </c>
      <c r="Q14" s="278" t="s">
        <v>486</v>
      </c>
      <c r="R14" s="278" t="s">
        <v>487</v>
      </c>
    </row>
    <row r="15" spans="1:18" ht="116.45" customHeight="1" x14ac:dyDescent="0.25">
      <c r="A15" s="278">
        <v>9</v>
      </c>
      <c r="B15" s="278">
        <v>6</v>
      </c>
      <c r="C15" s="278">
        <v>5</v>
      </c>
      <c r="D15" s="278">
        <v>11</v>
      </c>
      <c r="E15" s="278" t="s">
        <v>526</v>
      </c>
      <c r="F15" s="204" t="s">
        <v>527</v>
      </c>
      <c r="G15" s="278" t="s">
        <v>193</v>
      </c>
      <c r="H15" s="278" t="s">
        <v>496</v>
      </c>
      <c r="I15" s="277" t="s">
        <v>528</v>
      </c>
      <c r="J15" s="278" t="s">
        <v>529</v>
      </c>
      <c r="K15" s="277" t="s">
        <v>52</v>
      </c>
      <c r="L15" s="280" t="s">
        <v>395</v>
      </c>
      <c r="M15" s="279">
        <v>8000</v>
      </c>
      <c r="N15" s="280" t="s">
        <v>395</v>
      </c>
      <c r="O15" s="279">
        <v>8000</v>
      </c>
      <c r="P15" s="280" t="s">
        <v>395</v>
      </c>
      <c r="Q15" s="278" t="s">
        <v>486</v>
      </c>
      <c r="R15" s="278" t="s">
        <v>487</v>
      </c>
    </row>
    <row r="16" spans="1:18" ht="166.9" customHeight="1" x14ac:dyDescent="0.25">
      <c r="A16" s="278">
        <v>10</v>
      </c>
      <c r="B16" s="278">
        <v>2</v>
      </c>
      <c r="C16" s="278">
        <v>1</v>
      </c>
      <c r="D16" s="278">
        <v>6</v>
      </c>
      <c r="E16" s="278" t="s">
        <v>530</v>
      </c>
      <c r="F16" s="204" t="s">
        <v>531</v>
      </c>
      <c r="G16" s="278" t="s">
        <v>193</v>
      </c>
      <c r="H16" s="278" t="s">
        <v>496</v>
      </c>
      <c r="I16" s="277" t="s">
        <v>528</v>
      </c>
      <c r="J16" s="278" t="s">
        <v>532</v>
      </c>
      <c r="K16" s="277" t="s">
        <v>52</v>
      </c>
      <c r="L16" s="280" t="s">
        <v>395</v>
      </c>
      <c r="M16" s="279">
        <v>5000</v>
      </c>
      <c r="N16" s="280" t="s">
        <v>395</v>
      </c>
      <c r="O16" s="279">
        <v>5000</v>
      </c>
      <c r="P16" s="280" t="s">
        <v>395</v>
      </c>
      <c r="Q16" s="278" t="s">
        <v>486</v>
      </c>
      <c r="R16" s="278" t="s">
        <v>487</v>
      </c>
    </row>
    <row r="17" spans="1:18" ht="161.44999999999999" customHeight="1" x14ac:dyDescent="0.25">
      <c r="A17" s="278">
        <v>11</v>
      </c>
      <c r="B17" s="278">
        <v>2</v>
      </c>
      <c r="C17" s="278">
        <v>1</v>
      </c>
      <c r="D17" s="278">
        <v>6</v>
      </c>
      <c r="E17" s="278" t="s">
        <v>533</v>
      </c>
      <c r="F17" s="204" t="s">
        <v>534</v>
      </c>
      <c r="G17" s="278" t="s">
        <v>516</v>
      </c>
      <c r="H17" s="278" t="s">
        <v>535</v>
      </c>
      <c r="I17" s="207" t="s">
        <v>160</v>
      </c>
      <c r="J17" s="278" t="s">
        <v>536</v>
      </c>
      <c r="K17" s="278" t="s">
        <v>52</v>
      </c>
      <c r="L17" s="280" t="s">
        <v>395</v>
      </c>
      <c r="M17" s="280">
        <v>15000</v>
      </c>
      <c r="N17" s="280" t="s">
        <v>395</v>
      </c>
      <c r="O17" s="280">
        <v>15000</v>
      </c>
      <c r="P17" s="280" t="s">
        <v>395</v>
      </c>
      <c r="Q17" s="278" t="s">
        <v>486</v>
      </c>
      <c r="R17" s="278" t="s">
        <v>487</v>
      </c>
    </row>
    <row r="18" spans="1:18" ht="110.45" customHeight="1" x14ac:dyDescent="0.25">
      <c r="A18" s="278">
        <v>12</v>
      </c>
      <c r="B18" s="278">
        <v>6</v>
      </c>
      <c r="C18" s="278">
        <v>5</v>
      </c>
      <c r="D18" s="278">
        <v>11</v>
      </c>
      <c r="E18" s="278" t="s">
        <v>494</v>
      </c>
      <c r="F18" s="204" t="s">
        <v>495</v>
      </c>
      <c r="G18" s="278" t="s">
        <v>193</v>
      </c>
      <c r="H18" s="278" t="s">
        <v>496</v>
      </c>
      <c r="I18" s="277" t="s">
        <v>497</v>
      </c>
      <c r="J18" s="278" t="s">
        <v>498</v>
      </c>
      <c r="K18" s="280" t="s">
        <v>395</v>
      </c>
      <c r="L18" s="278" t="s">
        <v>45</v>
      </c>
      <c r="M18" s="280" t="s">
        <v>395</v>
      </c>
      <c r="N18" s="279">
        <v>40000</v>
      </c>
      <c r="O18" s="280" t="s">
        <v>395</v>
      </c>
      <c r="P18" s="279">
        <v>40000</v>
      </c>
      <c r="Q18" s="278" t="s">
        <v>486</v>
      </c>
      <c r="R18" s="278" t="s">
        <v>487</v>
      </c>
    </row>
    <row r="19" spans="1:18" ht="128.44999999999999" customHeight="1" x14ac:dyDescent="0.25">
      <c r="A19" s="304">
        <v>13</v>
      </c>
      <c r="B19" s="278">
        <v>1</v>
      </c>
      <c r="C19" s="278">
        <v>1</v>
      </c>
      <c r="D19" s="278">
        <v>6</v>
      </c>
      <c r="E19" s="278" t="s">
        <v>1000</v>
      </c>
      <c r="F19" s="278" t="s">
        <v>999</v>
      </c>
      <c r="G19" s="278" t="s">
        <v>190</v>
      </c>
      <c r="H19" s="278" t="s">
        <v>998</v>
      </c>
      <c r="I19" s="207" t="s">
        <v>41</v>
      </c>
      <c r="J19" s="278" t="s">
        <v>537</v>
      </c>
      <c r="K19" s="278" t="s">
        <v>395</v>
      </c>
      <c r="L19" s="278" t="s">
        <v>34</v>
      </c>
      <c r="M19" s="280" t="s">
        <v>395</v>
      </c>
      <c r="N19" s="279">
        <v>2330.4899999999998</v>
      </c>
      <c r="O19" s="280" t="s">
        <v>395</v>
      </c>
      <c r="P19" s="279">
        <v>2330.4899999999998</v>
      </c>
      <c r="Q19" s="278" t="s">
        <v>486</v>
      </c>
      <c r="R19" s="278" t="s">
        <v>487</v>
      </c>
    </row>
    <row r="20" spans="1:18" s="13" customFormat="1" ht="145.15" customHeight="1" x14ac:dyDescent="0.25">
      <c r="A20" s="278">
        <v>14</v>
      </c>
      <c r="B20" s="278">
        <v>2</v>
      </c>
      <c r="C20" s="278">
        <v>1</v>
      </c>
      <c r="D20" s="278">
        <v>6</v>
      </c>
      <c r="E20" s="278" t="s">
        <v>538</v>
      </c>
      <c r="F20" s="51" t="s">
        <v>550</v>
      </c>
      <c r="G20" s="278" t="s">
        <v>510</v>
      </c>
      <c r="H20" s="278" t="s">
        <v>539</v>
      </c>
      <c r="I20" s="277" t="s">
        <v>540</v>
      </c>
      <c r="J20" s="278" t="s">
        <v>536</v>
      </c>
      <c r="K20" s="278" t="s">
        <v>38</v>
      </c>
      <c r="L20" s="280" t="s">
        <v>395</v>
      </c>
      <c r="M20" s="60">
        <v>2106</v>
      </c>
      <c r="N20" s="280" t="s">
        <v>395</v>
      </c>
      <c r="O20" s="60">
        <v>2106</v>
      </c>
      <c r="P20" s="280" t="s">
        <v>395</v>
      </c>
      <c r="Q20" s="278" t="s">
        <v>486</v>
      </c>
      <c r="R20" s="50" t="s">
        <v>487</v>
      </c>
    </row>
    <row r="21" spans="1:18" s="13" customFormat="1" ht="127.9" customHeight="1" x14ac:dyDescent="0.25">
      <c r="A21" s="305">
        <v>15</v>
      </c>
      <c r="B21" s="94">
        <v>3</v>
      </c>
      <c r="C21" s="94">
        <v>1</v>
      </c>
      <c r="D21" s="94">
        <v>9</v>
      </c>
      <c r="E21" s="50" t="s">
        <v>541</v>
      </c>
      <c r="F21" s="306" t="s">
        <v>542</v>
      </c>
      <c r="G21" s="94" t="s">
        <v>543</v>
      </c>
      <c r="H21" s="94" t="s">
        <v>544</v>
      </c>
      <c r="I21" s="94">
        <v>3</v>
      </c>
      <c r="J21" s="50" t="s">
        <v>525</v>
      </c>
      <c r="K21" s="60" t="s">
        <v>395</v>
      </c>
      <c r="L21" s="94" t="s">
        <v>52</v>
      </c>
      <c r="M21" s="60" t="s">
        <v>395</v>
      </c>
      <c r="N21" s="59">
        <v>5166</v>
      </c>
      <c r="O21" s="60" t="s">
        <v>395</v>
      </c>
      <c r="P21" s="59">
        <v>5166</v>
      </c>
      <c r="Q21" s="50" t="s">
        <v>486</v>
      </c>
      <c r="R21" s="50" t="s">
        <v>487</v>
      </c>
    </row>
    <row r="22" spans="1:18" s="13" customFormat="1" ht="144.6" customHeight="1" x14ac:dyDescent="0.25">
      <c r="A22" s="61">
        <v>16</v>
      </c>
      <c r="B22" s="278">
        <v>6</v>
      </c>
      <c r="C22" s="278">
        <v>1</v>
      </c>
      <c r="D22" s="278">
        <v>6</v>
      </c>
      <c r="E22" s="278" t="s">
        <v>545</v>
      </c>
      <c r="F22" s="204" t="s">
        <v>551</v>
      </c>
      <c r="G22" s="278" t="s">
        <v>546</v>
      </c>
      <c r="H22" s="278" t="s">
        <v>547</v>
      </c>
      <c r="I22" s="40" t="s">
        <v>548</v>
      </c>
      <c r="J22" s="278" t="s">
        <v>549</v>
      </c>
      <c r="K22" s="60" t="s">
        <v>395</v>
      </c>
      <c r="L22" s="94" t="s">
        <v>40</v>
      </c>
      <c r="M22" s="60" t="s">
        <v>395</v>
      </c>
      <c r="N22" s="59">
        <v>700</v>
      </c>
      <c r="O22" s="60" t="s">
        <v>395</v>
      </c>
      <c r="P22" s="59">
        <v>700</v>
      </c>
      <c r="Q22" s="278" t="s">
        <v>486</v>
      </c>
      <c r="R22" s="278" t="s">
        <v>487</v>
      </c>
    </row>
    <row r="23" spans="1:18" s="13" customFormat="1" ht="132" customHeight="1" x14ac:dyDescent="0.25">
      <c r="A23" s="61">
        <v>17</v>
      </c>
      <c r="B23" s="278">
        <v>3</v>
      </c>
      <c r="C23" s="278">
        <v>3</v>
      </c>
      <c r="D23" s="278">
        <v>10</v>
      </c>
      <c r="E23" s="278" t="s">
        <v>997</v>
      </c>
      <c r="F23" s="204" t="s">
        <v>996</v>
      </c>
      <c r="G23" s="278" t="s">
        <v>597</v>
      </c>
      <c r="H23" s="278" t="s">
        <v>995</v>
      </c>
      <c r="I23" s="207" t="s">
        <v>994</v>
      </c>
      <c r="J23" s="278" t="s">
        <v>993</v>
      </c>
      <c r="K23" s="60" t="s">
        <v>395</v>
      </c>
      <c r="L23" s="302" t="s">
        <v>43</v>
      </c>
      <c r="M23" s="60" t="s">
        <v>395</v>
      </c>
      <c r="N23" s="280">
        <v>9500</v>
      </c>
      <c r="O23" s="60" t="s">
        <v>395</v>
      </c>
      <c r="P23" s="280">
        <v>9500</v>
      </c>
      <c r="Q23" s="278" t="s">
        <v>486</v>
      </c>
      <c r="R23" s="278" t="s">
        <v>487</v>
      </c>
    </row>
    <row r="24" spans="1:18" s="13" customFormat="1" ht="127.15" customHeight="1" x14ac:dyDescent="0.25">
      <c r="A24" s="61">
        <v>18</v>
      </c>
      <c r="B24" s="278">
        <v>6</v>
      </c>
      <c r="C24" s="278">
        <v>1</v>
      </c>
      <c r="D24" s="278">
        <v>6</v>
      </c>
      <c r="E24" s="278" t="s">
        <v>992</v>
      </c>
      <c r="F24" s="204" t="s">
        <v>991</v>
      </c>
      <c r="G24" s="278" t="s">
        <v>546</v>
      </c>
      <c r="H24" s="278" t="s">
        <v>547</v>
      </c>
      <c r="I24" s="40" t="s">
        <v>548</v>
      </c>
      <c r="J24" s="278" t="s">
        <v>549</v>
      </c>
      <c r="K24" s="60" t="s">
        <v>395</v>
      </c>
      <c r="L24" s="302" t="s">
        <v>43</v>
      </c>
      <c r="M24" s="60" t="s">
        <v>395</v>
      </c>
      <c r="N24" s="59">
        <v>858</v>
      </c>
      <c r="O24" s="60"/>
      <c r="P24" s="59">
        <v>858</v>
      </c>
      <c r="Q24" s="278" t="s">
        <v>486</v>
      </c>
      <c r="R24" s="278" t="s">
        <v>487</v>
      </c>
    </row>
    <row r="25" spans="1:18" s="13" customFormat="1" x14ac:dyDescent="0.25">
      <c r="A25" s="159"/>
      <c r="B25" s="200"/>
      <c r="C25" s="200"/>
      <c r="D25" s="200"/>
      <c r="E25" s="200"/>
      <c r="F25" s="232"/>
      <c r="G25" s="200"/>
      <c r="H25" s="200"/>
      <c r="I25" s="231"/>
      <c r="J25" s="200"/>
      <c r="K25" s="230"/>
      <c r="L25" s="160"/>
      <c r="M25" s="230"/>
      <c r="N25" s="229"/>
      <c r="O25" s="230"/>
      <c r="P25" s="229"/>
      <c r="Q25" s="200"/>
      <c r="R25" s="200"/>
    </row>
    <row r="26" spans="1:18" x14ac:dyDescent="0.25">
      <c r="B26" s="25"/>
      <c r="C26" s="25"/>
      <c r="D26" s="25"/>
      <c r="E26" s="25"/>
      <c r="F26" s="25"/>
      <c r="G26" s="25"/>
      <c r="H26" s="25"/>
      <c r="I26" s="25"/>
      <c r="J26" s="25"/>
      <c r="K26" s="25"/>
      <c r="L26" s="25"/>
      <c r="M26" s="25"/>
      <c r="N26" s="25"/>
      <c r="O26" s="25"/>
      <c r="P26" s="25"/>
      <c r="Q26" s="25"/>
      <c r="R26" s="25"/>
    </row>
    <row r="27" spans="1:18" x14ac:dyDescent="0.25">
      <c r="N27" s="826"/>
      <c r="O27" s="829" t="s">
        <v>35</v>
      </c>
      <c r="P27" s="829"/>
      <c r="Q27" s="829"/>
    </row>
    <row r="28" spans="1:18" x14ac:dyDescent="0.25">
      <c r="N28" s="827"/>
      <c r="O28" s="829" t="s">
        <v>36</v>
      </c>
      <c r="P28" s="829" t="s">
        <v>37</v>
      </c>
      <c r="Q28" s="829"/>
    </row>
    <row r="29" spans="1:18" ht="16.899999999999999" customHeight="1" x14ac:dyDescent="0.25">
      <c r="N29" s="828"/>
      <c r="O29" s="829"/>
      <c r="P29" s="165">
        <v>2020</v>
      </c>
      <c r="Q29" s="165">
        <v>2021</v>
      </c>
    </row>
    <row r="30" spans="1:18" x14ac:dyDescent="0.25">
      <c r="N30" s="197" t="s">
        <v>729</v>
      </c>
      <c r="O30" s="208">
        <v>18</v>
      </c>
      <c r="P30" s="127">
        <f>O7+O20+O8+O9+O10+O11+O12+O13+O14+O15+O16+O17</f>
        <v>299796</v>
      </c>
      <c r="Q30" s="127">
        <f>P18+P19+P21+P22+P23+P24</f>
        <v>58554.49</v>
      </c>
      <c r="R30" s="36"/>
    </row>
    <row r="31" spans="1:18" x14ac:dyDescent="0.25">
      <c r="P31" s="228"/>
      <c r="Q31" s="228"/>
      <c r="R31" s="36"/>
    </row>
    <row r="34" spans="9:11" ht="45.75" customHeight="1" x14ac:dyDescent="0.25">
      <c r="J34" s="226"/>
    </row>
    <row r="35" spans="9:11" ht="15.75" x14ac:dyDescent="0.25">
      <c r="J35" s="226"/>
    </row>
    <row r="36" spans="9:11" ht="14.45" customHeight="1" x14ac:dyDescent="0.25">
      <c r="I36" s="935"/>
      <c r="J36" s="935"/>
      <c r="K36" s="935"/>
    </row>
    <row r="37" spans="9:11" ht="15.75" x14ac:dyDescent="0.25">
      <c r="J37" s="227"/>
    </row>
    <row r="38" spans="9:11" ht="15.75" x14ac:dyDescent="0.25">
      <c r="J38" s="226"/>
    </row>
    <row r="39" spans="9:11" ht="15.75" x14ac:dyDescent="0.25">
      <c r="J39" s="225"/>
    </row>
  </sheetData>
  <mergeCells count="20">
    <mergeCell ref="P1:R2"/>
    <mergeCell ref="A4:A5"/>
    <mergeCell ref="G4:G5"/>
    <mergeCell ref="H4:I4"/>
    <mergeCell ref="J4:J5"/>
    <mergeCell ref="K4:L4"/>
    <mergeCell ref="B4:B5"/>
    <mergeCell ref="C4:C5"/>
    <mergeCell ref="Q4:Q5"/>
    <mergeCell ref="M4:N4"/>
    <mergeCell ref="O4:P4"/>
    <mergeCell ref="D4:D5"/>
    <mergeCell ref="E4:E5"/>
    <mergeCell ref="F4:F5"/>
    <mergeCell ref="R4:R5"/>
    <mergeCell ref="I36:K36"/>
    <mergeCell ref="N27:N29"/>
    <mergeCell ref="O27:Q27"/>
    <mergeCell ref="O28:O29"/>
    <mergeCell ref="P28:Q28"/>
  </mergeCells>
  <pageMargins left="0.51181102362204722" right="0.51181102362204722" top="0.74803149606299213" bottom="0.74803149606299213" header="0.31496062992125984" footer="0.31496062992125984"/>
  <pageSetup paperSize="8"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F1231-2B61-414F-801F-090A7F56DE1D}">
  <sheetPr>
    <pageSetUpPr fitToPage="1"/>
  </sheetPr>
  <dimension ref="A2:S50"/>
  <sheetViews>
    <sheetView topLeftCell="F33" zoomScale="75" zoomScaleNormal="75" workbookViewId="0">
      <selection activeCell="P51" sqref="P51"/>
    </sheetView>
  </sheetViews>
  <sheetFormatPr defaultRowHeight="15" x14ac:dyDescent="0.25"/>
  <cols>
    <col min="1" max="1" width="4.7109375" style="85" customWidth="1"/>
    <col min="2" max="2" width="8.85546875" style="85" customWidth="1"/>
    <col min="3" max="3" width="11.42578125" style="85" customWidth="1"/>
    <col min="4" max="4" width="9.7109375" style="85" customWidth="1"/>
    <col min="5" max="5" width="45.7109375" style="85" customWidth="1"/>
    <col min="6" max="6" width="61.42578125" style="85" customWidth="1"/>
    <col min="7" max="7" width="35.7109375" style="85" customWidth="1"/>
    <col min="8" max="8" width="23.5703125" style="4" customWidth="1"/>
    <col min="9" max="9" width="21" style="4" customWidth="1"/>
    <col min="10" max="10" width="32.140625" style="85" customWidth="1"/>
    <col min="11" max="11" width="12.140625" style="85" customWidth="1"/>
    <col min="12" max="12" width="12.7109375" style="85" customWidth="1"/>
    <col min="13" max="13" width="19.7109375" style="85" customWidth="1"/>
    <col min="14" max="14" width="17.28515625" style="85" customWidth="1"/>
    <col min="15" max="16" width="18" style="85" customWidth="1"/>
    <col min="17" max="17" width="21.28515625" style="85" customWidth="1"/>
    <col min="18" max="18" width="21.7109375" style="85" customWidth="1"/>
    <col min="19" max="19" width="19.5703125" style="85" customWidth="1"/>
    <col min="20" max="258" width="9.140625" style="85"/>
    <col min="259" max="259" width="4.7109375" style="85" bestFit="1" customWidth="1"/>
    <col min="260" max="260" width="9.7109375" style="85" bestFit="1" customWidth="1"/>
    <col min="261" max="261" width="10" style="85" bestFit="1" customWidth="1"/>
    <col min="262" max="262" width="8.85546875" style="85" bestFit="1" customWidth="1"/>
    <col min="263" max="263" width="22.85546875" style="85" customWidth="1"/>
    <col min="264" max="264" width="59.7109375" style="85" bestFit="1" customWidth="1"/>
    <col min="265" max="265" width="57.85546875" style="85" bestFit="1" customWidth="1"/>
    <col min="266" max="266" width="35.28515625" style="85" bestFit="1" customWidth="1"/>
    <col min="267" max="267" width="28.140625" style="85" bestFit="1" customWidth="1"/>
    <col min="268" max="268" width="33.140625" style="85" bestFit="1" customWidth="1"/>
    <col min="269" max="269" width="26" style="85" bestFit="1" customWidth="1"/>
    <col min="270" max="270" width="19.140625" style="85" bestFit="1" customWidth="1"/>
    <col min="271" max="271" width="10.42578125" style="85" customWidth="1"/>
    <col min="272" max="272" width="11.85546875" style="85" customWidth="1"/>
    <col min="273" max="273" width="14.7109375" style="85" customWidth="1"/>
    <col min="274" max="274" width="9" style="85" bestFit="1" customWidth="1"/>
    <col min="275" max="514" width="9.140625" style="85"/>
    <col min="515" max="515" width="4.7109375" style="85" bestFit="1" customWidth="1"/>
    <col min="516" max="516" width="9.7109375" style="85" bestFit="1" customWidth="1"/>
    <col min="517" max="517" width="10" style="85" bestFit="1" customWidth="1"/>
    <col min="518" max="518" width="8.85546875" style="85" bestFit="1" customWidth="1"/>
    <col min="519" max="519" width="22.85546875" style="85" customWidth="1"/>
    <col min="520" max="520" width="59.7109375" style="85" bestFit="1" customWidth="1"/>
    <col min="521" max="521" width="57.85546875" style="85" bestFit="1" customWidth="1"/>
    <col min="522" max="522" width="35.28515625" style="85" bestFit="1" customWidth="1"/>
    <col min="523" max="523" width="28.140625" style="85" bestFit="1" customWidth="1"/>
    <col min="524" max="524" width="33.140625" style="85" bestFit="1" customWidth="1"/>
    <col min="525" max="525" width="26" style="85" bestFit="1" customWidth="1"/>
    <col min="526" max="526" width="19.140625" style="85" bestFit="1" customWidth="1"/>
    <col min="527" max="527" width="10.42578125" style="85" customWidth="1"/>
    <col min="528" max="528" width="11.85546875" style="85" customWidth="1"/>
    <col min="529" max="529" width="14.7109375" style="85" customWidth="1"/>
    <col min="530" max="530" width="9" style="85" bestFit="1" customWidth="1"/>
    <col min="531" max="770" width="9.140625" style="85"/>
    <col min="771" max="771" width="4.7109375" style="85" bestFit="1" customWidth="1"/>
    <col min="772" max="772" width="9.7109375" style="85" bestFit="1" customWidth="1"/>
    <col min="773" max="773" width="10" style="85" bestFit="1" customWidth="1"/>
    <col min="774" max="774" width="8.85546875" style="85" bestFit="1" customWidth="1"/>
    <col min="775" max="775" width="22.85546875" style="85" customWidth="1"/>
    <col min="776" max="776" width="59.7109375" style="85" bestFit="1" customWidth="1"/>
    <col min="777" max="777" width="57.85546875" style="85" bestFit="1" customWidth="1"/>
    <col min="778" max="778" width="35.28515625" style="85" bestFit="1" customWidth="1"/>
    <col min="779" max="779" width="28.140625" style="85" bestFit="1" customWidth="1"/>
    <col min="780" max="780" width="33.140625" style="85" bestFit="1" customWidth="1"/>
    <col min="781" max="781" width="26" style="85" bestFit="1" customWidth="1"/>
    <col min="782" max="782" width="19.140625" style="85" bestFit="1" customWidth="1"/>
    <col min="783" max="783" width="10.42578125" style="85" customWidth="1"/>
    <col min="784" max="784" width="11.85546875" style="85" customWidth="1"/>
    <col min="785" max="785" width="14.7109375" style="85" customWidth="1"/>
    <col min="786" max="786" width="9" style="85" bestFit="1" customWidth="1"/>
    <col min="787" max="1026" width="9.140625" style="85"/>
    <col min="1027" max="1027" width="4.7109375" style="85" bestFit="1" customWidth="1"/>
    <col min="1028" max="1028" width="9.7109375" style="85" bestFit="1" customWidth="1"/>
    <col min="1029" max="1029" width="10" style="85" bestFit="1" customWidth="1"/>
    <col min="1030" max="1030" width="8.85546875" style="85" bestFit="1" customWidth="1"/>
    <col min="1031" max="1031" width="22.85546875" style="85" customWidth="1"/>
    <col min="1032" max="1032" width="59.7109375" style="85" bestFit="1" customWidth="1"/>
    <col min="1033" max="1033" width="57.85546875" style="85" bestFit="1" customWidth="1"/>
    <col min="1034" max="1034" width="35.28515625" style="85" bestFit="1" customWidth="1"/>
    <col min="1035" max="1035" width="28.140625" style="85" bestFit="1" customWidth="1"/>
    <col min="1036" max="1036" width="33.140625" style="85" bestFit="1" customWidth="1"/>
    <col min="1037" max="1037" width="26" style="85" bestFit="1" customWidth="1"/>
    <col min="1038" max="1038" width="19.140625" style="85" bestFit="1" customWidth="1"/>
    <col min="1039" max="1039" width="10.42578125" style="85" customWidth="1"/>
    <col min="1040" max="1040" width="11.85546875" style="85" customWidth="1"/>
    <col min="1041" max="1041" width="14.7109375" style="85" customWidth="1"/>
    <col min="1042" max="1042" width="9" style="85" bestFit="1" customWidth="1"/>
    <col min="1043" max="1282" width="9.140625" style="85"/>
    <col min="1283" max="1283" width="4.7109375" style="85" bestFit="1" customWidth="1"/>
    <col min="1284" max="1284" width="9.7109375" style="85" bestFit="1" customWidth="1"/>
    <col min="1285" max="1285" width="10" style="85" bestFit="1" customWidth="1"/>
    <col min="1286" max="1286" width="8.85546875" style="85" bestFit="1" customWidth="1"/>
    <col min="1287" max="1287" width="22.85546875" style="85" customWidth="1"/>
    <col min="1288" max="1288" width="59.7109375" style="85" bestFit="1" customWidth="1"/>
    <col min="1289" max="1289" width="57.85546875" style="85" bestFit="1" customWidth="1"/>
    <col min="1290" max="1290" width="35.28515625" style="85" bestFit="1" customWidth="1"/>
    <col min="1291" max="1291" width="28.140625" style="85" bestFit="1" customWidth="1"/>
    <col min="1292" max="1292" width="33.140625" style="85" bestFit="1" customWidth="1"/>
    <col min="1293" max="1293" width="26" style="85" bestFit="1" customWidth="1"/>
    <col min="1294" max="1294" width="19.140625" style="85" bestFit="1" customWidth="1"/>
    <col min="1295" max="1295" width="10.42578125" style="85" customWidth="1"/>
    <col min="1296" max="1296" width="11.85546875" style="85" customWidth="1"/>
    <col min="1297" max="1297" width="14.7109375" style="85" customWidth="1"/>
    <col min="1298" max="1298" width="9" style="85" bestFit="1" customWidth="1"/>
    <col min="1299" max="1538" width="9.140625" style="85"/>
    <col min="1539" max="1539" width="4.7109375" style="85" bestFit="1" customWidth="1"/>
    <col min="1540" max="1540" width="9.7109375" style="85" bestFit="1" customWidth="1"/>
    <col min="1541" max="1541" width="10" style="85" bestFit="1" customWidth="1"/>
    <col min="1542" max="1542" width="8.85546875" style="85" bestFit="1" customWidth="1"/>
    <col min="1543" max="1543" width="22.85546875" style="85" customWidth="1"/>
    <col min="1544" max="1544" width="59.7109375" style="85" bestFit="1" customWidth="1"/>
    <col min="1545" max="1545" width="57.85546875" style="85" bestFit="1" customWidth="1"/>
    <col min="1546" max="1546" width="35.28515625" style="85" bestFit="1" customWidth="1"/>
    <col min="1547" max="1547" width="28.140625" style="85" bestFit="1" customWidth="1"/>
    <col min="1548" max="1548" width="33.140625" style="85" bestFit="1" customWidth="1"/>
    <col min="1549" max="1549" width="26" style="85" bestFit="1" customWidth="1"/>
    <col min="1550" max="1550" width="19.140625" style="85" bestFit="1" customWidth="1"/>
    <col min="1551" max="1551" width="10.42578125" style="85" customWidth="1"/>
    <col min="1552" max="1552" width="11.85546875" style="85" customWidth="1"/>
    <col min="1553" max="1553" width="14.7109375" style="85" customWidth="1"/>
    <col min="1554" max="1554" width="9" style="85" bestFit="1" customWidth="1"/>
    <col min="1555" max="1794" width="9.140625" style="85"/>
    <col min="1795" max="1795" width="4.7109375" style="85" bestFit="1" customWidth="1"/>
    <col min="1796" max="1796" width="9.7109375" style="85" bestFit="1" customWidth="1"/>
    <col min="1797" max="1797" width="10" style="85" bestFit="1" customWidth="1"/>
    <col min="1798" max="1798" width="8.85546875" style="85" bestFit="1" customWidth="1"/>
    <col min="1799" max="1799" width="22.85546875" style="85" customWidth="1"/>
    <col min="1800" max="1800" width="59.7109375" style="85" bestFit="1" customWidth="1"/>
    <col min="1801" max="1801" width="57.85546875" style="85" bestFit="1" customWidth="1"/>
    <col min="1802" max="1802" width="35.28515625" style="85" bestFit="1" customWidth="1"/>
    <col min="1803" max="1803" width="28.140625" style="85" bestFit="1" customWidth="1"/>
    <col min="1804" max="1804" width="33.140625" style="85" bestFit="1" customWidth="1"/>
    <col min="1805" max="1805" width="26" style="85" bestFit="1" customWidth="1"/>
    <col min="1806" max="1806" width="19.140625" style="85" bestFit="1" customWidth="1"/>
    <col min="1807" max="1807" width="10.42578125" style="85" customWidth="1"/>
    <col min="1808" max="1808" width="11.85546875" style="85" customWidth="1"/>
    <col min="1809" max="1809" width="14.7109375" style="85" customWidth="1"/>
    <col min="1810" max="1810" width="9" style="85" bestFit="1" customWidth="1"/>
    <col min="1811" max="2050" width="9.140625" style="85"/>
    <col min="2051" max="2051" width="4.7109375" style="85" bestFit="1" customWidth="1"/>
    <col min="2052" max="2052" width="9.7109375" style="85" bestFit="1" customWidth="1"/>
    <col min="2053" max="2053" width="10" style="85" bestFit="1" customWidth="1"/>
    <col min="2054" max="2054" width="8.85546875" style="85" bestFit="1" customWidth="1"/>
    <col min="2055" max="2055" width="22.85546875" style="85" customWidth="1"/>
    <col min="2056" max="2056" width="59.7109375" style="85" bestFit="1" customWidth="1"/>
    <col min="2057" max="2057" width="57.85546875" style="85" bestFit="1" customWidth="1"/>
    <col min="2058" max="2058" width="35.28515625" style="85" bestFit="1" customWidth="1"/>
    <col min="2059" max="2059" width="28.140625" style="85" bestFit="1" customWidth="1"/>
    <col min="2060" max="2060" width="33.140625" style="85" bestFit="1" customWidth="1"/>
    <col min="2061" max="2061" width="26" style="85" bestFit="1" customWidth="1"/>
    <col min="2062" max="2062" width="19.140625" style="85" bestFit="1" customWidth="1"/>
    <col min="2063" max="2063" width="10.42578125" style="85" customWidth="1"/>
    <col min="2064" max="2064" width="11.85546875" style="85" customWidth="1"/>
    <col min="2065" max="2065" width="14.7109375" style="85" customWidth="1"/>
    <col min="2066" max="2066" width="9" style="85" bestFit="1" customWidth="1"/>
    <col min="2067" max="2306" width="9.140625" style="85"/>
    <col min="2307" max="2307" width="4.7109375" style="85" bestFit="1" customWidth="1"/>
    <col min="2308" max="2308" width="9.7109375" style="85" bestFit="1" customWidth="1"/>
    <col min="2309" max="2309" width="10" style="85" bestFit="1" customWidth="1"/>
    <col min="2310" max="2310" width="8.85546875" style="85" bestFit="1" customWidth="1"/>
    <col min="2311" max="2311" width="22.85546875" style="85" customWidth="1"/>
    <col min="2312" max="2312" width="59.7109375" style="85" bestFit="1" customWidth="1"/>
    <col min="2313" max="2313" width="57.85546875" style="85" bestFit="1" customWidth="1"/>
    <col min="2314" max="2314" width="35.28515625" style="85" bestFit="1" customWidth="1"/>
    <col min="2315" max="2315" width="28.140625" style="85" bestFit="1" customWidth="1"/>
    <col min="2316" max="2316" width="33.140625" style="85" bestFit="1" customWidth="1"/>
    <col min="2317" max="2317" width="26" style="85" bestFit="1" customWidth="1"/>
    <col min="2318" max="2318" width="19.140625" style="85" bestFit="1" customWidth="1"/>
    <col min="2319" max="2319" width="10.42578125" style="85" customWidth="1"/>
    <col min="2320" max="2320" width="11.85546875" style="85" customWidth="1"/>
    <col min="2321" max="2321" width="14.7109375" style="85" customWidth="1"/>
    <col min="2322" max="2322" width="9" style="85" bestFit="1" customWidth="1"/>
    <col min="2323" max="2562" width="9.140625" style="85"/>
    <col min="2563" max="2563" width="4.7109375" style="85" bestFit="1" customWidth="1"/>
    <col min="2564" max="2564" width="9.7109375" style="85" bestFit="1" customWidth="1"/>
    <col min="2565" max="2565" width="10" style="85" bestFit="1" customWidth="1"/>
    <col min="2566" max="2566" width="8.85546875" style="85" bestFit="1" customWidth="1"/>
    <col min="2567" max="2567" width="22.85546875" style="85" customWidth="1"/>
    <col min="2568" max="2568" width="59.7109375" style="85" bestFit="1" customWidth="1"/>
    <col min="2569" max="2569" width="57.85546875" style="85" bestFit="1" customWidth="1"/>
    <col min="2570" max="2570" width="35.28515625" style="85" bestFit="1" customWidth="1"/>
    <col min="2571" max="2571" width="28.140625" style="85" bestFit="1" customWidth="1"/>
    <col min="2572" max="2572" width="33.140625" style="85" bestFit="1" customWidth="1"/>
    <col min="2573" max="2573" width="26" style="85" bestFit="1" customWidth="1"/>
    <col min="2574" max="2574" width="19.140625" style="85" bestFit="1" customWidth="1"/>
    <col min="2575" max="2575" width="10.42578125" style="85" customWidth="1"/>
    <col min="2576" max="2576" width="11.85546875" style="85" customWidth="1"/>
    <col min="2577" max="2577" width="14.7109375" style="85" customWidth="1"/>
    <col min="2578" max="2578" width="9" style="85" bestFit="1" customWidth="1"/>
    <col min="2579" max="2818" width="9.140625" style="85"/>
    <col min="2819" max="2819" width="4.7109375" style="85" bestFit="1" customWidth="1"/>
    <col min="2820" max="2820" width="9.7109375" style="85" bestFit="1" customWidth="1"/>
    <col min="2821" max="2821" width="10" style="85" bestFit="1" customWidth="1"/>
    <col min="2822" max="2822" width="8.85546875" style="85" bestFit="1" customWidth="1"/>
    <col min="2823" max="2823" width="22.85546875" style="85" customWidth="1"/>
    <col min="2824" max="2824" width="59.7109375" style="85" bestFit="1" customWidth="1"/>
    <col min="2825" max="2825" width="57.85546875" style="85" bestFit="1" customWidth="1"/>
    <col min="2826" max="2826" width="35.28515625" style="85" bestFit="1" customWidth="1"/>
    <col min="2827" max="2827" width="28.140625" style="85" bestFit="1" customWidth="1"/>
    <col min="2828" max="2828" width="33.140625" style="85" bestFit="1" customWidth="1"/>
    <col min="2829" max="2829" width="26" style="85" bestFit="1" customWidth="1"/>
    <col min="2830" max="2830" width="19.140625" style="85" bestFit="1" customWidth="1"/>
    <col min="2831" max="2831" width="10.42578125" style="85" customWidth="1"/>
    <col min="2832" max="2832" width="11.85546875" style="85" customWidth="1"/>
    <col min="2833" max="2833" width="14.7109375" style="85" customWidth="1"/>
    <col min="2834" max="2834" width="9" style="85" bestFit="1" customWidth="1"/>
    <col min="2835" max="3074" width="9.140625" style="85"/>
    <col min="3075" max="3075" width="4.7109375" style="85" bestFit="1" customWidth="1"/>
    <col min="3076" max="3076" width="9.7109375" style="85" bestFit="1" customWidth="1"/>
    <col min="3077" max="3077" width="10" style="85" bestFit="1" customWidth="1"/>
    <col min="3078" max="3078" width="8.85546875" style="85" bestFit="1" customWidth="1"/>
    <col min="3079" max="3079" width="22.85546875" style="85" customWidth="1"/>
    <col min="3080" max="3080" width="59.7109375" style="85" bestFit="1" customWidth="1"/>
    <col min="3081" max="3081" width="57.85546875" style="85" bestFit="1" customWidth="1"/>
    <col min="3082" max="3082" width="35.28515625" style="85" bestFit="1" customWidth="1"/>
    <col min="3083" max="3083" width="28.140625" style="85" bestFit="1" customWidth="1"/>
    <col min="3084" max="3084" width="33.140625" style="85" bestFit="1" customWidth="1"/>
    <col min="3085" max="3085" width="26" style="85" bestFit="1" customWidth="1"/>
    <col min="3086" max="3086" width="19.140625" style="85" bestFit="1" customWidth="1"/>
    <col min="3087" max="3087" width="10.42578125" style="85" customWidth="1"/>
    <col min="3088" max="3088" width="11.85546875" style="85" customWidth="1"/>
    <col min="3089" max="3089" width="14.7109375" style="85" customWidth="1"/>
    <col min="3090" max="3090" width="9" style="85" bestFit="1" customWidth="1"/>
    <col min="3091" max="3330" width="9.140625" style="85"/>
    <col min="3331" max="3331" width="4.7109375" style="85" bestFit="1" customWidth="1"/>
    <col min="3332" max="3332" width="9.7109375" style="85" bestFit="1" customWidth="1"/>
    <col min="3333" max="3333" width="10" style="85" bestFit="1" customWidth="1"/>
    <col min="3334" max="3334" width="8.85546875" style="85" bestFit="1" customWidth="1"/>
    <col min="3335" max="3335" width="22.85546875" style="85" customWidth="1"/>
    <col min="3336" max="3336" width="59.7109375" style="85" bestFit="1" customWidth="1"/>
    <col min="3337" max="3337" width="57.85546875" style="85" bestFit="1" customWidth="1"/>
    <col min="3338" max="3338" width="35.28515625" style="85" bestFit="1" customWidth="1"/>
    <col min="3339" max="3339" width="28.140625" style="85" bestFit="1" customWidth="1"/>
    <col min="3340" max="3340" width="33.140625" style="85" bestFit="1" customWidth="1"/>
    <col min="3341" max="3341" width="26" style="85" bestFit="1" customWidth="1"/>
    <col min="3342" max="3342" width="19.140625" style="85" bestFit="1" customWidth="1"/>
    <col min="3343" max="3343" width="10.42578125" style="85" customWidth="1"/>
    <col min="3344" max="3344" width="11.85546875" style="85" customWidth="1"/>
    <col min="3345" max="3345" width="14.7109375" style="85" customWidth="1"/>
    <col min="3346" max="3346" width="9" style="85" bestFit="1" customWidth="1"/>
    <col min="3347" max="3586" width="9.140625" style="85"/>
    <col min="3587" max="3587" width="4.7109375" style="85" bestFit="1" customWidth="1"/>
    <col min="3588" max="3588" width="9.7109375" style="85" bestFit="1" customWidth="1"/>
    <col min="3589" max="3589" width="10" style="85" bestFit="1" customWidth="1"/>
    <col min="3590" max="3590" width="8.85546875" style="85" bestFit="1" customWidth="1"/>
    <col min="3591" max="3591" width="22.85546875" style="85" customWidth="1"/>
    <col min="3592" max="3592" width="59.7109375" style="85" bestFit="1" customWidth="1"/>
    <col min="3593" max="3593" width="57.85546875" style="85" bestFit="1" customWidth="1"/>
    <col min="3594" max="3594" width="35.28515625" style="85" bestFit="1" customWidth="1"/>
    <col min="3595" max="3595" width="28.140625" style="85" bestFit="1" customWidth="1"/>
    <col min="3596" max="3596" width="33.140625" style="85" bestFit="1" customWidth="1"/>
    <col min="3597" max="3597" width="26" style="85" bestFit="1" customWidth="1"/>
    <col min="3598" max="3598" width="19.140625" style="85" bestFit="1" customWidth="1"/>
    <col min="3599" max="3599" width="10.42578125" style="85" customWidth="1"/>
    <col min="3600" max="3600" width="11.85546875" style="85" customWidth="1"/>
    <col min="3601" max="3601" width="14.7109375" style="85" customWidth="1"/>
    <col min="3602" max="3602" width="9" style="85" bestFit="1" customWidth="1"/>
    <col min="3603" max="3842" width="9.140625" style="85"/>
    <col min="3843" max="3843" width="4.7109375" style="85" bestFit="1" customWidth="1"/>
    <col min="3844" max="3844" width="9.7109375" style="85" bestFit="1" customWidth="1"/>
    <col min="3845" max="3845" width="10" style="85" bestFit="1" customWidth="1"/>
    <col min="3846" max="3846" width="8.85546875" style="85" bestFit="1" customWidth="1"/>
    <col min="3847" max="3847" width="22.85546875" style="85" customWidth="1"/>
    <col min="3848" max="3848" width="59.7109375" style="85" bestFit="1" customWidth="1"/>
    <col min="3849" max="3849" width="57.85546875" style="85" bestFit="1" customWidth="1"/>
    <col min="3850" max="3850" width="35.28515625" style="85" bestFit="1" customWidth="1"/>
    <col min="3851" max="3851" width="28.140625" style="85" bestFit="1" customWidth="1"/>
    <col min="3852" max="3852" width="33.140625" style="85" bestFit="1" customWidth="1"/>
    <col min="3853" max="3853" width="26" style="85" bestFit="1" customWidth="1"/>
    <col min="3854" max="3854" width="19.140625" style="85" bestFit="1" customWidth="1"/>
    <col min="3855" max="3855" width="10.42578125" style="85" customWidth="1"/>
    <col min="3856" max="3856" width="11.85546875" style="85" customWidth="1"/>
    <col min="3857" max="3857" width="14.7109375" style="85" customWidth="1"/>
    <col min="3858" max="3858" width="9" style="85" bestFit="1" customWidth="1"/>
    <col min="3859" max="4098" width="9.140625" style="85"/>
    <col min="4099" max="4099" width="4.7109375" style="85" bestFit="1" customWidth="1"/>
    <col min="4100" max="4100" width="9.7109375" style="85" bestFit="1" customWidth="1"/>
    <col min="4101" max="4101" width="10" style="85" bestFit="1" customWidth="1"/>
    <col min="4102" max="4102" width="8.85546875" style="85" bestFit="1" customWidth="1"/>
    <col min="4103" max="4103" width="22.85546875" style="85" customWidth="1"/>
    <col min="4104" max="4104" width="59.7109375" style="85" bestFit="1" customWidth="1"/>
    <col min="4105" max="4105" width="57.85546875" style="85" bestFit="1" customWidth="1"/>
    <col min="4106" max="4106" width="35.28515625" style="85" bestFit="1" customWidth="1"/>
    <col min="4107" max="4107" width="28.140625" style="85" bestFit="1" customWidth="1"/>
    <col min="4108" max="4108" width="33.140625" style="85" bestFit="1" customWidth="1"/>
    <col min="4109" max="4109" width="26" style="85" bestFit="1" customWidth="1"/>
    <col min="4110" max="4110" width="19.140625" style="85" bestFit="1" customWidth="1"/>
    <col min="4111" max="4111" width="10.42578125" style="85" customWidth="1"/>
    <col min="4112" max="4112" width="11.85546875" style="85" customWidth="1"/>
    <col min="4113" max="4113" width="14.7109375" style="85" customWidth="1"/>
    <col min="4114" max="4114" width="9" style="85" bestFit="1" customWidth="1"/>
    <col min="4115" max="4354" width="9.140625" style="85"/>
    <col min="4355" max="4355" width="4.7109375" style="85" bestFit="1" customWidth="1"/>
    <col min="4356" max="4356" width="9.7109375" style="85" bestFit="1" customWidth="1"/>
    <col min="4357" max="4357" width="10" style="85" bestFit="1" customWidth="1"/>
    <col min="4358" max="4358" width="8.85546875" style="85" bestFit="1" customWidth="1"/>
    <col min="4359" max="4359" width="22.85546875" style="85" customWidth="1"/>
    <col min="4360" max="4360" width="59.7109375" style="85" bestFit="1" customWidth="1"/>
    <col min="4361" max="4361" width="57.85546875" style="85" bestFit="1" customWidth="1"/>
    <col min="4362" max="4362" width="35.28515625" style="85" bestFit="1" customWidth="1"/>
    <col min="4363" max="4363" width="28.140625" style="85" bestFit="1" customWidth="1"/>
    <col min="4364" max="4364" width="33.140625" style="85" bestFit="1" customWidth="1"/>
    <col min="4365" max="4365" width="26" style="85" bestFit="1" customWidth="1"/>
    <col min="4366" max="4366" width="19.140625" style="85" bestFit="1" customWidth="1"/>
    <col min="4367" max="4367" width="10.42578125" style="85" customWidth="1"/>
    <col min="4368" max="4368" width="11.85546875" style="85" customWidth="1"/>
    <col min="4369" max="4369" width="14.7109375" style="85" customWidth="1"/>
    <col min="4370" max="4370" width="9" style="85" bestFit="1" customWidth="1"/>
    <col min="4371" max="4610" width="9.140625" style="85"/>
    <col min="4611" max="4611" width="4.7109375" style="85" bestFit="1" customWidth="1"/>
    <col min="4612" max="4612" width="9.7109375" style="85" bestFit="1" customWidth="1"/>
    <col min="4613" max="4613" width="10" style="85" bestFit="1" customWidth="1"/>
    <col min="4614" max="4614" width="8.85546875" style="85" bestFit="1" customWidth="1"/>
    <col min="4615" max="4615" width="22.85546875" style="85" customWidth="1"/>
    <col min="4616" max="4616" width="59.7109375" style="85" bestFit="1" customWidth="1"/>
    <col min="4617" max="4617" width="57.85546875" style="85" bestFit="1" customWidth="1"/>
    <col min="4618" max="4618" width="35.28515625" style="85" bestFit="1" customWidth="1"/>
    <col min="4619" max="4619" width="28.140625" style="85" bestFit="1" customWidth="1"/>
    <col min="4620" max="4620" width="33.140625" style="85" bestFit="1" customWidth="1"/>
    <col min="4621" max="4621" width="26" style="85" bestFit="1" customWidth="1"/>
    <col min="4622" max="4622" width="19.140625" style="85" bestFit="1" customWidth="1"/>
    <col min="4623" max="4623" width="10.42578125" style="85" customWidth="1"/>
    <col min="4624" max="4624" width="11.85546875" style="85" customWidth="1"/>
    <col min="4625" max="4625" width="14.7109375" style="85" customWidth="1"/>
    <col min="4626" max="4626" width="9" style="85" bestFit="1" customWidth="1"/>
    <col min="4627" max="4866" width="9.140625" style="85"/>
    <col min="4867" max="4867" width="4.7109375" style="85" bestFit="1" customWidth="1"/>
    <col min="4868" max="4868" width="9.7109375" style="85" bestFit="1" customWidth="1"/>
    <col min="4869" max="4869" width="10" style="85" bestFit="1" customWidth="1"/>
    <col min="4870" max="4870" width="8.85546875" style="85" bestFit="1" customWidth="1"/>
    <col min="4871" max="4871" width="22.85546875" style="85" customWidth="1"/>
    <col min="4872" max="4872" width="59.7109375" style="85" bestFit="1" customWidth="1"/>
    <col min="4873" max="4873" width="57.85546875" style="85" bestFit="1" customWidth="1"/>
    <col min="4874" max="4874" width="35.28515625" style="85" bestFit="1" customWidth="1"/>
    <col min="4875" max="4875" width="28.140625" style="85" bestFit="1" customWidth="1"/>
    <col min="4876" max="4876" width="33.140625" style="85" bestFit="1" customWidth="1"/>
    <col min="4877" max="4877" width="26" style="85" bestFit="1" customWidth="1"/>
    <col min="4878" max="4878" width="19.140625" style="85" bestFit="1" customWidth="1"/>
    <col min="4879" max="4879" width="10.42578125" style="85" customWidth="1"/>
    <col min="4880" max="4880" width="11.85546875" style="85" customWidth="1"/>
    <col min="4881" max="4881" width="14.7109375" style="85" customWidth="1"/>
    <col min="4882" max="4882" width="9" style="85" bestFit="1" customWidth="1"/>
    <col min="4883" max="5122" width="9.140625" style="85"/>
    <col min="5123" max="5123" width="4.7109375" style="85" bestFit="1" customWidth="1"/>
    <col min="5124" max="5124" width="9.7109375" style="85" bestFit="1" customWidth="1"/>
    <col min="5125" max="5125" width="10" style="85" bestFit="1" customWidth="1"/>
    <col min="5126" max="5126" width="8.85546875" style="85" bestFit="1" customWidth="1"/>
    <col min="5127" max="5127" width="22.85546875" style="85" customWidth="1"/>
    <col min="5128" max="5128" width="59.7109375" style="85" bestFit="1" customWidth="1"/>
    <col min="5129" max="5129" width="57.85546875" style="85" bestFit="1" customWidth="1"/>
    <col min="5130" max="5130" width="35.28515625" style="85" bestFit="1" customWidth="1"/>
    <col min="5131" max="5131" width="28.140625" style="85" bestFit="1" customWidth="1"/>
    <col min="5132" max="5132" width="33.140625" style="85" bestFit="1" customWidth="1"/>
    <col min="5133" max="5133" width="26" style="85" bestFit="1" customWidth="1"/>
    <col min="5134" max="5134" width="19.140625" style="85" bestFit="1" customWidth="1"/>
    <col min="5135" max="5135" width="10.42578125" style="85" customWidth="1"/>
    <col min="5136" max="5136" width="11.85546875" style="85" customWidth="1"/>
    <col min="5137" max="5137" width="14.7109375" style="85" customWidth="1"/>
    <col min="5138" max="5138" width="9" style="85" bestFit="1" customWidth="1"/>
    <col min="5139" max="5378" width="9.140625" style="85"/>
    <col min="5379" max="5379" width="4.7109375" style="85" bestFit="1" customWidth="1"/>
    <col min="5380" max="5380" width="9.7109375" style="85" bestFit="1" customWidth="1"/>
    <col min="5381" max="5381" width="10" style="85" bestFit="1" customWidth="1"/>
    <col min="5382" max="5382" width="8.85546875" style="85" bestFit="1" customWidth="1"/>
    <col min="5383" max="5383" width="22.85546875" style="85" customWidth="1"/>
    <col min="5384" max="5384" width="59.7109375" style="85" bestFit="1" customWidth="1"/>
    <col min="5385" max="5385" width="57.85546875" style="85" bestFit="1" customWidth="1"/>
    <col min="5386" max="5386" width="35.28515625" style="85" bestFit="1" customWidth="1"/>
    <col min="5387" max="5387" width="28.140625" style="85" bestFit="1" customWidth="1"/>
    <col min="5388" max="5388" width="33.140625" style="85" bestFit="1" customWidth="1"/>
    <col min="5389" max="5389" width="26" style="85" bestFit="1" customWidth="1"/>
    <col min="5390" max="5390" width="19.140625" style="85" bestFit="1" customWidth="1"/>
    <col min="5391" max="5391" width="10.42578125" style="85" customWidth="1"/>
    <col min="5392" max="5392" width="11.85546875" style="85" customWidth="1"/>
    <col min="5393" max="5393" width="14.7109375" style="85" customWidth="1"/>
    <col min="5394" max="5394" width="9" style="85" bestFit="1" customWidth="1"/>
    <col min="5395" max="5634" width="9.140625" style="85"/>
    <col min="5635" max="5635" width="4.7109375" style="85" bestFit="1" customWidth="1"/>
    <col min="5636" max="5636" width="9.7109375" style="85" bestFit="1" customWidth="1"/>
    <col min="5637" max="5637" width="10" style="85" bestFit="1" customWidth="1"/>
    <col min="5638" max="5638" width="8.85546875" style="85" bestFit="1" customWidth="1"/>
    <col min="5639" max="5639" width="22.85546875" style="85" customWidth="1"/>
    <col min="5640" max="5640" width="59.7109375" style="85" bestFit="1" customWidth="1"/>
    <col min="5641" max="5641" width="57.85546875" style="85" bestFit="1" customWidth="1"/>
    <col min="5642" max="5642" width="35.28515625" style="85" bestFit="1" customWidth="1"/>
    <col min="5643" max="5643" width="28.140625" style="85" bestFit="1" customWidth="1"/>
    <col min="5644" max="5644" width="33.140625" style="85" bestFit="1" customWidth="1"/>
    <col min="5645" max="5645" width="26" style="85" bestFit="1" customWidth="1"/>
    <col min="5646" max="5646" width="19.140625" style="85" bestFit="1" customWidth="1"/>
    <col min="5647" max="5647" width="10.42578125" style="85" customWidth="1"/>
    <col min="5648" max="5648" width="11.85546875" style="85" customWidth="1"/>
    <col min="5649" max="5649" width="14.7109375" style="85" customWidth="1"/>
    <col min="5650" max="5650" width="9" style="85" bestFit="1" customWidth="1"/>
    <col min="5651" max="5890" width="9.140625" style="85"/>
    <col min="5891" max="5891" width="4.7109375" style="85" bestFit="1" customWidth="1"/>
    <col min="5892" max="5892" width="9.7109375" style="85" bestFit="1" customWidth="1"/>
    <col min="5893" max="5893" width="10" style="85" bestFit="1" customWidth="1"/>
    <col min="5894" max="5894" width="8.85546875" style="85" bestFit="1" customWidth="1"/>
    <col min="5895" max="5895" width="22.85546875" style="85" customWidth="1"/>
    <col min="5896" max="5896" width="59.7109375" style="85" bestFit="1" customWidth="1"/>
    <col min="5897" max="5897" width="57.85546875" style="85" bestFit="1" customWidth="1"/>
    <col min="5898" max="5898" width="35.28515625" style="85" bestFit="1" customWidth="1"/>
    <col min="5899" max="5899" width="28.140625" style="85" bestFit="1" customWidth="1"/>
    <col min="5900" max="5900" width="33.140625" style="85" bestFit="1" customWidth="1"/>
    <col min="5901" max="5901" width="26" style="85" bestFit="1" customWidth="1"/>
    <col min="5902" max="5902" width="19.140625" style="85" bestFit="1" customWidth="1"/>
    <col min="5903" max="5903" width="10.42578125" style="85" customWidth="1"/>
    <col min="5904" max="5904" width="11.85546875" style="85" customWidth="1"/>
    <col min="5905" max="5905" width="14.7109375" style="85" customWidth="1"/>
    <col min="5906" max="5906" width="9" style="85" bestFit="1" customWidth="1"/>
    <col min="5907" max="6146" width="9.140625" style="85"/>
    <col min="6147" max="6147" width="4.7109375" style="85" bestFit="1" customWidth="1"/>
    <col min="6148" max="6148" width="9.7109375" style="85" bestFit="1" customWidth="1"/>
    <col min="6149" max="6149" width="10" style="85" bestFit="1" customWidth="1"/>
    <col min="6150" max="6150" width="8.85546875" style="85" bestFit="1" customWidth="1"/>
    <col min="6151" max="6151" width="22.85546875" style="85" customWidth="1"/>
    <col min="6152" max="6152" width="59.7109375" style="85" bestFit="1" customWidth="1"/>
    <col min="6153" max="6153" width="57.85546875" style="85" bestFit="1" customWidth="1"/>
    <col min="6154" max="6154" width="35.28515625" style="85" bestFit="1" customWidth="1"/>
    <col min="6155" max="6155" width="28.140625" style="85" bestFit="1" customWidth="1"/>
    <col min="6156" max="6156" width="33.140625" style="85" bestFit="1" customWidth="1"/>
    <col min="6157" max="6157" width="26" style="85" bestFit="1" customWidth="1"/>
    <col min="6158" max="6158" width="19.140625" style="85" bestFit="1" customWidth="1"/>
    <col min="6159" max="6159" width="10.42578125" style="85" customWidth="1"/>
    <col min="6160" max="6160" width="11.85546875" style="85" customWidth="1"/>
    <col min="6161" max="6161" width="14.7109375" style="85" customWidth="1"/>
    <col min="6162" max="6162" width="9" style="85" bestFit="1" customWidth="1"/>
    <col min="6163" max="6402" width="9.140625" style="85"/>
    <col min="6403" max="6403" width="4.7109375" style="85" bestFit="1" customWidth="1"/>
    <col min="6404" max="6404" width="9.7109375" style="85" bestFit="1" customWidth="1"/>
    <col min="6405" max="6405" width="10" style="85" bestFit="1" customWidth="1"/>
    <col min="6406" max="6406" width="8.85546875" style="85" bestFit="1" customWidth="1"/>
    <col min="6407" max="6407" width="22.85546875" style="85" customWidth="1"/>
    <col min="6408" max="6408" width="59.7109375" style="85" bestFit="1" customWidth="1"/>
    <col min="6409" max="6409" width="57.85546875" style="85" bestFit="1" customWidth="1"/>
    <col min="6410" max="6410" width="35.28515625" style="85" bestFit="1" customWidth="1"/>
    <col min="6411" max="6411" width="28.140625" style="85" bestFit="1" customWidth="1"/>
    <col min="6412" max="6412" width="33.140625" style="85" bestFit="1" customWidth="1"/>
    <col min="6413" max="6413" width="26" style="85" bestFit="1" customWidth="1"/>
    <col min="6414" max="6414" width="19.140625" style="85" bestFit="1" customWidth="1"/>
    <col min="6415" max="6415" width="10.42578125" style="85" customWidth="1"/>
    <col min="6416" max="6416" width="11.85546875" style="85" customWidth="1"/>
    <col min="6417" max="6417" width="14.7109375" style="85" customWidth="1"/>
    <col min="6418" max="6418" width="9" style="85" bestFit="1" customWidth="1"/>
    <col min="6419" max="6658" width="9.140625" style="85"/>
    <col min="6659" max="6659" width="4.7109375" style="85" bestFit="1" customWidth="1"/>
    <col min="6660" max="6660" width="9.7109375" style="85" bestFit="1" customWidth="1"/>
    <col min="6661" max="6661" width="10" style="85" bestFit="1" customWidth="1"/>
    <col min="6662" max="6662" width="8.85546875" style="85" bestFit="1" customWidth="1"/>
    <col min="6663" max="6663" width="22.85546875" style="85" customWidth="1"/>
    <col min="6664" max="6664" width="59.7109375" style="85" bestFit="1" customWidth="1"/>
    <col min="6665" max="6665" width="57.85546875" style="85" bestFit="1" customWidth="1"/>
    <col min="6666" max="6666" width="35.28515625" style="85" bestFit="1" customWidth="1"/>
    <col min="6667" max="6667" width="28.140625" style="85" bestFit="1" customWidth="1"/>
    <col min="6668" max="6668" width="33.140625" style="85" bestFit="1" customWidth="1"/>
    <col min="6669" max="6669" width="26" style="85" bestFit="1" customWidth="1"/>
    <col min="6670" max="6670" width="19.140625" style="85" bestFit="1" customWidth="1"/>
    <col min="6671" max="6671" width="10.42578125" style="85" customWidth="1"/>
    <col min="6672" max="6672" width="11.85546875" style="85" customWidth="1"/>
    <col min="6673" max="6673" width="14.7109375" style="85" customWidth="1"/>
    <col min="6674" max="6674" width="9" style="85" bestFit="1" customWidth="1"/>
    <col min="6675" max="6914" width="9.140625" style="85"/>
    <col min="6915" max="6915" width="4.7109375" style="85" bestFit="1" customWidth="1"/>
    <col min="6916" max="6916" width="9.7109375" style="85" bestFit="1" customWidth="1"/>
    <col min="6917" max="6917" width="10" style="85" bestFit="1" customWidth="1"/>
    <col min="6918" max="6918" width="8.85546875" style="85" bestFit="1" customWidth="1"/>
    <col min="6919" max="6919" width="22.85546875" style="85" customWidth="1"/>
    <col min="6920" max="6920" width="59.7109375" style="85" bestFit="1" customWidth="1"/>
    <col min="6921" max="6921" width="57.85546875" style="85" bestFit="1" customWidth="1"/>
    <col min="6922" max="6922" width="35.28515625" style="85" bestFit="1" customWidth="1"/>
    <col min="6923" max="6923" width="28.140625" style="85" bestFit="1" customWidth="1"/>
    <col min="6924" max="6924" width="33.140625" style="85" bestFit="1" customWidth="1"/>
    <col min="6925" max="6925" width="26" style="85" bestFit="1" customWidth="1"/>
    <col min="6926" max="6926" width="19.140625" style="85" bestFit="1" customWidth="1"/>
    <col min="6927" max="6927" width="10.42578125" style="85" customWidth="1"/>
    <col min="6928" max="6928" width="11.85546875" style="85" customWidth="1"/>
    <col min="6929" max="6929" width="14.7109375" style="85" customWidth="1"/>
    <col min="6930" max="6930" width="9" style="85" bestFit="1" customWidth="1"/>
    <col min="6931" max="7170" width="9.140625" style="85"/>
    <col min="7171" max="7171" width="4.7109375" style="85" bestFit="1" customWidth="1"/>
    <col min="7172" max="7172" width="9.7109375" style="85" bestFit="1" customWidth="1"/>
    <col min="7173" max="7173" width="10" style="85" bestFit="1" customWidth="1"/>
    <col min="7174" max="7174" width="8.85546875" style="85" bestFit="1" customWidth="1"/>
    <col min="7175" max="7175" width="22.85546875" style="85" customWidth="1"/>
    <col min="7176" max="7176" width="59.7109375" style="85" bestFit="1" customWidth="1"/>
    <col min="7177" max="7177" width="57.85546875" style="85" bestFit="1" customWidth="1"/>
    <col min="7178" max="7178" width="35.28515625" style="85" bestFit="1" customWidth="1"/>
    <col min="7179" max="7179" width="28.140625" style="85" bestFit="1" customWidth="1"/>
    <col min="7180" max="7180" width="33.140625" style="85" bestFit="1" customWidth="1"/>
    <col min="7181" max="7181" width="26" style="85" bestFit="1" customWidth="1"/>
    <col min="7182" max="7182" width="19.140625" style="85" bestFit="1" customWidth="1"/>
    <col min="7183" max="7183" width="10.42578125" style="85" customWidth="1"/>
    <col min="7184" max="7184" width="11.85546875" style="85" customWidth="1"/>
    <col min="7185" max="7185" width="14.7109375" style="85" customWidth="1"/>
    <col min="7186" max="7186" width="9" style="85" bestFit="1" customWidth="1"/>
    <col min="7187" max="7426" width="9.140625" style="85"/>
    <col min="7427" max="7427" width="4.7109375" style="85" bestFit="1" customWidth="1"/>
    <col min="7428" max="7428" width="9.7109375" style="85" bestFit="1" customWidth="1"/>
    <col min="7429" max="7429" width="10" style="85" bestFit="1" customWidth="1"/>
    <col min="7430" max="7430" width="8.85546875" style="85" bestFit="1" customWidth="1"/>
    <col min="7431" max="7431" width="22.85546875" style="85" customWidth="1"/>
    <col min="7432" max="7432" width="59.7109375" style="85" bestFit="1" customWidth="1"/>
    <col min="7433" max="7433" width="57.85546875" style="85" bestFit="1" customWidth="1"/>
    <col min="7434" max="7434" width="35.28515625" style="85" bestFit="1" customWidth="1"/>
    <col min="7435" max="7435" width="28.140625" style="85" bestFit="1" customWidth="1"/>
    <col min="7436" max="7436" width="33.140625" style="85" bestFit="1" customWidth="1"/>
    <col min="7437" max="7437" width="26" style="85" bestFit="1" customWidth="1"/>
    <col min="7438" max="7438" width="19.140625" style="85" bestFit="1" customWidth="1"/>
    <col min="7439" max="7439" width="10.42578125" style="85" customWidth="1"/>
    <col min="7440" max="7440" width="11.85546875" style="85" customWidth="1"/>
    <col min="7441" max="7441" width="14.7109375" style="85" customWidth="1"/>
    <col min="7442" max="7442" width="9" style="85" bestFit="1" customWidth="1"/>
    <col min="7443" max="7682" width="9.140625" style="85"/>
    <col min="7683" max="7683" width="4.7109375" style="85" bestFit="1" customWidth="1"/>
    <col min="7684" max="7684" width="9.7109375" style="85" bestFit="1" customWidth="1"/>
    <col min="7685" max="7685" width="10" style="85" bestFit="1" customWidth="1"/>
    <col min="7686" max="7686" width="8.85546875" style="85" bestFit="1" customWidth="1"/>
    <col min="7687" max="7687" width="22.85546875" style="85" customWidth="1"/>
    <col min="7688" max="7688" width="59.7109375" style="85" bestFit="1" customWidth="1"/>
    <col min="7689" max="7689" width="57.85546875" style="85" bestFit="1" customWidth="1"/>
    <col min="7690" max="7690" width="35.28515625" style="85" bestFit="1" customWidth="1"/>
    <col min="7691" max="7691" width="28.140625" style="85" bestFit="1" customWidth="1"/>
    <col min="7692" max="7692" width="33.140625" style="85" bestFit="1" customWidth="1"/>
    <col min="7693" max="7693" width="26" style="85" bestFit="1" customWidth="1"/>
    <col min="7694" max="7694" width="19.140625" style="85" bestFit="1" customWidth="1"/>
    <col min="7695" max="7695" width="10.42578125" style="85" customWidth="1"/>
    <col min="7696" max="7696" width="11.85546875" style="85" customWidth="1"/>
    <col min="7697" max="7697" width="14.7109375" style="85" customWidth="1"/>
    <col min="7698" max="7698" width="9" style="85" bestFit="1" customWidth="1"/>
    <col min="7699" max="7938" width="9.140625" style="85"/>
    <col min="7939" max="7939" width="4.7109375" style="85" bestFit="1" customWidth="1"/>
    <col min="7940" max="7940" width="9.7109375" style="85" bestFit="1" customWidth="1"/>
    <col min="7941" max="7941" width="10" style="85" bestFit="1" customWidth="1"/>
    <col min="7942" max="7942" width="8.85546875" style="85" bestFit="1" customWidth="1"/>
    <col min="7943" max="7943" width="22.85546875" style="85" customWidth="1"/>
    <col min="7944" max="7944" width="59.7109375" style="85" bestFit="1" customWidth="1"/>
    <col min="7945" max="7945" width="57.85546875" style="85" bestFit="1" customWidth="1"/>
    <col min="7946" max="7946" width="35.28515625" style="85" bestFit="1" customWidth="1"/>
    <col min="7947" max="7947" width="28.140625" style="85" bestFit="1" customWidth="1"/>
    <col min="7948" max="7948" width="33.140625" style="85" bestFit="1" customWidth="1"/>
    <col min="7949" max="7949" width="26" style="85" bestFit="1" customWidth="1"/>
    <col min="7950" max="7950" width="19.140625" style="85" bestFit="1" customWidth="1"/>
    <col min="7951" max="7951" width="10.42578125" style="85" customWidth="1"/>
    <col min="7952" max="7952" width="11.85546875" style="85" customWidth="1"/>
    <col min="7953" max="7953" width="14.7109375" style="85" customWidth="1"/>
    <col min="7954" max="7954" width="9" style="85" bestFit="1" customWidth="1"/>
    <col min="7955" max="8194" width="9.140625" style="85"/>
    <col min="8195" max="8195" width="4.7109375" style="85" bestFit="1" customWidth="1"/>
    <col min="8196" max="8196" width="9.7109375" style="85" bestFit="1" customWidth="1"/>
    <col min="8197" max="8197" width="10" style="85" bestFit="1" customWidth="1"/>
    <col min="8198" max="8198" width="8.85546875" style="85" bestFit="1" customWidth="1"/>
    <col min="8199" max="8199" width="22.85546875" style="85" customWidth="1"/>
    <col min="8200" max="8200" width="59.7109375" style="85" bestFit="1" customWidth="1"/>
    <col min="8201" max="8201" width="57.85546875" style="85" bestFit="1" customWidth="1"/>
    <col min="8202" max="8202" width="35.28515625" style="85" bestFit="1" customWidth="1"/>
    <col min="8203" max="8203" width="28.140625" style="85" bestFit="1" customWidth="1"/>
    <col min="8204" max="8204" width="33.140625" style="85" bestFit="1" customWidth="1"/>
    <col min="8205" max="8205" width="26" style="85" bestFit="1" customWidth="1"/>
    <col min="8206" max="8206" width="19.140625" style="85" bestFit="1" customWidth="1"/>
    <col min="8207" max="8207" width="10.42578125" style="85" customWidth="1"/>
    <col min="8208" max="8208" width="11.85546875" style="85" customWidth="1"/>
    <col min="8209" max="8209" width="14.7109375" style="85" customWidth="1"/>
    <col min="8210" max="8210" width="9" style="85" bestFit="1" customWidth="1"/>
    <col min="8211" max="8450" width="9.140625" style="85"/>
    <col min="8451" max="8451" width="4.7109375" style="85" bestFit="1" customWidth="1"/>
    <col min="8452" max="8452" width="9.7109375" style="85" bestFit="1" customWidth="1"/>
    <col min="8453" max="8453" width="10" style="85" bestFit="1" customWidth="1"/>
    <col min="8454" max="8454" width="8.85546875" style="85" bestFit="1" customWidth="1"/>
    <col min="8455" max="8455" width="22.85546875" style="85" customWidth="1"/>
    <col min="8456" max="8456" width="59.7109375" style="85" bestFit="1" customWidth="1"/>
    <col min="8457" max="8457" width="57.85546875" style="85" bestFit="1" customWidth="1"/>
    <col min="8458" max="8458" width="35.28515625" style="85" bestFit="1" customWidth="1"/>
    <col min="8459" max="8459" width="28.140625" style="85" bestFit="1" customWidth="1"/>
    <col min="8460" max="8460" width="33.140625" style="85" bestFit="1" customWidth="1"/>
    <col min="8461" max="8461" width="26" style="85" bestFit="1" customWidth="1"/>
    <col min="8462" max="8462" width="19.140625" style="85" bestFit="1" customWidth="1"/>
    <col min="8463" max="8463" width="10.42578125" style="85" customWidth="1"/>
    <col min="8464" max="8464" width="11.85546875" style="85" customWidth="1"/>
    <col min="8465" max="8465" width="14.7109375" style="85" customWidth="1"/>
    <col min="8466" max="8466" width="9" style="85" bestFit="1" customWidth="1"/>
    <col min="8467" max="8706" width="9.140625" style="85"/>
    <col min="8707" max="8707" width="4.7109375" style="85" bestFit="1" customWidth="1"/>
    <col min="8708" max="8708" width="9.7109375" style="85" bestFit="1" customWidth="1"/>
    <col min="8709" max="8709" width="10" style="85" bestFit="1" customWidth="1"/>
    <col min="8710" max="8710" width="8.85546875" style="85" bestFit="1" customWidth="1"/>
    <col min="8711" max="8711" width="22.85546875" style="85" customWidth="1"/>
    <col min="8712" max="8712" width="59.7109375" style="85" bestFit="1" customWidth="1"/>
    <col min="8713" max="8713" width="57.85546875" style="85" bestFit="1" customWidth="1"/>
    <col min="8714" max="8714" width="35.28515625" style="85" bestFit="1" customWidth="1"/>
    <col min="8715" max="8715" width="28.140625" style="85" bestFit="1" customWidth="1"/>
    <col min="8716" max="8716" width="33.140625" style="85" bestFit="1" customWidth="1"/>
    <col min="8717" max="8717" width="26" style="85" bestFit="1" customWidth="1"/>
    <col min="8718" max="8718" width="19.140625" style="85" bestFit="1" customWidth="1"/>
    <col min="8719" max="8719" width="10.42578125" style="85" customWidth="1"/>
    <col min="8720" max="8720" width="11.85546875" style="85" customWidth="1"/>
    <col min="8721" max="8721" width="14.7109375" style="85" customWidth="1"/>
    <col min="8722" max="8722" width="9" style="85" bestFit="1" customWidth="1"/>
    <col min="8723" max="8962" width="9.140625" style="85"/>
    <col min="8963" max="8963" width="4.7109375" style="85" bestFit="1" customWidth="1"/>
    <col min="8964" max="8964" width="9.7109375" style="85" bestFit="1" customWidth="1"/>
    <col min="8965" max="8965" width="10" style="85" bestFit="1" customWidth="1"/>
    <col min="8966" max="8966" width="8.85546875" style="85" bestFit="1" customWidth="1"/>
    <col min="8967" max="8967" width="22.85546875" style="85" customWidth="1"/>
    <col min="8968" max="8968" width="59.7109375" style="85" bestFit="1" customWidth="1"/>
    <col min="8969" max="8969" width="57.85546875" style="85" bestFit="1" customWidth="1"/>
    <col min="8970" max="8970" width="35.28515625" style="85" bestFit="1" customWidth="1"/>
    <col min="8971" max="8971" width="28.140625" style="85" bestFit="1" customWidth="1"/>
    <col min="8972" max="8972" width="33.140625" style="85" bestFit="1" customWidth="1"/>
    <col min="8973" max="8973" width="26" style="85" bestFit="1" customWidth="1"/>
    <col min="8974" max="8974" width="19.140625" style="85" bestFit="1" customWidth="1"/>
    <col min="8975" max="8975" width="10.42578125" style="85" customWidth="1"/>
    <col min="8976" max="8976" width="11.85546875" style="85" customWidth="1"/>
    <col min="8977" max="8977" width="14.7109375" style="85" customWidth="1"/>
    <col min="8978" max="8978" width="9" style="85" bestFit="1" customWidth="1"/>
    <col min="8979" max="9218" width="9.140625" style="85"/>
    <col min="9219" max="9219" width="4.7109375" style="85" bestFit="1" customWidth="1"/>
    <col min="9220" max="9220" width="9.7109375" style="85" bestFit="1" customWidth="1"/>
    <col min="9221" max="9221" width="10" style="85" bestFit="1" customWidth="1"/>
    <col min="9222" max="9222" width="8.85546875" style="85" bestFit="1" customWidth="1"/>
    <col min="9223" max="9223" width="22.85546875" style="85" customWidth="1"/>
    <col min="9224" max="9224" width="59.7109375" style="85" bestFit="1" customWidth="1"/>
    <col min="9225" max="9225" width="57.85546875" style="85" bestFit="1" customWidth="1"/>
    <col min="9226" max="9226" width="35.28515625" style="85" bestFit="1" customWidth="1"/>
    <col min="9227" max="9227" width="28.140625" style="85" bestFit="1" customWidth="1"/>
    <col min="9228" max="9228" width="33.140625" style="85" bestFit="1" customWidth="1"/>
    <col min="9229" max="9229" width="26" style="85" bestFit="1" customWidth="1"/>
    <col min="9230" max="9230" width="19.140625" style="85" bestFit="1" customWidth="1"/>
    <col min="9231" max="9231" width="10.42578125" style="85" customWidth="1"/>
    <col min="9232" max="9232" width="11.85546875" style="85" customWidth="1"/>
    <col min="9233" max="9233" width="14.7109375" style="85" customWidth="1"/>
    <col min="9234" max="9234" width="9" style="85" bestFit="1" customWidth="1"/>
    <col min="9235" max="9474" width="9.140625" style="85"/>
    <col min="9475" max="9475" width="4.7109375" style="85" bestFit="1" customWidth="1"/>
    <col min="9476" max="9476" width="9.7109375" style="85" bestFit="1" customWidth="1"/>
    <col min="9477" max="9477" width="10" style="85" bestFit="1" customWidth="1"/>
    <col min="9478" max="9478" width="8.85546875" style="85" bestFit="1" customWidth="1"/>
    <col min="9479" max="9479" width="22.85546875" style="85" customWidth="1"/>
    <col min="9480" max="9480" width="59.7109375" style="85" bestFit="1" customWidth="1"/>
    <col min="9481" max="9481" width="57.85546875" style="85" bestFit="1" customWidth="1"/>
    <col min="9482" max="9482" width="35.28515625" style="85" bestFit="1" customWidth="1"/>
    <col min="9483" max="9483" width="28.140625" style="85" bestFit="1" customWidth="1"/>
    <col min="9484" max="9484" width="33.140625" style="85" bestFit="1" customWidth="1"/>
    <col min="9485" max="9485" width="26" style="85" bestFit="1" customWidth="1"/>
    <col min="9486" max="9486" width="19.140625" style="85" bestFit="1" customWidth="1"/>
    <col min="9487" max="9487" width="10.42578125" style="85" customWidth="1"/>
    <col min="9488" max="9488" width="11.85546875" style="85" customWidth="1"/>
    <col min="9489" max="9489" width="14.7109375" style="85" customWidth="1"/>
    <col min="9490" max="9490" width="9" style="85" bestFit="1" customWidth="1"/>
    <col min="9491" max="9730" width="9.140625" style="85"/>
    <col min="9731" max="9731" width="4.7109375" style="85" bestFit="1" customWidth="1"/>
    <col min="9732" max="9732" width="9.7109375" style="85" bestFit="1" customWidth="1"/>
    <col min="9733" max="9733" width="10" style="85" bestFit="1" customWidth="1"/>
    <col min="9734" max="9734" width="8.85546875" style="85" bestFit="1" customWidth="1"/>
    <col min="9735" max="9735" width="22.85546875" style="85" customWidth="1"/>
    <col min="9736" max="9736" width="59.7109375" style="85" bestFit="1" customWidth="1"/>
    <col min="9737" max="9737" width="57.85546875" style="85" bestFit="1" customWidth="1"/>
    <col min="9738" max="9738" width="35.28515625" style="85" bestFit="1" customWidth="1"/>
    <col min="9739" max="9739" width="28.140625" style="85" bestFit="1" customWidth="1"/>
    <col min="9740" max="9740" width="33.140625" style="85" bestFit="1" customWidth="1"/>
    <col min="9741" max="9741" width="26" style="85" bestFit="1" customWidth="1"/>
    <col min="9742" max="9742" width="19.140625" style="85" bestFit="1" customWidth="1"/>
    <col min="9743" max="9743" width="10.42578125" style="85" customWidth="1"/>
    <col min="9744" max="9744" width="11.85546875" style="85" customWidth="1"/>
    <col min="9745" max="9745" width="14.7109375" style="85" customWidth="1"/>
    <col min="9746" max="9746" width="9" style="85" bestFit="1" customWidth="1"/>
    <col min="9747" max="9986" width="9.140625" style="85"/>
    <col min="9987" max="9987" width="4.7109375" style="85" bestFit="1" customWidth="1"/>
    <col min="9988" max="9988" width="9.7109375" style="85" bestFit="1" customWidth="1"/>
    <col min="9989" max="9989" width="10" style="85" bestFit="1" customWidth="1"/>
    <col min="9990" max="9990" width="8.85546875" style="85" bestFit="1" customWidth="1"/>
    <col min="9991" max="9991" width="22.85546875" style="85" customWidth="1"/>
    <col min="9992" max="9992" width="59.7109375" style="85" bestFit="1" customWidth="1"/>
    <col min="9993" max="9993" width="57.85546875" style="85" bestFit="1" customWidth="1"/>
    <col min="9994" max="9994" width="35.28515625" style="85" bestFit="1" customWidth="1"/>
    <col min="9995" max="9995" width="28.140625" style="85" bestFit="1" customWidth="1"/>
    <col min="9996" max="9996" width="33.140625" style="85" bestFit="1" customWidth="1"/>
    <col min="9997" max="9997" width="26" style="85" bestFit="1" customWidth="1"/>
    <col min="9998" max="9998" width="19.140625" style="85" bestFit="1" customWidth="1"/>
    <col min="9999" max="9999" width="10.42578125" style="85" customWidth="1"/>
    <col min="10000" max="10000" width="11.85546875" style="85" customWidth="1"/>
    <col min="10001" max="10001" width="14.7109375" style="85" customWidth="1"/>
    <col min="10002" max="10002" width="9" style="85" bestFit="1" customWidth="1"/>
    <col min="10003" max="10242" width="9.140625" style="85"/>
    <col min="10243" max="10243" width="4.7109375" style="85" bestFit="1" customWidth="1"/>
    <col min="10244" max="10244" width="9.7109375" style="85" bestFit="1" customWidth="1"/>
    <col min="10245" max="10245" width="10" style="85" bestFit="1" customWidth="1"/>
    <col min="10246" max="10246" width="8.85546875" style="85" bestFit="1" customWidth="1"/>
    <col min="10247" max="10247" width="22.85546875" style="85" customWidth="1"/>
    <col min="10248" max="10248" width="59.7109375" style="85" bestFit="1" customWidth="1"/>
    <col min="10249" max="10249" width="57.85546875" style="85" bestFit="1" customWidth="1"/>
    <col min="10250" max="10250" width="35.28515625" style="85" bestFit="1" customWidth="1"/>
    <col min="10251" max="10251" width="28.140625" style="85" bestFit="1" customWidth="1"/>
    <col min="10252" max="10252" width="33.140625" style="85" bestFit="1" customWidth="1"/>
    <col min="10253" max="10253" width="26" style="85" bestFit="1" customWidth="1"/>
    <col min="10254" max="10254" width="19.140625" style="85" bestFit="1" customWidth="1"/>
    <col min="10255" max="10255" width="10.42578125" style="85" customWidth="1"/>
    <col min="10256" max="10256" width="11.85546875" style="85" customWidth="1"/>
    <col min="10257" max="10257" width="14.7109375" style="85" customWidth="1"/>
    <col min="10258" max="10258" width="9" style="85" bestFit="1" customWidth="1"/>
    <col min="10259" max="10498" width="9.140625" style="85"/>
    <col min="10499" max="10499" width="4.7109375" style="85" bestFit="1" customWidth="1"/>
    <col min="10500" max="10500" width="9.7109375" style="85" bestFit="1" customWidth="1"/>
    <col min="10501" max="10501" width="10" style="85" bestFit="1" customWidth="1"/>
    <col min="10502" max="10502" width="8.85546875" style="85" bestFit="1" customWidth="1"/>
    <col min="10503" max="10503" width="22.85546875" style="85" customWidth="1"/>
    <col min="10504" max="10504" width="59.7109375" style="85" bestFit="1" customWidth="1"/>
    <col min="10505" max="10505" width="57.85546875" style="85" bestFit="1" customWidth="1"/>
    <col min="10506" max="10506" width="35.28515625" style="85" bestFit="1" customWidth="1"/>
    <col min="10507" max="10507" width="28.140625" style="85" bestFit="1" customWidth="1"/>
    <col min="10508" max="10508" width="33.140625" style="85" bestFit="1" customWidth="1"/>
    <col min="10509" max="10509" width="26" style="85" bestFit="1" customWidth="1"/>
    <col min="10510" max="10510" width="19.140625" style="85" bestFit="1" customWidth="1"/>
    <col min="10511" max="10511" width="10.42578125" style="85" customWidth="1"/>
    <col min="10512" max="10512" width="11.85546875" style="85" customWidth="1"/>
    <col min="10513" max="10513" width="14.7109375" style="85" customWidth="1"/>
    <col min="10514" max="10514" width="9" style="85" bestFit="1" customWidth="1"/>
    <col min="10515" max="10754" width="9.140625" style="85"/>
    <col min="10755" max="10755" width="4.7109375" style="85" bestFit="1" customWidth="1"/>
    <col min="10756" max="10756" width="9.7109375" style="85" bestFit="1" customWidth="1"/>
    <col min="10757" max="10757" width="10" style="85" bestFit="1" customWidth="1"/>
    <col min="10758" max="10758" width="8.85546875" style="85" bestFit="1" customWidth="1"/>
    <col min="10759" max="10759" width="22.85546875" style="85" customWidth="1"/>
    <col min="10760" max="10760" width="59.7109375" style="85" bestFit="1" customWidth="1"/>
    <col min="10761" max="10761" width="57.85546875" style="85" bestFit="1" customWidth="1"/>
    <col min="10762" max="10762" width="35.28515625" style="85" bestFit="1" customWidth="1"/>
    <col min="10763" max="10763" width="28.140625" style="85" bestFit="1" customWidth="1"/>
    <col min="10764" max="10764" width="33.140625" style="85" bestFit="1" customWidth="1"/>
    <col min="10765" max="10765" width="26" style="85" bestFit="1" customWidth="1"/>
    <col min="10766" max="10766" width="19.140625" style="85" bestFit="1" customWidth="1"/>
    <col min="10767" max="10767" width="10.42578125" style="85" customWidth="1"/>
    <col min="10768" max="10768" width="11.85546875" style="85" customWidth="1"/>
    <col min="10769" max="10769" width="14.7109375" style="85" customWidth="1"/>
    <col min="10770" max="10770" width="9" style="85" bestFit="1" customWidth="1"/>
    <col min="10771" max="11010" width="9.140625" style="85"/>
    <col min="11011" max="11011" width="4.7109375" style="85" bestFit="1" customWidth="1"/>
    <col min="11012" max="11012" width="9.7109375" style="85" bestFit="1" customWidth="1"/>
    <col min="11013" max="11013" width="10" style="85" bestFit="1" customWidth="1"/>
    <col min="11014" max="11014" width="8.85546875" style="85" bestFit="1" customWidth="1"/>
    <col min="11015" max="11015" width="22.85546875" style="85" customWidth="1"/>
    <col min="11016" max="11016" width="59.7109375" style="85" bestFit="1" customWidth="1"/>
    <col min="11017" max="11017" width="57.85546875" style="85" bestFit="1" customWidth="1"/>
    <col min="11018" max="11018" width="35.28515625" style="85" bestFit="1" customWidth="1"/>
    <col min="11019" max="11019" width="28.140625" style="85" bestFit="1" customWidth="1"/>
    <col min="11020" max="11020" width="33.140625" style="85" bestFit="1" customWidth="1"/>
    <col min="11021" max="11021" width="26" style="85" bestFit="1" customWidth="1"/>
    <col min="11022" max="11022" width="19.140625" style="85" bestFit="1" customWidth="1"/>
    <col min="11023" max="11023" width="10.42578125" style="85" customWidth="1"/>
    <col min="11024" max="11024" width="11.85546875" style="85" customWidth="1"/>
    <col min="11025" max="11025" width="14.7109375" style="85" customWidth="1"/>
    <col min="11026" max="11026" width="9" style="85" bestFit="1" customWidth="1"/>
    <col min="11027" max="11266" width="9.140625" style="85"/>
    <col min="11267" max="11267" width="4.7109375" style="85" bestFit="1" customWidth="1"/>
    <col min="11268" max="11268" width="9.7109375" style="85" bestFit="1" customWidth="1"/>
    <col min="11269" max="11269" width="10" style="85" bestFit="1" customWidth="1"/>
    <col min="11270" max="11270" width="8.85546875" style="85" bestFit="1" customWidth="1"/>
    <col min="11271" max="11271" width="22.85546875" style="85" customWidth="1"/>
    <col min="11272" max="11272" width="59.7109375" style="85" bestFit="1" customWidth="1"/>
    <col min="11273" max="11273" width="57.85546875" style="85" bestFit="1" customWidth="1"/>
    <col min="11274" max="11274" width="35.28515625" style="85" bestFit="1" customWidth="1"/>
    <col min="11275" max="11275" width="28.140625" style="85" bestFit="1" customWidth="1"/>
    <col min="11276" max="11276" width="33.140625" style="85" bestFit="1" customWidth="1"/>
    <col min="11277" max="11277" width="26" style="85" bestFit="1" customWidth="1"/>
    <col min="11278" max="11278" width="19.140625" style="85" bestFit="1" customWidth="1"/>
    <col min="11279" max="11279" width="10.42578125" style="85" customWidth="1"/>
    <col min="11280" max="11280" width="11.85546875" style="85" customWidth="1"/>
    <col min="11281" max="11281" width="14.7109375" style="85" customWidth="1"/>
    <col min="11282" max="11282" width="9" style="85" bestFit="1" customWidth="1"/>
    <col min="11283" max="11522" width="9.140625" style="85"/>
    <col min="11523" max="11523" width="4.7109375" style="85" bestFit="1" customWidth="1"/>
    <col min="11524" max="11524" width="9.7109375" style="85" bestFit="1" customWidth="1"/>
    <col min="11525" max="11525" width="10" style="85" bestFit="1" customWidth="1"/>
    <col min="11526" max="11526" width="8.85546875" style="85" bestFit="1" customWidth="1"/>
    <col min="11527" max="11527" width="22.85546875" style="85" customWidth="1"/>
    <col min="11528" max="11528" width="59.7109375" style="85" bestFit="1" customWidth="1"/>
    <col min="11529" max="11529" width="57.85546875" style="85" bestFit="1" customWidth="1"/>
    <col min="11530" max="11530" width="35.28515625" style="85" bestFit="1" customWidth="1"/>
    <col min="11531" max="11531" width="28.140625" style="85" bestFit="1" customWidth="1"/>
    <col min="11532" max="11532" width="33.140625" style="85" bestFit="1" customWidth="1"/>
    <col min="11533" max="11533" width="26" style="85" bestFit="1" customWidth="1"/>
    <col min="11534" max="11534" width="19.140625" style="85" bestFit="1" customWidth="1"/>
    <col min="11535" max="11535" width="10.42578125" style="85" customWidth="1"/>
    <col min="11536" max="11536" width="11.85546875" style="85" customWidth="1"/>
    <col min="11537" max="11537" width="14.7109375" style="85" customWidth="1"/>
    <col min="11538" max="11538" width="9" style="85" bestFit="1" customWidth="1"/>
    <col min="11539" max="11778" width="9.140625" style="85"/>
    <col min="11779" max="11779" width="4.7109375" style="85" bestFit="1" customWidth="1"/>
    <col min="11780" max="11780" width="9.7109375" style="85" bestFit="1" customWidth="1"/>
    <col min="11781" max="11781" width="10" style="85" bestFit="1" customWidth="1"/>
    <col min="11782" max="11782" width="8.85546875" style="85" bestFit="1" customWidth="1"/>
    <col min="11783" max="11783" width="22.85546875" style="85" customWidth="1"/>
    <col min="11784" max="11784" width="59.7109375" style="85" bestFit="1" customWidth="1"/>
    <col min="11785" max="11785" width="57.85546875" style="85" bestFit="1" customWidth="1"/>
    <col min="11786" max="11786" width="35.28515625" style="85" bestFit="1" customWidth="1"/>
    <col min="11787" max="11787" width="28.140625" style="85" bestFit="1" customWidth="1"/>
    <col min="11788" max="11788" width="33.140625" style="85" bestFit="1" customWidth="1"/>
    <col min="11789" max="11789" width="26" style="85" bestFit="1" customWidth="1"/>
    <col min="11790" max="11790" width="19.140625" style="85" bestFit="1" customWidth="1"/>
    <col min="11791" max="11791" width="10.42578125" style="85" customWidth="1"/>
    <col min="11792" max="11792" width="11.85546875" style="85" customWidth="1"/>
    <col min="11793" max="11793" width="14.7109375" style="85" customWidth="1"/>
    <col min="11794" max="11794" width="9" style="85" bestFit="1" customWidth="1"/>
    <col min="11795" max="12034" width="9.140625" style="85"/>
    <col min="12035" max="12035" width="4.7109375" style="85" bestFit="1" customWidth="1"/>
    <col min="12036" max="12036" width="9.7109375" style="85" bestFit="1" customWidth="1"/>
    <col min="12037" max="12037" width="10" style="85" bestFit="1" customWidth="1"/>
    <col min="12038" max="12038" width="8.85546875" style="85" bestFit="1" customWidth="1"/>
    <col min="12039" max="12039" width="22.85546875" style="85" customWidth="1"/>
    <col min="12040" max="12040" width="59.7109375" style="85" bestFit="1" customWidth="1"/>
    <col min="12041" max="12041" width="57.85546875" style="85" bestFit="1" customWidth="1"/>
    <col min="12042" max="12042" width="35.28515625" style="85" bestFit="1" customWidth="1"/>
    <col min="12043" max="12043" width="28.140625" style="85" bestFit="1" customWidth="1"/>
    <col min="12044" max="12044" width="33.140625" style="85" bestFit="1" customWidth="1"/>
    <col min="12045" max="12045" width="26" style="85" bestFit="1" customWidth="1"/>
    <col min="12046" max="12046" width="19.140625" style="85" bestFit="1" customWidth="1"/>
    <col min="12047" max="12047" width="10.42578125" style="85" customWidth="1"/>
    <col min="12048" max="12048" width="11.85546875" style="85" customWidth="1"/>
    <col min="12049" max="12049" width="14.7109375" style="85" customWidth="1"/>
    <col min="12050" max="12050" width="9" style="85" bestFit="1" customWidth="1"/>
    <col min="12051" max="12290" width="9.140625" style="85"/>
    <col min="12291" max="12291" width="4.7109375" style="85" bestFit="1" customWidth="1"/>
    <col min="12292" max="12292" width="9.7109375" style="85" bestFit="1" customWidth="1"/>
    <col min="12293" max="12293" width="10" style="85" bestFit="1" customWidth="1"/>
    <col min="12294" max="12294" width="8.85546875" style="85" bestFit="1" customWidth="1"/>
    <col min="12295" max="12295" width="22.85546875" style="85" customWidth="1"/>
    <col min="12296" max="12296" width="59.7109375" style="85" bestFit="1" customWidth="1"/>
    <col min="12297" max="12297" width="57.85546875" style="85" bestFit="1" customWidth="1"/>
    <col min="12298" max="12298" width="35.28515625" style="85" bestFit="1" customWidth="1"/>
    <col min="12299" max="12299" width="28.140625" style="85" bestFit="1" customWidth="1"/>
    <col min="12300" max="12300" width="33.140625" style="85" bestFit="1" customWidth="1"/>
    <col min="12301" max="12301" width="26" style="85" bestFit="1" customWidth="1"/>
    <col min="12302" max="12302" width="19.140625" style="85" bestFit="1" customWidth="1"/>
    <col min="12303" max="12303" width="10.42578125" style="85" customWidth="1"/>
    <col min="12304" max="12304" width="11.85546875" style="85" customWidth="1"/>
    <col min="12305" max="12305" width="14.7109375" style="85" customWidth="1"/>
    <col min="12306" max="12306" width="9" style="85" bestFit="1" customWidth="1"/>
    <col min="12307" max="12546" width="9.140625" style="85"/>
    <col min="12547" max="12547" width="4.7109375" style="85" bestFit="1" customWidth="1"/>
    <col min="12548" max="12548" width="9.7109375" style="85" bestFit="1" customWidth="1"/>
    <col min="12549" max="12549" width="10" style="85" bestFit="1" customWidth="1"/>
    <col min="12550" max="12550" width="8.85546875" style="85" bestFit="1" customWidth="1"/>
    <col min="12551" max="12551" width="22.85546875" style="85" customWidth="1"/>
    <col min="12552" max="12552" width="59.7109375" style="85" bestFit="1" customWidth="1"/>
    <col min="12553" max="12553" width="57.85546875" style="85" bestFit="1" customWidth="1"/>
    <col min="12554" max="12554" width="35.28515625" style="85" bestFit="1" customWidth="1"/>
    <col min="12555" max="12555" width="28.140625" style="85" bestFit="1" customWidth="1"/>
    <col min="12556" max="12556" width="33.140625" style="85" bestFit="1" customWidth="1"/>
    <col min="12557" max="12557" width="26" style="85" bestFit="1" customWidth="1"/>
    <col min="12558" max="12558" width="19.140625" style="85" bestFit="1" customWidth="1"/>
    <col min="12559" max="12559" width="10.42578125" style="85" customWidth="1"/>
    <col min="12560" max="12560" width="11.85546875" style="85" customWidth="1"/>
    <col min="12561" max="12561" width="14.7109375" style="85" customWidth="1"/>
    <col min="12562" max="12562" width="9" style="85" bestFit="1" customWidth="1"/>
    <col min="12563" max="12802" width="9.140625" style="85"/>
    <col min="12803" max="12803" width="4.7109375" style="85" bestFit="1" customWidth="1"/>
    <col min="12804" max="12804" width="9.7109375" style="85" bestFit="1" customWidth="1"/>
    <col min="12805" max="12805" width="10" style="85" bestFit="1" customWidth="1"/>
    <col min="12806" max="12806" width="8.85546875" style="85" bestFit="1" customWidth="1"/>
    <col min="12807" max="12807" width="22.85546875" style="85" customWidth="1"/>
    <col min="12808" max="12808" width="59.7109375" style="85" bestFit="1" customWidth="1"/>
    <col min="12809" max="12809" width="57.85546875" style="85" bestFit="1" customWidth="1"/>
    <col min="12810" max="12810" width="35.28515625" style="85" bestFit="1" customWidth="1"/>
    <col min="12811" max="12811" width="28.140625" style="85" bestFit="1" customWidth="1"/>
    <col min="12812" max="12812" width="33.140625" style="85" bestFit="1" customWidth="1"/>
    <col min="12813" max="12813" width="26" style="85" bestFit="1" customWidth="1"/>
    <col min="12814" max="12814" width="19.140625" style="85" bestFit="1" customWidth="1"/>
    <col min="12815" max="12815" width="10.42578125" style="85" customWidth="1"/>
    <col min="12816" max="12816" width="11.85546875" style="85" customWidth="1"/>
    <col min="12817" max="12817" width="14.7109375" style="85" customWidth="1"/>
    <col min="12818" max="12818" width="9" style="85" bestFit="1" customWidth="1"/>
    <col min="12819" max="13058" width="9.140625" style="85"/>
    <col min="13059" max="13059" width="4.7109375" style="85" bestFit="1" customWidth="1"/>
    <col min="13060" max="13060" width="9.7109375" style="85" bestFit="1" customWidth="1"/>
    <col min="13061" max="13061" width="10" style="85" bestFit="1" customWidth="1"/>
    <col min="13062" max="13062" width="8.85546875" style="85" bestFit="1" customWidth="1"/>
    <col min="13063" max="13063" width="22.85546875" style="85" customWidth="1"/>
    <col min="13064" max="13064" width="59.7109375" style="85" bestFit="1" customWidth="1"/>
    <col min="13065" max="13065" width="57.85546875" style="85" bestFit="1" customWidth="1"/>
    <col min="13066" max="13066" width="35.28515625" style="85" bestFit="1" customWidth="1"/>
    <col min="13067" max="13067" width="28.140625" style="85" bestFit="1" customWidth="1"/>
    <col min="13068" max="13068" width="33.140625" style="85" bestFit="1" customWidth="1"/>
    <col min="13069" max="13069" width="26" style="85" bestFit="1" customWidth="1"/>
    <col min="13070" max="13070" width="19.140625" style="85" bestFit="1" customWidth="1"/>
    <col min="13071" max="13071" width="10.42578125" style="85" customWidth="1"/>
    <col min="13072" max="13072" width="11.85546875" style="85" customWidth="1"/>
    <col min="13073" max="13073" width="14.7109375" style="85" customWidth="1"/>
    <col min="13074" max="13074" width="9" style="85" bestFit="1" customWidth="1"/>
    <col min="13075" max="13314" width="9.140625" style="85"/>
    <col min="13315" max="13315" width="4.7109375" style="85" bestFit="1" customWidth="1"/>
    <col min="13316" max="13316" width="9.7109375" style="85" bestFit="1" customWidth="1"/>
    <col min="13317" max="13317" width="10" style="85" bestFit="1" customWidth="1"/>
    <col min="13318" max="13318" width="8.85546875" style="85" bestFit="1" customWidth="1"/>
    <col min="13319" max="13319" width="22.85546875" style="85" customWidth="1"/>
    <col min="13320" max="13320" width="59.7109375" style="85" bestFit="1" customWidth="1"/>
    <col min="13321" max="13321" width="57.85546875" style="85" bestFit="1" customWidth="1"/>
    <col min="13322" max="13322" width="35.28515625" style="85" bestFit="1" customWidth="1"/>
    <col min="13323" max="13323" width="28.140625" style="85" bestFit="1" customWidth="1"/>
    <col min="13324" max="13324" width="33.140625" style="85" bestFit="1" customWidth="1"/>
    <col min="13325" max="13325" width="26" style="85" bestFit="1" customWidth="1"/>
    <col min="13326" max="13326" width="19.140625" style="85" bestFit="1" customWidth="1"/>
    <col min="13327" max="13327" width="10.42578125" style="85" customWidth="1"/>
    <col min="13328" max="13328" width="11.85546875" style="85" customWidth="1"/>
    <col min="13329" max="13329" width="14.7109375" style="85" customWidth="1"/>
    <col min="13330" max="13330" width="9" style="85" bestFit="1" customWidth="1"/>
    <col min="13331" max="13570" width="9.140625" style="85"/>
    <col min="13571" max="13571" width="4.7109375" style="85" bestFit="1" customWidth="1"/>
    <col min="13572" max="13572" width="9.7109375" style="85" bestFit="1" customWidth="1"/>
    <col min="13573" max="13573" width="10" style="85" bestFit="1" customWidth="1"/>
    <col min="13574" max="13574" width="8.85546875" style="85" bestFit="1" customWidth="1"/>
    <col min="13575" max="13575" width="22.85546875" style="85" customWidth="1"/>
    <col min="13576" max="13576" width="59.7109375" style="85" bestFit="1" customWidth="1"/>
    <col min="13577" max="13577" width="57.85546875" style="85" bestFit="1" customWidth="1"/>
    <col min="13578" max="13578" width="35.28515625" style="85" bestFit="1" customWidth="1"/>
    <col min="13579" max="13579" width="28.140625" style="85" bestFit="1" customWidth="1"/>
    <col min="13580" max="13580" width="33.140625" style="85" bestFit="1" customWidth="1"/>
    <col min="13581" max="13581" width="26" style="85" bestFit="1" customWidth="1"/>
    <col min="13582" max="13582" width="19.140625" style="85" bestFit="1" customWidth="1"/>
    <col min="13583" max="13583" width="10.42578125" style="85" customWidth="1"/>
    <col min="13584" max="13584" width="11.85546875" style="85" customWidth="1"/>
    <col min="13585" max="13585" width="14.7109375" style="85" customWidth="1"/>
    <col min="13586" max="13586" width="9" style="85" bestFit="1" customWidth="1"/>
    <col min="13587" max="13826" width="9.140625" style="85"/>
    <col min="13827" max="13827" width="4.7109375" style="85" bestFit="1" customWidth="1"/>
    <col min="13828" max="13828" width="9.7109375" style="85" bestFit="1" customWidth="1"/>
    <col min="13829" max="13829" width="10" style="85" bestFit="1" customWidth="1"/>
    <col min="13830" max="13830" width="8.85546875" style="85" bestFit="1" customWidth="1"/>
    <col min="13831" max="13831" width="22.85546875" style="85" customWidth="1"/>
    <col min="13832" max="13832" width="59.7109375" style="85" bestFit="1" customWidth="1"/>
    <col min="13833" max="13833" width="57.85546875" style="85" bestFit="1" customWidth="1"/>
    <col min="13834" max="13834" width="35.28515625" style="85" bestFit="1" customWidth="1"/>
    <col min="13835" max="13835" width="28.140625" style="85" bestFit="1" customWidth="1"/>
    <col min="13836" max="13836" width="33.140625" style="85" bestFit="1" customWidth="1"/>
    <col min="13837" max="13837" width="26" style="85" bestFit="1" customWidth="1"/>
    <col min="13838" max="13838" width="19.140625" style="85" bestFit="1" customWidth="1"/>
    <col min="13839" max="13839" width="10.42578125" style="85" customWidth="1"/>
    <col min="13840" max="13840" width="11.85546875" style="85" customWidth="1"/>
    <col min="13841" max="13841" width="14.7109375" style="85" customWidth="1"/>
    <col min="13842" max="13842" width="9" style="85" bestFit="1" customWidth="1"/>
    <col min="13843" max="14082" width="9.140625" style="85"/>
    <col min="14083" max="14083" width="4.7109375" style="85" bestFit="1" customWidth="1"/>
    <col min="14084" max="14084" width="9.7109375" style="85" bestFit="1" customWidth="1"/>
    <col min="14085" max="14085" width="10" style="85" bestFit="1" customWidth="1"/>
    <col min="14086" max="14086" width="8.85546875" style="85" bestFit="1" customWidth="1"/>
    <col min="14087" max="14087" width="22.85546875" style="85" customWidth="1"/>
    <col min="14088" max="14088" width="59.7109375" style="85" bestFit="1" customWidth="1"/>
    <col min="14089" max="14089" width="57.85546875" style="85" bestFit="1" customWidth="1"/>
    <col min="14090" max="14090" width="35.28515625" style="85" bestFit="1" customWidth="1"/>
    <col min="14091" max="14091" width="28.140625" style="85" bestFit="1" customWidth="1"/>
    <col min="14092" max="14092" width="33.140625" style="85" bestFit="1" customWidth="1"/>
    <col min="14093" max="14093" width="26" style="85" bestFit="1" customWidth="1"/>
    <col min="14094" max="14094" width="19.140625" style="85" bestFit="1" customWidth="1"/>
    <col min="14095" max="14095" width="10.42578125" style="85" customWidth="1"/>
    <col min="14096" max="14096" width="11.85546875" style="85" customWidth="1"/>
    <col min="14097" max="14097" width="14.7109375" style="85" customWidth="1"/>
    <col min="14098" max="14098" width="9" style="85" bestFit="1" customWidth="1"/>
    <col min="14099" max="14338" width="9.140625" style="85"/>
    <col min="14339" max="14339" width="4.7109375" style="85" bestFit="1" customWidth="1"/>
    <col min="14340" max="14340" width="9.7109375" style="85" bestFit="1" customWidth="1"/>
    <col min="14341" max="14341" width="10" style="85" bestFit="1" customWidth="1"/>
    <col min="14342" max="14342" width="8.85546875" style="85" bestFit="1" customWidth="1"/>
    <col min="14343" max="14343" width="22.85546875" style="85" customWidth="1"/>
    <col min="14344" max="14344" width="59.7109375" style="85" bestFit="1" customWidth="1"/>
    <col min="14345" max="14345" width="57.85546875" style="85" bestFit="1" customWidth="1"/>
    <col min="14346" max="14346" width="35.28515625" style="85" bestFit="1" customWidth="1"/>
    <col min="14347" max="14347" width="28.140625" style="85" bestFit="1" customWidth="1"/>
    <col min="14348" max="14348" width="33.140625" style="85" bestFit="1" customWidth="1"/>
    <col min="14349" max="14349" width="26" style="85" bestFit="1" customWidth="1"/>
    <col min="14350" max="14350" width="19.140625" style="85" bestFit="1" customWidth="1"/>
    <col min="14351" max="14351" width="10.42578125" style="85" customWidth="1"/>
    <col min="14352" max="14352" width="11.85546875" style="85" customWidth="1"/>
    <col min="14353" max="14353" width="14.7109375" style="85" customWidth="1"/>
    <col min="14354" max="14354" width="9" style="85" bestFit="1" customWidth="1"/>
    <col min="14355" max="14594" width="9.140625" style="85"/>
    <col min="14595" max="14595" width="4.7109375" style="85" bestFit="1" customWidth="1"/>
    <col min="14596" max="14596" width="9.7109375" style="85" bestFit="1" customWidth="1"/>
    <col min="14597" max="14597" width="10" style="85" bestFit="1" customWidth="1"/>
    <col min="14598" max="14598" width="8.85546875" style="85" bestFit="1" customWidth="1"/>
    <col min="14599" max="14599" width="22.85546875" style="85" customWidth="1"/>
    <col min="14600" max="14600" width="59.7109375" style="85" bestFit="1" customWidth="1"/>
    <col min="14601" max="14601" width="57.85546875" style="85" bestFit="1" customWidth="1"/>
    <col min="14602" max="14602" width="35.28515625" style="85" bestFit="1" customWidth="1"/>
    <col min="14603" max="14603" width="28.140625" style="85" bestFit="1" customWidth="1"/>
    <col min="14604" max="14604" width="33.140625" style="85" bestFit="1" customWidth="1"/>
    <col min="14605" max="14605" width="26" style="85" bestFit="1" customWidth="1"/>
    <col min="14606" max="14606" width="19.140625" style="85" bestFit="1" customWidth="1"/>
    <col min="14607" max="14607" width="10.42578125" style="85" customWidth="1"/>
    <col min="14608" max="14608" width="11.85546875" style="85" customWidth="1"/>
    <col min="14609" max="14609" width="14.7109375" style="85" customWidth="1"/>
    <col min="14610" max="14610" width="9" style="85" bestFit="1" customWidth="1"/>
    <col min="14611" max="14850" width="9.140625" style="85"/>
    <col min="14851" max="14851" width="4.7109375" style="85" bestFit="1" customWidth="1"/>
    <col min="14852" max="14852" width="9.7109375" style="85" bestFit="1" customWidth="1"/>
    <col min="14853" max="14853" width="10" style="85" bestFit="1" customWidth="1"/>
    <col min="14854" max="14854" width="8.85546875" style="85" bestFit="1" customWidth="1"/>
    <col min="14855" max="14855" width="22.85546875" style="85" customWidth="1"/>
    <col min="14856" max="14856" width="59.7109375" style="85" bestFit="1" customWidth="1"/>
    <col min="14857" max="14857" width="57.85546875" style="85" bestFit="1" customWidth="1"/>
    <col min="14858" max="14858" width="35.28515625" style="85" bestFit="1" customWidth="1"/>
    <col min="14859" max="14859" width="28.140625" style="85" bestFit="1" customWidth="1"/>
    <col min="14860" max="14860" width="33.140625" style="85" bestFit="1" customWidth="1"/>
    <col min="14861" max="14861" width="26" style="85" bestFit="1" customWidth="1"/>
    <col min="14862" max="14862" width="19.140625" style="85" bestFit="1" customWidth="1"/>
    <col min="14863" max="14863" width="10.42578125" style="85" customWidth="1"/>
    <col min="14864" max="14864" width="11.85546875" style="85" customWidth="1"/>
    <col min="14865" max="14865" width="14.7109375" style="85" customWidth="1"/>
    <col min="14866" max="14866" width="9" style="85" bestFit="1" customWidth="1"/>
    <col min="14867" max="15106" width="9.140625" style="85"/>
    <col min="15107" max="15107" width="4.7109375" style="85" bestFit="1" customWidth="1"/>
    <col min="15108" max="15108" width="9.7109375" style="85" bestFit="1" customWidth="1"/>
    <col min="15109" max="15109" width="10" style="85" bestFit="1" customWidth="1"/>
    <col min="15110" max="15110" width="8.85546875" style="85" bestFit="1" customWidth="1"/>
    <col min="15111" max="15111" width="22.85546875" style="85" customWidth="1"/>
    <col min="15112" max="15112" width="59.7109375" style="85" bestFit="1" customWidth="1"/>
    <col min="15113" max="15113" width="57.85546875" style="85" bestFit="1" customWidth="1"/>
    <col min="15114" max="15114" width="35.28515625" style="85" bestFit="1" customWidth="1"/>
    <col min="15115" max="15115" width="28.140625" style="85" bestFit="1" customWidth="1"/>
    <col min="15116" max="15116" width="33.140625" style="85" bestFit="1" customWidth="1"/>
    <col min="15117" max="15117" width="26" style="85" bestFit="1" customWidth="1"/>
    <col min="15118" max="15118" width="19.140625" style="85" bestFit="1" customWidth="1"/>
    <col min="15119" max="15119" width="10.42578125" style="85" customWidth="1"/>
    <col min="15120" max="15120" width="11.85546875" style="85" customWidth="1"/>
    <col min="15121" max="15121" width="14.7109375" style="85" customWidth="1"/>
    <col min="15122" max="15122" width="9" style="85" bestFit="1" customWidth="1"/>
    <col min="15123" max="15362" width="9.140625" style="85"/>
    <col min="15363" max="15363" width="4.7109375" style="85" bestFit="1" customWidth="1"/>
    <col min="15364" max="15364" width="9.7109375" style="85" bestFit="1" customWidth="1"/>
    <col min="15365" max="15365" width="10" style="85" bestFit="1" customWidth="1"/>
    <col min="15366" max="15366" width="8.85546875" style="85" bestFit="1" customWidth="1"/>
    <col min="15367" max="15367" width="22.85546875" style="85" customWidth="1"/>
    <col min="15368" max="15368" width="59.7109375" style="85" bestFit="1" customWidth="1"/>
    <col min="15369" max="15369" width="57.85546875" style="85" bestFit="1" customWidth="1"/>
    <col min="15370" max="15370" width="35.28515625" style="85" bestFit="1" customWidth="1"/>
    <col min="15371" max="15371" width="28.140625" style="85" bestFit="1" customWidth="1"/>
    <col min="15372" max="15372" width="33.140625" style="85" bestFit="1" customWidth="1"/>
    <col min="15373" max="15373" width="26" style="85" bestFit="1" customWidth="1"/>
    <col min="15374" max="15374" width="19.140625" style="85" bestFit="1" customWidth="1"/>
    <col min="15375" max="15375" width="10.42578125" style="85" customWidth="1"/>
    <col min="15376" max="15376" width="11.85546875" style="85" customWidth="1"/>
    <col min="15377" max="15377" width="14.7109375" style="85" customWidth="1"/>
    <col min="15378" max="15378" width="9" style="85" bestFit="1" customWidth="1"/>
    <col min="15379" max="15618" width="9.140625" style="85"/>
    <col min="15619" max="15619" width="4.7109375" style="85" bestFit="1" customWidth="1"/>
    <col min="15620" max="15620" width="9.7109375" style="85" bestFit="1" customWidth="1"/>
    <col min="15621" max="15621" width="10" style="85" bestFit="1" customWidth="1"/>
    <col min="15622" max="15622" width="8.85546875" style="85" bestFit="1" customWidth="1"/>
    <col min="15623" max="15623" width="22.85546875" style="85" customWidth="1"/>
    <col min="15624" max="15624" width="59.7109375" style="85" bestFit="1" customWidth="1"/>
    <col min="15625" max="15625" width="57.85546875" style="85" bestFit="1" customWidth="1"/>
    <col min="15626" max="15626" width="35.28515625" style="85" bestFit="1" customWidth="1"/>
    <col min="15627" max="15627" width="28.140625" style="85" bestFit="1" customWidth="1"/>
    <col min="15628" max="15628" width="33.140625" style="85" bestFit="1" customWidth="1"/>
    <col min="15629" max="15629" width="26" style="85" bestFit="1" customWidth="1"/>
    <col min="15630" max="15630" width="19.140625" style="85" bestFit="1" customWidth="1"/>
    <col min="15631" max="15631" width="10.42578125" style="85" customWidth="1"/>
    <col min="15632" max="15632" width="11.85546875" style="85" customWidth="1"/>
    <col min="15633" max="15633" width="14.7109375" style="85" customWidth="1"/>
    <col min="15634" max="15634" width="9" style="85" bestFit="1" customWidth="1"/>
    <col min="15635" max="15874" width="9.140625" style="85"/>
    <col min="15875" max="15875" width="4.7109375" style="85" bestFit="1" customWidth="1"/>
    <col min="15876" max="15876" width="9.7109375" style="85" bestFit="1" customWidth="1"/>
    <col min="15877" max="15877" width="10" style="85" bestFit="1" customWidth="1"/>
    <col min="15878" max="15878" width="8.85546875" style="85" bestFit="1" customWidth="1"/>
    <col min="15879" max="15879" width="22.85546875" style="85" customWidth="1"/>
    <col min="15880" max="15880" width="59.7109375" style="85" bestFit="1" customWidth="1"/>
    <col min="15881" max="15881" width="57.85546875" style="85" bestFit="1" customWidth="1"/>
    <col min="15882" max="15882" width="35.28515625" style="85" bestFit="1" customWidth="1"/>
    <col min="15883" max="15883" width="28.140625" style="85" bestFit="1" customWidth="1"/>
    <col min="15884" max="15884" width="33.140625" style="85" bestFit="1" customWidth="1"/>
    <col min="15885" max="15885" width="26" style="85" bestFit="1" customWidth="1"/>
    <col min="15886" max="15886" width="19.140625" style="85" bestFit="1" customWidth="1"/>
    <col min="15887" max="15887" width="10.42578125" style="85" customWidth="1"/>
    <col min="15888" max="15888" width="11.85546875" style="85" customWidth="1"/>
    <col min="15889" max="15889" width="14.7109375" style="85" customWidth="1"/>
    <col min="15890" max="15890" width="9" style="85" bestFit="1" customWidth="1"/>
    <col min="15891" max="16130" width="9.140625" style="85"/>
    <col min="16131" max="16131" width="4.7109375" style="85" bestFit="1" customWidth="1"/>
    <col min="16132" max="16132" width="9.7109375" style="85" bestFit="1" customWidth="1"/>
    <col min="16133" max="16133" width="10" style="85" bestFit="1" customWidth="1"/>
    <col min="16134" max="16134" width="8.85546875" style="85" bestFit="1" customWidth="1"/>
    <col min="16135" max="16135" width="22.85546875" style="85" customWidth="1"/>
    <col min="16136" max="16136" width="59.7109375" style="85" bestFit="1" customWidth="1"/>
    <col min="16137" max="16137" width="57.85546875" style="85" bestFit="1" customWidth="1"/>
    <col min="16138" max="16138" width="35.28515625" style="85" bestFit="1" customWidth="1"/>
    <col min="16139" max="16139" width="28.140625" style="85" bestFit="1" customWidth="1"/>
    <col min="16140" max="16140" width="33.140625" style="85" bestFit="1" customWidth="1"/>
    <col min="16141" max="16141" width="26" style="85" bestFit="1" customWidth="1"/>
    <col min="16142" max="16142" width="19.140625" style="85" bestFit="1" customWidth="1"/>
    <col min="16143" max="16143" width="10.42578125" style="85" customWidth="1"/>
    <col min="16144" max="16144" width="11.85546875" style="85" customWidth="1"/>
    <col min="16145" max="16145" width="14.7109375" style="85" customWidth="1"/>
    <col min="16146" max="16146" width="9" style="85" bestFit="1" customWidth="1"/>
    <col min="16147" max="16384" width="9.140625" style="85"/>
  </cols>
  <sheetData>
    <row r="2" spans="1:19" ht="18.75" x14ac:dyDescent="0.3">
      <c r="A2" s="5" t="s">
        <v>1002</v>
      </c>
      <c r="C2" s="3"/>
      <c r="I2" s="85"/>
      <c r="K2" s="86"/>
      <c r="L2" s="86"/>
      <c r="M2" s="86"/>
      <c r="N2" s="86"/>
    </row>
    <row r="3" spans="1:19" x14ac:dyDescent="0.25">
      <c r="M3" s="86"/>
      <c r="N3" s="86"/>
      <c r="O3" s="86"/>
      <c r="P3" s="86"/>
    </row>
    <row r="4" spans="1:19" s="63" customFormat="1" ht="50.25" customHeight="1" x14ac:dyDescent="0.25">
      <c r="A4" s="845" t="s">
        <v>0</v>
      </c>
      <c r="B4" s="847" t="s">
        <v>1</v>
      </c>
      <c r="C4" s="847" t="s">
        <v>2</v>
      </c>
      <c r="D4" s="847" t="s">
        <v>3</v>
      </c>
      <c r="E4" s="845" t="s">
        <v>4</v>
      </c>
      <c r="F4" s="845" t="s">
        <v>5</v>
      </c>
      <c r="G4" s="845" t="s">
        <v>6</v>
      </c>
      <c r="H4" s="849" t="s">
        <v>7</v>
      </c>
      <c r="I4" s="849"/>
      <c r="J4" s="845" t="s">
        <v>8</v>
      </c>
      <c r="K4" s="850" t="s">
        <v>9</v>
      </c>
      <c r="L4" s="863"/>
      <c r="M4" s="864" t="s">
        <v>10</v>
      </c>
      <c r="N4" s="864"/>
      <c r="O4" s="864" t="s">
        <v>11</v>
      </c>
      <c r="P4" s="864"/>
      <c r="Q4" s="845" t="s">
        <v>12</v>
      </c>
      <c r="R4" s="847" t="s">
        <v>13</v>
      </c>
      <c r="S4" s="62"/>
    </row>
    <row r="5" spans="1:19" s="63" customFormat="1" x14ac:dyDescent="0.2">
      <c r="A5" s="846"/>
      <c r="B5" s="848"/>
      <c r="C5" s="848"/>
      <c r="D5" s="848"/>
      <c r="E5" s="846"/>
      <c r="F5" s="846"/>
      <c r="G5" s="846"/>
      <c r="H5" s="170" t="s">
        <v>14</v>
      </c>
      <c r="I5" s="170" t="s">
        <v>15</v>
      </c>
      <c r="J5" s="846"/>
      <c r="K5" s="171">
        <v>2020</v>
      </c>
      <c r="L5" s="171">
        <v>2021</v>
      </c>
      <c r="M5" s="2">
        <v>2020</v>
      </c>
      <c r="N5" s="2">
        <v>2021</v>
      </c>
      <c r="O5" s="2">
        <v>2020</v>
      </c>
      <c r="P5" s="2">
        <v>2021</v>
      </c>
      <c r="Q5" s="846"/>
      <c r="R5" s="848"/>
      <c r="S5" s="62"/>
    </row>
    <row r="6" spans="1:19" s="63" customFormat="1" x14ac:dyDescent="0.2">
      <c r="A6" s="169" t="s">
        <v>16</v>
      </c>
      <c r="B6" s="170" t="s">
        <v>17</v>
      </c>
      <c r="C6" s="170" t="s">
        <v>18</v>
      </c>
      <c r="D6" s="170" t="s">
        <v>19</v>
      </c>
      <c r="E6" s="169" t="s">
        <v>20</v>
      </c>
      <c r="F6" s="169" t="s">
        <v>21</v>
      </c>
      <c r="G6" s="169" t="s">
        <v>22</v>
      </c>
      <c r="H6" s="170" t="s">
        <v>23</v>
      </c>
      <c r="I6" s="170" t="s">
        <v>24</v>
      </c>
      <c r="J6" s="169" t="s">
        <v>25</v>
      </c>
      <c r="K6" s="171" t="s">
        <v>26</v>
      </c>
      <c r="L6" s="171" t="s">
        <v>27</v>
      </c>
      <c r="M6" s="172" t="s">
        <v>28</v>
      </c>
      <c r="N6" s="172" t="s">
        <v>29</v>
      </c>
      <c r="O6" s="172" t="s">
        <v>30</v>
      </c>
      <c r="P6" s="172" t="s">
        <v>31</v>
      </c>
      <c r="Q6" s="169" t="s">
        <v>32</v>
      </c>
      <c r="R6" s="170" t="s">
        <v>33</v>
      </c>
      <c r="S6" s="62"/>
    </row>
    <row r="7" spans="1:19" ht="28.5" customHeight="1" x14ac:dyDescent="0.25">
      <c r="A7" s="834">
        <v>1</v>
      </c>
      <c r="B7" s="836" t="s">
        <v>40</v>
      </c>
      <c r="C7" s="834">
        <v>1.2</v>
      </c>
      <c r="D7" s="953">
        <v>3</v>
      </c>
      <c r="E7" s="836" t="s">
        <v>552</v>
      </c>
      <c r="F7" s="956" t="s">
        <v>553</v>
      </c>
      <c r="G7" s="834" t="s">
        <v>56</v>
      </c>
      <c r="H7" s="836" t="s">
        <v>57</v>
      </c>
      <c r="I7" s="950" t="s">
        <v>554</v>
      </c>
      <c r="J7" s="836" t="s">
        <v>555</v>
      </c>
      <c r="K7" s="874" t="s">
        <v>34</v>
      </c>
      <c r="L7" s="941"/>
      <c r="M7" s="852">
        <v>36000</v>
      </c>
      <c r="N7" s="944"/>
      <c r="O7" s="852">
        <v>36000</v>
      </c>
      <c r="P7" s="944"/>
      <c r="Q7" s="836" t="s">
        <v>556</v>
      </c>
      <c r="R7" s="836" t="s">
        <v>557</v>
      </c>
    </row>
    <row r="8" spans="1:19" ht="8.25" customHeight="1" x14ac:dyDescent="0.25">
      <c r="A8" s="881"/>
      <c r="B8" s="869"/>
      <c r="C8" s="881"/>
      <c r="D8" s="954"/>
      <c r="E8" s="869"/>
      <c r="F8" s="956"/>
      <c r="G8" s="881"/>
      <c r="H8" s="869"/>
      <c r="I8" s="951"/>
      <c r="J8" s="869"/>
      <c r="K8" s="875"/>
      <c r="L8" s="942"/>
      <c r="M8" s="884"/>
      <c r="N8" s="945"/>
      <c r="O8" s="884"/>
      <c r="P8" s="945"/>
      <c r="Q8" s="869"/>
      <c r="R8" s="869"/>
    </row>
    <row r="9" spans="1:19" ht="28.5" hidden="1" customHeight="1" x14ac:dyDescent="0.25">
      <c r="A9" s="881"/>
      <c r="B9" s="869"/>
      <c r="C9" s="881"/>
      <c r="D9" s="954"/>
      <c r="E9" s="869"/>
      <c r="F9" s="956"/>
      <c r="G9" s="881"/>
      <c r="H9" s="869"/>
      <c r="I9" s="951"/>
      <c r="J9" s="869"/>
      <c r="K9" s="875"/>
      <c r="L9" s="942"/>
      <c r="M9" s="884"/>
      <c r="N9" s="945"/>
      <c r="O9" s="884"/>
      <c r="P9" s="945"/>
      <c r="Q9" s="869"/>
      <c r="R9" s="869"/>
    </row>
    <row r="10" spans="1:19" ht="24.75" customHeight="1" x14ac:dyDescent="0.25">
      <c r="A10" s="881"/>
      <c r="B10" s="869"/>
      <c r="C10" s="881"/>
      <c r="D10" s="954"/>
      <c r="E10" s="869"/>
      <c r="F10" s="956"/>
      <c r="G10" s="881"/>
      <c r="H10" s="869"/>
      <c r="I10" s="951"/>
      <c r="J10" s="869"/>
      <c r="K10" s="875"/>
      <c r="L10" s="942"/>
      <c r="M10" s="884"/>
      <c r="N10" s="945"/>
      <c r="O10" s="884"/>
      <c r="P10" s="945"/>
      <c r="Q10" s="869"/>
      <c r="R10" s="869"/>
    </row>
    <row r="11" spans="1:19" ht="4.5" customHeight="1" x14ac:dyDescent="0.25">
      <c r="A11" s="881"/>
      <c r="B11" s="869"/>
      <c r="C11" s="881"/>
      <c r="D11" s="954"/>
      <c r="E11" s="869"/>
      <c r="F11" s="956"/>
      <c r="G11" s="881"/>
      <c r="H11" s="869"/>
      <c r="I11" s="951"/>
      <c r="J11" s="869"/>
      <c r="K11" s="875"/>
      <c r="L11" s="942"/>
      <c r="M11" s="884"/>
      <c r="N11" s="945"/>
      <c r="O11" s="884"/>
      <c r="P11" s="945"/>
      <c r="Q11" s="869"/>
      <c r="R11" s="869"/>
    </row>
    <row r="12" spans="1:19" ht="32.450000000000003" customHeight="1" x14ac:dyDescent="0.25">
      <c r="A12" s="881"/>
      <c r="B12" s="869"/>
      <c r="C12" s="881"/>
      <c r="D12" s="954"/>
      <c r="E12" s="869"/>
      <c r="F12" s="956"/>
      <c r="G12" s="881"/>
      <c r="H12" s="869"/>
      <c r="I12" s="951"/>
      <c r="J12" s="869"/>
      <c r="K12" s="875"/>
      <c r="L12" s="942"/>
      <c r="M12" s="884"/>
      <c r="N12" s="945"/>
      <c r="O12" s="884"/>
      <c r="P12" s="945"/>
      <c r="Q12" s="869"/>
      <c r="R12" s="869"/>
    </row>
    <row r="13" spans="1:19" x14ac:dyDescent="0.25">
      <c r="A13" s="881"/>
      <c r="B13" s="869"/>
      <c r="C13" s="881"/>
      <c r="D13" s="954"/>
      <c r="E13" s="869"/>
      <c r="F13" s="956"/>
      <c r="G13" s="881"/>
      <c r="H13" s="869"/>
      <c r="I13" s="951"/>
      <c r="J13" s="869"/>
      <c r="K13" s="875"/>
      <c r="L13" s="942"/>
      <c r="M13" s="884"/>
      <c r="N13" s="945"/>
      <c r="O13" s="884"/>
      <c r="P13" s="945"/>
      <c r="Q13" s="869"/>
      <c r="R13" s="869"/>
    </row>
    <row r="14" spans="1:19" ht="78.75" customHeight="1" x14ac:dyDescent="0.25">
      <c r="A14" s="881"/>
      <c r="B14" s="869"/>
      <c r="C14" s="881"/>
      <c r="D14" s="954"/>
      <c r="E14" s="869"/>
      <c r="F14" s="956"/>
      <c r="G14" s="881"/>
      <c r="H14" s="833"/>
      <c r="I14" s="952"/>
      <c r="J14" s="869"/>
      <c r="K14" s="875"/>
      <c r="L14" s="942"/>
      <c r="M14" s="884"/>
      <c r="N14" s="945"/>
      <c r="O14" s="884"/>
      <c r="P14" s="945"/>
      <c r="Q14" s="869"/>
      <c r="R14" s="869"/>
    </row>
    <row r="15" spans="1:19" ht="75" customHeight="1" x14ac:dyDescent="0.25">
      <c r="A15" s="835"/>
      <c r="B15" s="833"/>
      <c r="C15" s="835"/>
      <c r="D15" s="955"/>
      <c r="E15" s="833"/>
      <c r="F15" s="956"/>
      <c r="G15" s="835"/>
      <c r="H15" s="243" t="s">
        <v>159</v>
      </c>
      <c r="I15" s="207" t="s">
        <v>558</v>
      </c>
      <c r="J15" s="833"/>
      <c r="K15" s="886"/>
      <c r="L15" s="943"/>
      <c r="M15" s="853"/>
      <c r="N15" s="946"/>
      <c r="O15" s="853"/>
      <c r="P15" s="946"/>
      <c r="Q15" s="833"/>
      <c r="R15" s="833"/>
    </row>
    <row r="16" spans="1:19" ht="41.25" customHeight="1" x14ac:dyDescent="0.25">
      <c r="A16" s="879">
        <v>2</v>
      </c>
      <c r="B16" s="879" t="s">
        <v>40</v>
      </c>
      <c r="C16" s="879">
        <v>1</v>
      </c>
      <c r="D16" s="879">
        <v>6</v>
      </c>
      <c r="E16" s="880" t="s">
        <v>559</v>
      </c>
      <c r="F16" s="947" t="s">
        <v>564</v>
      </c>
      <c r="G16" s="834" t="s">
        <v>56</v>
      </c>
      <c r="H16" s="836" t="s">
        <v>57</v>
      </c>
      <c r="I16" s="834" t="s">
        <v>561</v>
      </c>
      <c r="J16" s="836" t="s">
        <v>562</v>
      </c>
      <c r="K16" s="879" t="s">
        <v>34</v>
      </c>
      <c r="L16" s="879"/>
      <c r="M16" s="883">
        <v>85000</v>
      </c>
      <c r="N16" s="883"/>
      <c r="O16" s="883">
        <v>50000</v>
      </c>
      <c r="P16" s="879"/>
      <c r="Q16" s="880" t="s">
        <v>556</v>
      </c>
      <c r="R16" s="880" t="s">
        <v>557</v>
      </c>
    </row>
    <row r="17" spans="1:18" ht="24.75" customHeight="1" x14ac:dyDescent="0.25">
      <c r="A17" s="879"/>
      <c r="B17" s="879"/>
      <c r="C17" s="879"/>
      <c r="D17" s="879"/>
      <c r="E17" s="880"/>
      <c r="F17" s="948"/>
      <c r="G17" s="881"/>
      <c r="H17" s="869"/>
      <c r="I17" s="881"/>
      <c r="J17" s="869"/>
      <c r="K17" s="879"/>
      <c r="L17" s="879"/>
      <c r="M17" s="883"/>
      <c r="N17" s="879"/>
      <c r="O17" s="883"/>
      <c r="P17" s="879"/>
      <c r="Q17" s="880"/>
      <c r="R17" s="880"/>
    </row>
    <row r="18" spans="1:18" ht="32.25" customHeight="1" x14ac:dyDescent="0.25">
      <c r="A18" s="879"/>
      <c r="B18" s="879"/>
      <c r="C18" s="879"/>
      <c r="D18" s="879"/>
      <c r="E18" s="880"/>
      <c r="F18" s="948"/>
      <c r="G18" s="881"/>
      <c r="H18" s="869"/>
      <c r="I18" s="881"/>
      <c r="J18" s="869"/>
      <c r="K18" s="879"/>
      <c r="L18" s="879"/>
      <c r="M18" s="883"/>
      <c r="N18" s="879"/>
      <c r="O18" s="883"/>
      <c r="P18" s="879"/>
      <c r="Q18" s="880"/>
      <c r="R18" s="880"/>
    </row>
    <row r="19" spans="1:18" ht="34.5" customHeight="1" x14ac:dyDescent="0.25">
      <c r="A19" s="879"/>
      <c r="B19" s="879"/>
      <c r="C19" s="879"/>
      <c r="D19" s="879"/>
      <c r="E19" s="880"/>
      <c r="F19" s="948"/>
      <c r="G19" s="881"/>
      <c r="H19" s="869"/>
      <c r="I19" s="881"/>
      <c r="J19" s="869"/>
      <c r="K19" s="879"/>
      <c r="L19" s="879"/>
      <c r="M19" s="883"/>
      <c r="N19" s="879"/>
      <c r="O19" s="883"/>
      <c r="P19" s="879"/>
      <c r="Q19" s="880"/>
      <c r="R19" s="880"/>
    </row>
    <row r="20" spans="1:18" ht="73.5" customHeight="1" x14ac:dyDescent="0.25">
      <c r="A20" s="879"/>
      <c r="B20" s="879"/>
      <c r="C20" s="879"/>
      <c r="D20" s="879"/>
      <c r="E20" s="880"/>
      <c r="F20" s="948"/>
      <c r="G20" s="881"/>
      <c r="H20" s="833"/>
      <c r="I20" s="835"/>
      <c r="J20" s="869"/>
      <c r="K20" s="879"/>
      <c r="L20" s="879"/>
      <c r="M20" s="883"/>
      <c r="N20" s="879"/>
      <c r="O20" s="883"/>
      <c r="P20" s="879"/>
      <c r="Q20" s="880"/>
      <c r="R20" s="880"/>
    </row>
    <row r="21" spans="1:18" ht="30" x14ac:dyDescent="0.25">
      <c r="A21" s="879"/>
      <c r="B21" s="879"/>
      <c r="C21" s="879"/>
      <c r="D21" s="879"/>
      <c r="E21" s="880"/>
      <c r="F21" s="949"/>
      <c r="G21" s="835"/>
      <c r="H21" s="241" t="s">
        <v>159</v>
      </c>
      <c r="I21" s="239" t="s">
        <v>563</v>
      </c>
      <c r="J21" s="833"/>
      <c r="K21" s="879"/>
      <c r="L21" s="879"/>
      <c r="M21" s="883"/>
      <c r="N21" s="879"/>
      <c r="O21" s="883"/>
      <c r="P21" s="879"/>
      <c r="Q21" s="880"/>
      <c r="R21" s="880"/>
    </row>
    <row r="22" spans="1:18" ht="82.5" customHeight="1" x14ac:dyDescent="0.25">
      <c r="A22" s="834">
        <v>3</v>
      </c>
      <c r="B22" s="834" t="s">
        <v>43</v>
      </c>
      <c r="C22" s="959" t="s">
        <v>565</v>
      </c>
      <c r="D22" s="834">
        <v>10</v>
      </c>
      <c r="E22" s="834" t="s">
        <v>566</v>
      </c>
      <c r="F22" s="962" t="s">
        <v>567</v>
      </c>
      <c r="G22" s="834" t="s">
        <v>568</v>
      </c>
      <c r="H22" s="199" t="s">
        <v>85</v>
      </c>
      <c r="I22" s="242" t="s">
        <v>569</v>
      </c>
      <c r="J22" s="836" t="s">
        <v>570</v>
      </c>
      <c r="K22" s="834" t="s">
        <v>34</v>
      </c>
      <c r="L22" s="834"/>
      <c r="M22" s="852">
        <v>202000</v>
      </c>
      <c r="N22" s="834"/>
      <c r="O22" s="852">
        <v>202000</v>
      </c>
      <c r="P22" s="834"/>
      <c r="Q22" s="836" t="s">
        <v>556</v>
      </c>
      <c r="R22" s="836" t="s">
        <v>557</v>
      </c>
    </row>
    <row r="23" spans="1:18" ht="80.25" customHeight="1" x14ac:dyDescent="0.25">
      <c r="A23" s="881"/>
      <c r="B23" s="881"/>
      <c r="C23" s="960"/>
      <c r="D23" s="881"/>
      <c r="E23" s="881"/>
      <c r="F23" s="963"/>
      <c r="G23" s="881"/>
      <c r="H23" s="199" t="s">
        <v>571</v>
      </c>
      <c r="I23" s="242" t="s">
        <v>572</v>
      </c>
      <c r="J23" s="869"/>
      <c r="K23" s="881"/>
      <c r="L23" s="881"/>
      <c r="M23" s="884"/>
      <c r="N23" s="881"/>
      <c r="O23" s="884"/>
      <c r="P23" s="881"/>
      <c r="Q23" s="869"/>
      <c r="R23" s="869"/>
    </row>
    <row r="24" spans="1:18" ht="35.25" customHeight="1" x14ac:dyDescent="0.25">
      <c r="A24" s="881"/>
      <c r="B24" s="881"/>
      <c r="C24" s="960"/>
      <c r="D24" s="881"/>
      <c r="E24" s="881"/>
      <c r="F24" s="963"/>
      <c r="G24" s="835"/>
      <c r="H24" s="243" t="s">
        <v>573</v>
      </c>
      <c r="I24" s="242" t="s">
        <v>574</v>
      </c>
      <c r="J24" s="869"/>
      <c r="K24" s="881"/>
      <c r="L24" s="881"/>
      <c r="M24" s="884"/>
      <c r="N24" s="881"/>
      <c r="O24" s="884"/>
      <c r="P24" s="881"/>
      <c r="Q24" s="869"/>
      <c r="R24" s="869"/>
    </row>
    <row r="25" spans="1:18" ht="74.25" customHeight="1" x14ac:dyDescent="0.25">
      <c r="A25" s="881"/>
      <c r="B25" s="881"/>
      <c r="C25" s="960"/>
      <c r="D25" s="881"/>
      <c r="E25" s="881"/>
      <c r="F25" s="963"/>
      <c r="G25" s="834" t="s">
        <v>575</v>
      </c>
      <c r="H25" s="836" t="s">
        <v>197</v>
      </c>
      <c r="I25" s="834" t="s">
        <v>554</v>
      </c>
      <c r="J25" s="869"/>
      <c r="K25" s="881"/>
      <c r="L25" s="881"/>
      <c r="M25" s="884"/>
      <c r="N25" s="881"/>
      <c r="O25" s="884"/>
      <c r="P25" s="881"/>
      <c r="Q25" s="869"/>
      <c r="R25" s="869"/>
    </row>
    <row r="26" spans="1:18" x14ac:dyDescent="0.25">
      <c r="A26" s="881"/>
      <c r="B26" s="881"/>
      <c r="C26" s="960"/>
      <c r="D26" s="881"/>
      <c r="E26" s="881"/>
      <c r="F26" s="963"/>
      <c r="G26" s="881"/>
      <c r="H26" s="869"/>
      <c r="I26" s="881"/>
      <c r="J26" s="869"/>
      <c r="K26" s="881"/>
      <c r="L26" s="881"/>
      <c r="M26" s="884"/>
      <c r="N26" s="881"/>
      <c r="O26" s="884"/>
      <c r="P26" s="881"/>
      <c r="Q26" s="869"/>
      <c r="R26" s="869"/>
    </row>
    <row r="27" spans="1:18" x14ac:dyDescent="0.25">
      <c r="A27" s="881"/>
      <c r="B27" s="881"/>
      <c r="C27" s="960"/>
      <c r="D27" s="881"/>
      <c r="E27" s="881"/>
      <c r="F27" s="963"/>
      <c r="G27" s="881"/>
      <c r="H27" s="869"/>
      <c r="I27" s="881"/>
      <c r="J27" s="869"/>
      <c r="K27" s="881"/>
      <c r="L27" s="881"/>
      <c r="M27" s="884"/>
      <c r="N27" s="881"/>
      <c r="O27" s="884"/>
      <c r="P27" s="881"/>
      <c r="Q27" s="869"/>
      <c r="R27" s="869"/>
    </row>
    <row r="28" spans="1:18" x14ac:dyDescent="0.25">
      <c r="A28" s="835"/>
      <c r="B28" s="835"/>
      <c r="C28" s="961"/>
      <c r="D28" s="835"/>
      <c r="E28" s="835"/>
      <c r="F28" s="838"/>
      <c r="G28" s="835"/>
      <c r="H28" s="833"/>
      <c r="I28" s="835"/>
      <c r="J28" s="833"/>
      <c r="K28" s="835"/>
      <c r="L28" s="835"/>
      <c r="M28" s="853"/>
      <c r="N28" s="835"/>
      <c r="O28" s="853"/>
      <c r="P28" s="835"/>
      <c r="Q28" s="833"/>
      <c r="R28" s="833"/>
    </row>
    <row r="29" spans="1:18" ht="73.5" customHeight="1" x14ac:dyDescent="0.25">
      <c r="A29" s="880">
        <v>4</v>
      </c>
      <c r="B29" s="879" t="s">
        <v>43</v>
      </c>
      <c r="C29" s="957" t="s">
        <v>41</v>
      </c>
      <c r="D29" s="879">
        <v>9</v>
      </c>
      <c r="E29" s="880" t="s">
        <v>576</v>
      </c>
      <c r="F29" s="958" t="s">
        <v>577</v>
      </c>
      <c r="G29" s="879" t="s">
        <v>56</v>
      </c>
      <c r="H29" s="243" t="s">
        <v>332</v>
      </c>
      <c r="I29" s="242" t="s">
        <v>561</v>
      </c>
      <c r="J29" s="880" t="s">
        <v>578</v>
      </c>
      <c r="K29" s="879" t="s">
        <v>38</v>
      </c>
      <c r="L29" s="879"/>
      <c r="M29" s="883">
        <v>55000</v>
      </c>
      <c r="N29" s="879"/>
      <c r="O29" s="883">
        <v>55000</v>
      </c>
      <c r="P29" s="879"/>
      <c r="Q29" s="880" t="s">
        <v>556</v>
      </c>
      <c r="R29" s="880" t="s">
        <v>557</v>
      </c>
    </row>
    <row r="30" spans="1:18" ht="62.25" customHeight="1" x14ac:dyDescent="0.25">
      <c r="A30" s="880"/>
      <c r="B30" s="879"/>
      <c r="C30" s="957"/>
      <c r="D30" s="879"/>
      <c r="E30" s="880"/>
      <c r="F30" s="958"/>
      <c r="G30" s="879"/>
      <c r="H30" s="243" t="s">
        <v>159</v>
      </c>
      <c r="I30" s="242" t="s">
        <v>558</v>
      </c>
      <c r="J30" s="880"/>
      <c r="K30" s="879"/>
      <c r="L30" s="879"/>
      <c r="M30" s="883"/>
      <c r="N30" s="879"/>
      <c r="O30" s="883"/>
      <c r="P30" s="879"/>
      <c r="Q30" s="880"/>
      <c r="R30" s="880"/>
    </row>
    <row r="31" spans="1:18" x14ac:dyDescent="0.25">
      <c r="A31" s="834">
        <v>5</v>
      </c>
      <c r="B31" s="834" t="s">
        <v>40</v>
      </c>
      <c r="C31" s="834">
        <v>1</v>
      </c>
      <c r="D31" s="834">
        <v>6</v>
      </c>
      <c r="E31" s="836" t="s">
        <v>579</v>
      </c>
      <c r="F31" s="964" t="s">
        <v>580</v>
      </c>
      <c r="G31" s="834" t="s">
        <v>194</v>
      </c>
      <c r="H31" s="836" t="s">
        <v>50</v>
      </c>
      <c r="I31" s="834" t="s">
        <v>554</v>
      </c>
      <c r="J31" s="836" t="s">
        <v>560</v>
      </c>
      <c r="K31" s="834"/>
      <c r="L31" s="834" t="s">
        <v>34</v>
      </c>
      <c r="M31" s="852"/>
      <c r="N31" s="852">
        <v>27000</v>
      </c>
      <c r="O31" s="852"/>
      <c r="P31" s="852">
        <v>27000</v>
      </c>
      <c r="Q31" s="836" t="s">
        <v>556</v>
      </c>
      <c r="R31" s="836" t="s">
        <v>557</v>
      </c>
    </row>
    <row r="32" spans="1:18" x14ac:dyDescent="0.25">
      <c r="A32" s="881"/>
      <c r="B32" s="881"/>
      <c r="C32" s="881"/>
      <c r="D32" s="881"/>
      <c r="E32" s="869"/>
      <c r="F32" s="965"/>
      <c r="G32" s="881"/>
      <c r="H32" s="869"/>
      <c r="I32" s="881"/>
      <c r="J32" s="869"/>
      <c r="K32" s="881"/>
      <c r="L32" s="881"/>
      <c r="M32" s="884"/>
      <c r="N32" s="884"/>
      <c r="O32" s="884"/>
      <c r="P32" s="884"/>
      <c r="Q32" s="869"/>
      <c r="R32" s="869"/>
    </row>
    <row r="33" spans="1:18" ht="46.5" customHeight="1" x14ac:dyDescent="0.25">
      <c r="A33" s="881"/>
      <c r="B33" s="881"/>
      <c r="C33" s="881"/>
      <c r="D33" s="881"/>
      <c r="E33" s="869"/>
      <c r="F33" s="965"/>
      <c r="G33" s="881"/>
      <c r="H33" s="833"/>
      <c r="I33" s="835"/>
      <c r="J33" s="869"/>
      <c r="K33" s="881"/>
      <c r="L33" s="881"/>
      <c r="M33" s="884"/>
      <c r="N33" s="884"/>
      <c r="O33" s="884"/>
      <c r="P33" s="884"/>
      <c r="Q33" s="869"/>
      <c r="R33" s="869"/>
    </row>
    <row r="34" spans="1:18" ht="30" x14ac:dyDescent="0.25">
      <c r="A34" s="835"/>
      <c r="B34" s="835"/>
      <c r="C34" s="835"/>
      <c r="D34" s="835"/>
      <c r="E34" s="833"/>
      <c r="F34" s="966"/>
      <c r="G34" s="835"/>
      <c r="H34" s="243" t="s">
        <v>51</v>
      </c>
      <c r="I34" s="207" t="s">
        <v>792</v>
      </c>
      <c r="J34" s="833"/>
      <c r="K34" s="835"/>
      <c r="L34" s="835"/>
      <c r="M34" s="853"/>
      <c r="N34" s="853"/>
      <c r="O34" s="853"/>
      <c r="P34" s="853"/>
      <c r="Q34" s="833"/>
      <c r="R34" s="833"/>
    </row>
    <row r="35" spans="1:18" ht="28.5" customHeight="1" x14ac:dyDescent="0.25">
      <c r="A35" s="834">
        <v>6</v>
      </c>
      <c r="B35" s="834" t="s">
        <v>43</v>
      </c>
      <c r="C35" s="959" t="s">
        <v>565</v>
      </c>
      <c r="D35" s="834">
        <v>10</v>
      </c>
      <c r="E35" s="834" t="s">
        <v>566</v>
      </c>
      <c r="F35" s="962" t="s">
        <v>794</v>
      </c>
      <c r="G35" s="834" t="s">
        <v>568</v>
      </c>
      <c r="H35" s="243" t="s">
        <v>85</v>
      </c>
      <c r="I35" s="242" t="s">
        <v>795</v>
      </c>
      <c r="J35" s="836" t="s">
        <v>570</v>
      </c>
      <c r="K35" s="834"/>
      <c r="L35" s="834" t="s">
        <v>39</v>
      </c>
      <c r="M35" s="852"/>
      <c r="N35" s="852">
        <v>54000</v>
      </c>
      <c r="O35" s="852"/>
      <c r="P35" s="852">
        <v>54000</v>
      </c>
      <c r="Q35" s="836" t="s">
        <v>556</v>
      </c>
      <c r="R35" s="836" t="s">
        <v>557</v>
      </c>
    </row>
    <row r="36" spans="1:18" ht="39.75" customHeight="1" x14ac:dyDescent="0.25">
      <c r="A36" s="881"/>
      <c r="B36" s="881"/>
      <c r="C36" s="960"/>
      <c r="D36" s="881"/>
      <c r="E36" s="881"/>
      <c r="F36" s="963"/>
      <c r="G36" s="881"/>
      <c r="H36" s="243" t="s">
        <v>571</v>
      </c>
      <c r="I36" s="242" t="s">
        <v>581</v>
      </c>
      <c r="J36" s="869"/>
      <c r="K36" s="881"/>
      <c r="L36" s="881"/>
      <c r="M36" s="884"/>
      <c r="N36" s="884"/>
      <c r="O36" s="884"/>
      <c r="P36" s="884"/>
      <c r="Q36" s="869"/>
      <c r="R36" s="869"/>
    </row>
    <row r="37" spans="1:18" ht="95.25" customHeight="1" x14ac:dyDescent="0.25">
      <c r="A37" s="835"/>
      <c r="B37" s="835"/>
      <c r="C37" s="961"/>
      <c r="D37" s="835"/>
      <c r="E37" s="835"/>
      <c r="F37" s="838"/>
      <c r="G37" s="835"/>
      <c r="H37" s="243" t="s">
        <v>573</v>
      </c>
      <c r="I37" s="242" t="s">
        <v>793</v>
      </c>
      <c r="J37" s="833"/>
      <c r="K37" s="835"/>
      <c r="L37" s="835"/>
      <c r="M37" s="853"/>
      <c r="N37" s="853"/>
      <c r="O37" s="853"/>
      <c r="P37" s="853"/>
      <c r="Q37" s="833"/>
      <c r="R37" s="833"/>
    </row>
    <row r="38" spans="1:18" ht="54" customHeight="1" x14ac:dyDescent="0.25">
      <c r="A38" s="834">
        <v>7</v>
      </c>
      <c r="B38" s="834" t="s">
        <v>43</v>
      </c>
      <c r="C38" s="959" t="s">
        <v>565</v>
      </c>
      <c r="D38" s="834">
        <v>10</v>
      </c>
      <c r="E38" s="834" t="s">
        <v>582</v>
      </c>
      <c r="F38" s="962" t="s">
        <v>583</v>
      </c>
      <c r="G38" s="834" t="s">
        <v>195</v>
      </c>
      <c r="H38" s="243" t="s">
        <v>196</v>
      </c>
      <c r="I38" s="242" t="s">
        <v>561</v>
      </c>
      <c r="J38" s="836" t="s">
        <v>584</v>
      </c>
      <c r="K38" s="834"/>
      <c r="L38" s="834" t="s">
        <v>43</v>
      </c>
      <c r="M38" s="852"/>
      <c r="N38" s="852">
        <v>64500</v>
      </c>
      <c r="O38" s="852"/>
      <c r="P38" s="852">
        <v>64500</v>
      </c>
      <c r="Q38" s="836" t="s">
        <v>556</v>
      </c>
      <c r="R38" s="836" t="s">
        <v>557</v>
      </c>
    </row>
    <row r="39" spans="1:18" ht="35.25" customHeight="1" x14ac:dyDescent="0.25">
      <c r="A39" s="881"/>
      <c r="B39" s="881"/>
      <c r="C39" s="960"/>
      <c r="D39" s="881"/>
      <c r="E39" s="881"/>
      <c r="F39" s="963"/>
      <c r="G39" s="835"/>
      <c r="H39" s="243" t="s">
        <v>585</v>
      </c>
      <c r="I39" s="242" t="s">
        <v>586</v>
      </c>
      <c r="J39" s="869"/>
      <c r="K39" s="881"/>
      <c r="L39" s="881"/>
      <c r="M39" s="884"/>
      <c r="N39" s="884"/>
      <c r="O39" s="884"/>
      <c r="P39" s="884"/>
      <c r="Q39" s="869"/>
      <c r="R39" s="869"/>
    </row>
    <row r="40" spans="1:18" ht="22.5" customHeight="1" x14ac:dyDescent="0.25">
      <c r="A40" s="881"/>
      <c r="B40" s="881"/>
      <c r="C40" s="960"/>
      <c r="D40" s="881"/>
      <c r="E40" s="881"/>
      <c r="F40" s="963"/>
      <c r="G40" s="834" t="s">
        <v>56</v>
      </c>
      <c r="H40" s="243" t="s">
        <v>57</v>
      </c>
      <c r="I40" s="242" t="s">
        <v>561</v>
      </c>
      <c r="J40" s="869"/>
      <c r="K40" s="881"/>
      <c r="L40" s="881"/>
      <c r="M40" s="884"/>
      <c r="N40" s="884"/>
      <c r="O40" s="884"/>
      <c r="P40" s="884"/>
      <c r="Q40" s="869"/>
      <c r="R40" s="869"/>
    </row>
    <row r="41" spans="1:18" ht="62.25" customHeight="1" x14ac:dyDescent="0.25">
      <c r="A41" s="835"/>
      <c r="B41" s="835"/>
      <c r="C41" s="961"/>
      <c r="D41" s="835"/>
      <c r="E41" s="835"/>
      <c r="F41" s="838"/>
      <c r="G41" s="835"/>
      <c r="H41" s="243" t="s">
        <v>587</v>
      </c>
      <c r="I41" s="242" t="s">
        <v>588</v>
      </c>
      <c r="J41" s="833"/>
      <c r="K41" s="835"/>
      <c r="L41" s="835"/>
      <c r="M41" s="853"/>
      <c r="N41" s="853"/>
      <c r="O41" s="853"/>
      <c r="P41" s="853"/>
      <c r="Q41" s="833"/>
      <c r="R41" s="833"/>
    </row>
    <row r="42" spans="1:18" ht="73.5" customHeight="1" x14ac:dyDescent="0.25">
      <c r="A42" s="836">
        <v>8</v>
      </c>
      <c r="B42" s="834" t="s">
        <v>43</v>
      </c>
      <c r="C42" s="959" t="s">
        <v>41</v>
      </c>
      <c r="D42" s="834">
        <v>9</v>
      </c>
      <c r="E42" s="836" t="s">
        <v>589</v>
      </c>
      <c r="F42" s="964" t="s">
        <v>1003</v>
      </c>
      <c r="G42" s="879" t="s">
        <v>56</v>
      </c>
      <c r="H42" s="295" t="s">
        <v>332</v>
      </c>
      <c r="I42" s="296" t="s">
        <v>561</v>
      </c>
      <c r="J42" s="836" t="s">
        <v>1004</v>
      </c>
      <c r="K42" s="834"/>
      <c r="L42" s="834" t="s">
        <v>34</v>
      </c>
      <c r="M42" s="852"/>
      <c r="N42" s="852">
        <v>37000</v>
      </c>
      <c r="O42" s="852"/>
      <c r="P42" s="852">
        <v>37000</v>
      </c>
      <c r="Q42" s="836" t="s">
        <v>556</v>
      </c>
      <c r="R42" s="836" t="s">
        <v>557</v>
      </c>
    </row>
    <row r="43" spans="1:18" ht="53.25" customHeight="1" x14ac:dyDescent="0.25">
      <c r="A43" s="869"/>
      <c r="B43" s="881"/>
      <c r="C43" s="960"/>
      <c r="D43" s="881"/>
      <c r="E43" s="869"/>
      <c r="F43" s="965"/>
      <c r="G43" s="879"/>
      <c r="H43" s="295" t="s">
        <v>159</v>
      </c>
      <c r="I43" s="296" t="s">
        <v>558</v>
      </c>
      <c r="J43" s="869"/>
      <c r="K43" s="881"/>
      <c r="L43" s="881"/>
      <c r="M43" s="884"/>
      <c r="N43" s="884"/>
      <c r="O43" s="884"/>
      <c r="P43" s="884"/>
      <c r="Q43" s="869"/>
      <c r="R43" s="869"/>
    </row>
    <row r="44" spans="1:18" ht="67.5" customHeight="1" x14ac:dyDescent="0.25">
      <c r="A44" s="869"/>
      <c r="B44" s="881"/>
      <c r="C44" s="960"/>
      <c r="D44" s="881"/>
      <c r="E44" s="869"/>
      <c r="F44" s="965"/>
      <c r="G44" s="879" t="s">
        <v>1005</v>
      </c>
      <c r="H44" s="962" t="s">
        <v>1006</v>
      </c>
      <c r="I44" s="967" t="s">
        <v>1007</v>
      </c>
      <c r="J44" s="869"/>
      <c r="K44" s="881"/>
      <c r="L44" s="881"/>
      <c r="M44" s="884"/>
      <c r="N44" s="884"/>
      <c r="O44" s="884"/>
      <c r="P44" s="884"/>
      <c r="Q44" s="869"/>
      <c r="R44" s="869"/>
    </row>
    <row r="45" spans="1:18" ht="24.75" customHeight="1" x14ac:dyDescent="0.25">
      <c r="A45" s="833"/>
      <c r="B45" s="835"/>
      <c r="C45" s="961"/>
      <c r="D45" s="835"/>
      <c r="E45" s="833"/>
      <c r="F45" s="966"/>
      <c r="G45" s="879"/>
      <c r="H45" s="838"/>
      <c r="I45" s="968"/>
      <c r="J45" s="833"/>
      <c r="K45" s="835"/>
      <c r="L45" s="835"/>
      <c r="M45" s="853"/>
      <c r="N45" s="853"/>
      <c r="O45" s="853"/>
      <c r="P45" s="853"/>
      <c r="Q45" s="833"/>
      <c r="R45" s="833"/>
    </row>
    <row r="47" spans="1:18" x14ac:dyDescent="0.25">
      <c r="M47" s="826"/>
      <c r="N47" s="829" t="s">
        <v>35</v>
      </c>
      <c r="O47" s="829"/>
      <c r="P47" s="829"/>
    </row>
    <row r="48" spans="1:18" x14ac:dyDescent="0.25">
      <c r="M48" s="827"/>
      <c r="N48" s="829" t="s">
        <v>36</v>
      </c>
      <c r="O48" s="829" t="s">
        <v>37</v>
      </c>
      <c r="P48" s="829"/>
    </row>
    <row r="49" spans="6:16" x14ac:dyDescent="0.25">
      <c r="F49" s="37"/>
      <c r="M49" s="828"/>
      <c r="N49" s="829"/>
      <c r="O49" s="165">
        <v>2020</v>
      </c>
      <c r="P49" s="165">
        <v>2021</v>
      </c>
    </row>
    <row r="50" spans="6:16" x14ac:dyDescent="0.25">
      <c r="F50" s="37"/>
      <c r="M50" s="174" t="s">
        <v>729</v>
      </c>
      <c r="N50" s="93">
        <v>8</v>
      </c>
      <c r="O50" s="91">
        <f>O7+O16+O22+O29</f>
        <v>343000</v>
      </c>
      <c r="P50" s="91">
        <f>P31+P35+P38+P42</f>
        <v>182500</v>
      </c>
    </row>
  </sheetData>
  <mergeCells count="159">
    <mergeCell ref="M47:M49"/>
    <mergeCell ref="N47:P47"/>
    <mergeCell ref="N48:N49"/>
    <mergeCell ref="O48:P48"/>
    <mergeCell ref="Q42:Q45"/>
    <mergeCell ref="R42:R45"/>
    <mergeCell ref="G44:G45"/>
    <mergeCell ref="H44:H45"/>
    <mergeCell ref="I44:I45"/>
    <mergeCell ref="G42:G43"/>
    <mergeCell ref="J42:J45"/>
    <mergeCell ref="K42:K45"/>
    <mergeCell ref="L42:L45"/>
    <mergeCell ref="M42:M45"/>
    <mergeCell ref="N42:N45"/>
    <mergeCell ref="A42:A45"/>
    <mergeCell ref="B42:B45"/>
    <mergeCell ref="C42:C45"/>
    <mergeCell ref="D42:D45"/>
    <mergeCell ref="E42:E45"/>
    <mergeCell ref="F42:F45"/>
    <mergeCell ref="O42:O45"/>
    <mergeCell ref="P42:P45"/>
    <mergeCell ref="J38:J41"/>
    <mergeCell ref="K38:K41"/>
    <mergeCell ref="L38:L41"/>
    <mergeCell ref="M38:M41"/>
    <mergeCell ref="N38:N41"/>
    <mergeCell ref="O38:O41"/>
    <mergeCell ref="P35:P37"/>
    <mergeCell ref="Q35:Q37"/>
    <mergeCell ref="A38:A41"/>
    <mergeCell ref="B38:B41"/>
    <mergeCell ref="C38:C41"/>
    <mergeCell ref="D38:D41"/>
    <mergeCell ref="E38:E41"/>
    <mergeCell ref="F38:F41"/>
    <mergeCell ref="G38:G39"/>
    <mergeCell ref="P38:P41"/>
    <mergeCell ref="Q38:Q41"/>
    <mergeCell ref="R38:R41"/>
    <mergeCell ref="G40:G41"/>
    <mergeCell ref="I31:I33"/>
    <mergeCell ref="J31:J34"/>
    <mergeCell ref="H31:H33"/>
    <mergeCell ref="K31:K34"/>
    <mergeCell ref="A35:A37"/>
    <mergeCell ref="B35:B37"/>
    <mergeCell ref="C35:C37"/>
    <mergeCell ref="D35:D37"/>
    <mergeCell ref="E35:E37"/>
    <mergeCell ref="F35:F37"/>
    <mergeCell ref="G35:G37"/>
    <mergeCell ref="J35:J37"/>
    <mergeCell ref="K35:K37"/>
    <mergeCell ref="R35:R37"/>
    <mergeCell ref="L35:L37"/>
    <mergeCell ref="M35:M37"/>
    <mergeCell ref="N35:N37"/>
    <mergeCell ref="O35:O37"/>
    <mergeCell ref="A31:A34"/>
    <mergeCell ref="B31:B34"/>
    <mergeCell ref="C31:C34"/>
    <mergeCell ref="D31:D34"/>
    <mergeCell ref="E31:E34"/>
    <mergeCell ref="R31:R34"/>
    <mergeCell ref="L31:L34"/>
    <mergeCell ref="M31:M34"/>
    <mergeCell ref="N31:N34"/>
    <mergeCell ref="O31:O34"/>
    <mergeCell ref="P31:P34"/>
    <mergeCell ref="Q31:Q34"/>
    <mergeCell ref="F31:F34"/>
    <mergeCell ref="G31:G34"/>
    <mergeCell ref="O29:O30"/>
    <mergeCell ref="P29:P30"/>
    <mergeCell ref="Q29:Q30"/>
    <mergeCell ref="R29:R30"/>
    <mergeCell ref="G29:G30"/>
    <mergeCell ref="J29:J30"/>
    <mergeCell ref="K29:K30"/>
    <mergeCell ref="L29:L30"/>
    <mergeCell ref="M29:M30"/>
    <mergeCell ref="N29:N30"/>
    <mergeCell ref="H7:H14"/>
    <mergeCell ref="A29:A30"/>
    <mergeCell ref="B29:B30"/>
    <mergeCell ref="C29:C30"/>
    <mergeCell ref="D29:D30"/>
    <mergeCell ref="E29:E30"/>
    <mergeCell ref="F29:F30"/>
    <mergeCell ref="P22:P28"/>
    <mergeCell ref="Q22:Q28"/>
    <mergeCell ref="G25:G28"/>
    <mergeCell ref="H25:H28"/>
    <mergeCell ref="I25:I28"/>
    <mergeCell ref="G22:G24"/>
    <mergeCell ref="J22:J28"/>
    <mergeCell ref="K22:K28"/>
    <mergeCell ref="L22:L28"/>
    <mergeCell ref="M22:M28"/>
    <mergeCell ref="N22:N28"/>
    <mergeCell ref="A22:A28"/>
    <mergeCell ref="B22:B28"/>
    <mergeCell ref="C22:C28"/>
    <mergeCell ref="D22:D28"/>
    <mergeCell ref="E22:E28"/>
    <mergeCell ref="F22:F28"/>
    <mergeCell ref="J16:J21"/>
    <mergeCell ref="K16:K21"/>
    <mergeCell ref="L16:L21"/>
    <mergeCell ref="Q4:Q5"/>
    <mergeCell ref="R4:R5"/>
    <mergeCell ref="C7:C15"/>
    <mergeCell ref="A16:A21"/>
    <mergeCell ref="B16:B21"/>
    <mergeCell ref="C16:C21"/>
    <mergeCell ref="D16:D21"/>
    <mergeCell ref="E16:E21"/>
    <mergeCell ref="F16:F21"/>
    <mergeCell ref="I7:I14"/>
    <mergeCell ref="J7:J15"/>
    <mergeCell ref="K7:K15"/>
    <mergeCell ref="G16:G21"/>
    <mergeCell ref="H16:H20"/>
    <mergeCell ref="I16:I20"/>
    <mergeCell ref="A7:A15"/>
    <mergeCell ref="B7:B15"/>
    <mergeCell ref="D7:D15"/>
    <mergeCell ref="E7:E15"/>
    <mergeCell ref="F7:F15"/>
    <mergeCell ref="G7:G15"/>
    <mergeCell ref="M16:M21"/>
    <mergeCell ref="N16:N21"/>
    <mergeCell ref="O16:O21"/>
    <mergeCell ref="O22:O28"/>
    <mergeCell ref="Q7:Q15"/>
    <mergeCell ref="R7:R15"/>
    <mergeCell ref="L7:L15"/>
    <mergeCell ref="M7:M15"/>
    <mergeCell ref="N7:N15"/>
    <mergeCell ref="P16:P21"/>
    <mergeCell ref="Q16:Q21"/>
    <mergeCell ref="R16:R21"/>
    <mergeCell ref="O7:O15"/>
    <mergeCell ref="P7:P15"/>
    <mergeCell ref="R22:R2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scale="3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S13"/>
  <sheetViews>
    <sheetView topLeftCell="F1" zoomScale="80" zoomScaleNormal="80" workbookViewId="0">
      <selection activeCell="P7" sqref="P7:P8"/>
    </sheetView>
  </sheetViews>
  <sheetFormatPr defaultRowHeight="15" x14ac:dyDescent="0.25"/>
  <cols>
    <col min="1" max="1" width="4.7109375" style="85" customWidth="1"/>
    <col min="2" max="2" width="8.85546875" style="85" customWidth="1"/>
    <col min="3" max="3" width="11.42578125" style="85" customWidth="1"/>
    <col min="4" max="4" width="11.85546875" style="85" customWidth="1"/>
    <col min="5" max="5" width="45.7109375" style="85" customWidth="1"/>
    <col min="6" max="6" width="61.42578125" style="85" customWidth="1"/>
    <col min="7" max="7" width="35.7109375" style="85" customWidth="1"/>
    <col min="8" max="8" width="20.42578125" style="85" customWidth="1"/>
    <col min="9" max="9" width="12.140625" style="85" customWidth="1"/>
    <col min="10" max="10" width="32.140625" style="85" customWidth="1"/>
    <col min="11" max="11" width="12.140625" style="85" customWidth="1"/>
    <col min="12" max="12" width="12.7109375" style="85" customWidth="1"/>
    <col min="13" max="13" width="20.7109375" style="85" customWidth="1"/>
    <col min="14" max="14" width="17.28515625" style="85" customWidth="1"/>
    <col min="15" max="16" width="18" style="85" customWidth="1"/>
    <col min="17" max="17" width="21.28515625" style="85" customWidth="1"/>
    <col min="18" max="18" width="23.5703125" style="85" customWidth="1"/>
    <col min="19" max="19" width="19.5703125" style="85" customWidth="1"/>
    <col min="20" max="258" width="9.140625" style="85"/>
    <col min="259" max="259" width="4.7109375" style="85" bestFit="1" customWidth="1"/>
    <col min="260" max="260" width="9.7109375" style="85" bestFit="1" customWidth="1"/>
    <col min="261" max="261" width="10" style="85" bestFit="1" customWidth="1"/>
    <col min="262" max="262" width="8.85546875" style="85" bestFit="1" customWidth="1"/>
    <col min="263" max="263" width="22.85546875" style="85" customWidth="1"/>
    <col min="264" max="264" width="59.7109375" style="85" bestFit="1" customWidth="1"/>
    <col min="265" max="265" width="57.85546875" style="85" bestFit="1" customWidth="1"/>
    <col min="266" max="266" width="35.28515625" style="85" bestFit="1" customWidth="1"/>
    <col min="267" max="267" width="28.140625" style="85" bestFit="1" customWidth="1"/>
    <col min="268" max="268" width="33.140625" style="85" bestFit="1" customWidth="1"/>
    <col min="269" max="269" width="26" style="85" bestFit="1" customWidth="1"/>
    <col min="270" max="270" width="19.140625" style="85" bestFit="1" customWidth="1"/>
    <col min="271" max="271" width="10.42578125" style="85" customWidth="1"/>
    <col min="272" max="272" width="11.85546875" style="85" customWidth="1"/>
    <col min="273" max="273" width="14.7109375" style="85" customWidth="1"/>
    <col min="274" max="274" width="9" style="85" bestFit="1" customWidth="1"/>
    <col min="275" max="514" width="9.140625" style="85"/>
    <col min="515" max="515" width="4.7109375" style="85" bestFit="1" customWidth="1"/>
    <col min="516" max="516" width="9.7109375" style="85" bestFit="1" customWidth="1"/>
    <col min="517" max="517" width="10" style="85" bestFit="1" customWidth="1"/>
    <col min="518" max="518" width="8.85546875" style="85" bestFit="1" customWidth="1"/>
    <col min="519" max="519" width="22.85546875" style="85" customWidth="1"/>
    <col min="520" max="520" width="59.7109375" style="85" bestFit="1" customWidth="1"/>
    <col min="521" max="521" width="57.85546875" style="85" bestFit="1" customWidth="1"/>
    <col min="522" max="522" width="35.28515625" style="85" bestFit="1" customWidth="1"/>
    <col min="523" max="523" width="28.140625" style="85" bestFit="1" customWidth="1"/>
    <col min="524" max="524" width="33.140625" style="85" bestFit="1" customWidth="1"/>
    <col min="525" max="525" width="26" style="85" bestFit="1" customWidth="1"/>
    <col min="526" max="526" width="19.140625" style="85" bestFit="1" customWidth="1"/>
    <col min="527" max="527" width="10.42578125" style="85" customWidth="1"/>
    <col min="528" max="528" width="11.85546875" style="85" customWidth="1"/>
    <col min="529" max="529" width="14.7109375" style="85" customWidth="1"/>
    <col min="530" max="530" width="9" style="85" bestFit="1" customWidth="1"/>
    <col min="531" max="770" width="9.140625" style="85"/>
    <col min="771" max="771" width="4.7109375" style="85" bestFit="1" customWidth="1"/>
    <col min="772" max="772" width="9.7109375" style="85" bestFit="1" customWidth="1"/>
    <col min="773" max="773" width="10" style="85" bestFit="1" customWidth="1"/>
    <col min="774" max="774" width="8.85546875" style="85" bestFit="1" customWidth="1"/>
    <col min="775" max="775" width="22.85546875" style="85" customWidth="1"/>
    <col min="776" max="776" width="59.7109375" style="85" bestFit="1" customWidth="1"/>
    <col min="777" max="777" width="57.85546875" style="85" bestFit="1" customWidth="1"/>
    <col min="778" max="778" width="35.28515625" style="85" bestFit="1" customWidth="1"/>
    <col min="779" max="779" width="28.140625" style="85" bestFit="1" customWidth="1"/>
    <col min="780" max="780" width="33.140625" style="85" bestFit="1" customWidth="1"/>
    <col min="781" max="781" width="26" style="85" bestFit="1" customWidth="1"/>
    <col min="782" max="782" width="19.140625" style="85" bestFit="1" customWidth="1"/>
    <col min="783" max="783" width="10.42578125" style="85" customWidth="1"/>
    <col min="784" max="784" width="11.85546875" style="85" customWidth="1"/>
    <col min="785" max="785" width="14.7109375" style="85" customWidth="1"/>
    <col min="786" max="786" width="9" style="85" bestFit="1" customWidth="1"/>
    <col min="787" max="1026" width="9.140625" style="85"/>
    <col min="1027" max="1027" width="4.7109375" style="85" bestFit="1" customWidth="1"/>
    <col min="1028" max="1028" width="9.7109375" style="85" bestFit="1" customWidth="1"/>
    <col min="1029" max="1029" width="10" style="85" bestFit="1" customWidth="1"/>
    <col min="1030" max="1030" width="8.85546875" style="85" bestFit="1" customWidth="1"/>
    <col min="1031" max="1031" width="22.85546875" style="85" customWidth="1"/>
    <col min="1032" max="1032" width="59.7109375" style="85" bestFit="1" customWidth="1"/>
    <col min="1033" max="1033" width="57.85546875" style="85" bestFit="1" customWidth="1"/>
    <col min="1034" max="1034" width="35.28515625" style="85" bestFit="1" customWidth="1"/>
    <col min="1035" max="1035" width="28.140625" style="85" bestFit="1" customWidth="1"/>
    <col min="1036" max="1036" width="33.140625" style="85" bestFit="1" customWidth="1"/>
    <col min="1037" max="1037" width="26" style="85" bestFit="1" customWidth="1"/>
    <col min="1038" max="1038" width="19.140625" style="85" bestFit="1" customWidth="1"/>
    <col min="1039" max="1039" width="10.42578125" style="85" customWidth="1"/>
    <col min="1040" max="1040" width="11.85546875" style="85" customWidth="1"/>
    <col min="1041" max="1041" width="14.7109375" style="85" customWidth="1"/>
    <col min="1042" max="1042" width="9" style="85" bestFit="1" customWidth="1"/>
    <col min="1043" max="1282" width="9.140625" style="85"/>
    <col min="1283" max="1283" width="4.7109375" style="85" bestFit="1" customWidth="1"/>
    <col min="1284" max="1284" width="9.7109375" style="85" bestFit="1" customWidth="1"/>
    <col min="1285" max="1285" width="10" style="85" bestFit="1" customWidth="1"/>
    <col min="1286" max="1286" width="8.85546875" style="85" bestFit="1" customWidth="1"/>
    <col min="1287" max="1287" width="22.85546875" style="85" customWidth="1"/>
    <col min="1288" max="1288" width="59.7109375" style="85" bestFit="1" customWidth="1"/>
    <col min="1289" max="1289" width="57.85546875" style="85" bestFit="1" customWidth="1"/>
    <col min="1290" max="1290" width="35.28515625" style="85" bestFit="1" customWidth="1"/>
    <col min="1291" max="1291" width="28.140625" style="85" bestFit="1" customWidth="1"/>
    <col min="1292" max="1292" width="33.140625" style="85" bestFit="1" customWidth="1"/>
    <col min="1293" max="1293" width="26" style="85" bestFit="1" customWidth="1"/>
    <col min="1294" max="1294" width="19.140625" style="85" bestFit="1" customWidth="1"/>
    <col min="1295" max="1295" width="10.42578125" style="85" customWidth="1"/>
    <col min="1296" max="1296" width="11.85546875" style="85" customWidth="1"/>
    <col min="1297" max="1297" width="14.7109375" style="85" customWidth="1"/>
    <col min="1298" max="1298" width="9" style="85" bestFit="1" customWidth="1"/>
    <col min="1299" max="1538" width="9.140625" style="85"/>
    <col min="1539" max="1539" width="4.7109375" style="85" bestFit="1" customWidth="1"/>
    <col min="1540" max="1540" width="9.7109375" style="85" bestFit="1" customWidth="1"/>
    <col min="1541" max="1541" width="10" style="85" bestFit="1" customWidth="1"/>
    <col min="1542" max="1542" width="8.85546875" style="85" bestFit="1" customWidth="1"/>
    <col min="1543" max="1543" width="22.85546875" style="85" customWidth="1"/>
    <col min="1544" max="1544" width="59.7109375" style="85" bestFit="1" customWidth="1"/>
    <col min="1545" max="1545" width="57.85546875" style="85" bestFit="1" customWidth="1"/>
    <col min="1546" max="1546" width="35.28515625" style="85" bestFit="1" customWidth="1"/>
    <col min="1547" max="1547" width="28.140625" style="85" bestFit="1" customWidth="1"/>
    <col min="1548" max="1548" width="33.140625" style="85" bestFit="1" customWidth="1"/>
    <col min="1549" max="1549" width="26" style="85" bestFit="1" customWidth="1"/>
    <col min="1550" max="1550" width="19.140625" style="85" bestFit="1" customWidth="1"/>
    <col min="1551" max="1551" width="10.42578125" style="85" customWidth="1"/>
    <col min="1552" max="1552" width="11.85546875" style="85" customWidth="1"/>
    <col min="1553" max="1553" width="14.7109375" style="85" customWidth="1"/>
    <col min="1554" max="1554" width="9" style="85" bestFit="1" customWidth="1"/>
    <col min="1555" max="1794" width="9.140625" style="85"/>
    <col min="1795" max="1795" width="4.7109375" style="85" bestFit="1" customWidth="1"/>
    <col min="1796" max="1796" width="9.7109375" style="85" bestFit="1" customWidth="1"/>
    <col min="1797" max="1797" width="10" style="85" bestFit="1" customWidth="1"/>
    <col min="1798" max="1798" width="8.85546875" style="85" bestFit="1" customWidth="1"/>
    <col min="1799" max="1799" width="22.85546875" style="85" customWidth="1"/>
    <col min="1800" max="1800" width="59.7109375" style="85" bestFit="1" customWidth="1"/>
    <col min="1801" max="1801" width="57.85546875" style="85" bestFit="1" customWidth="1"/>
    <col min="1802" max="1802" width="35.28515625" style="85" bestFit="1" customWidth="1"/>
    <col min="1803" max="1803" width="28.140625" style="85" bestFit="1" customWidth="1"/>
    <col min="1804" max="1804" width="33.140625" style="85" bestFit="1" customWidth="1"/>
    <col min="1805" max="1805" width="26" style="85" bestFit="1" customWidth="1"/>
    <col min="1806" max="1806" width="19.140625" style="85" bestFit="1" customWidth="1"/>
    <col min="1807" max="1807" width="10.42578125" style="85" customWidth="1"/>
    <col min="1808" max="1808" width="11.85546875" style="85" customWidth="1"/>
    <col min="1809" max="1809" width="14.7109375" style="85" customWidth="1"/>
    <col min="1810" max="1810" width="9" style="85" bestFit="1" customWidth="1"/>
    <col min="1811" max="2050" width="9.140625" style="85"/>
    <col min="2051" max="2051" width="4.7109375" style="85" bestFit="1" customWidth="1"/>
    <col min="2052" max="2052" width="9.7109375" style="85" bestFit="1" customWidth="1"/>
    <col min="2053" max="2053" width="10" style="85" bestFit="1" customWidth="1"/>
    <col min="2054" max="2054" width="8.85546875" style="85" bestFit="1" customWidth="1"/>
    <col min="2055" max="2055" width="22.85546875" style="85" customWidth="1"/>
    <col min="2056" max="2056" width="59.7109375" style="85" bestFit="1" customWidth="1"/>
    <col min="2057" max="2057" width="57.85546875" style="85" bestFit="1" customWidth="1"/>
    <col min="2058" max="2058" width="35.28515625" style="85" bestFit="1" customWidth="1"/>
    <col min="2059" max="2059" width="28.140625" style="85" bestFit="1" customWidth="1"/>
    <col min="2060" max="2060" width="33.140625" style="85" bestFit="1" customWidth="1"/>
    <col min="2061" max="2061" width="26" style="85" bestFit="1" customWidth="1"/>
    <col min="2062" max="2062" width="19.140625" style="85" bestFit="1" customWidth="1"/>
    <col min="2063" max="2063" width="10.42578125" style="85" customWidth="1"/>
    <col min="2064" max="2064" width="11.85546875" style="85" customWidth="1"/>
    <col min="2065" max="2065" width="14.7109375" style="85" customWidth="1"/>
    <col min="2066" max="2066" width="9" style="85" bestFit="1" customWidth="1"/>
    <col min="2067" max="2306" width="9.140625" style="85"/>
    <col min="2307" max="2307" width="4.7109375" style="85" bestFit="1" customWidth="1"/>
    <col min="2308" max="2308" width="9.7109375" style="85" bestFit="1" customWidth="1"/>
    <col min="2309" max="2309" width="10" style="85" bestFit="1" customWidth="1"/>
    <col min="2310" max="2310" width="8.85546875" style="85" bestFit="1" customWidth="1"/>
    <col min="2311" max="2311" width="22.85546875" style="85" customWidth="1"/>
    <col min="2312" max="2312" width="59.7109375" style="85" bestFit="1" customWidth="1"/>
    <col min="2313" max="2313" width="57.85546875" style="85" bestFit="1" customWidth="1"/>
    <col min="2314" max="2314" width="35.28515625" style="85" bestFit="1" customWidth="1"/>
    <col min="2315" max="2315" width="28.140625" style="85" bestFit="1" customWidth="1"/>
    <col min="2316" max="2316" width="33.140625" style="85" bestFit="1" customWidth="1"/>
    <col min="2317" max="2317" width="26" style="85" bestFit="1" customWidth="1"/>
    <col min="2318" max="2318" width="19.140625" style="85" bestFit="1" customWidth="1"/>
    <col min="2319" max="2319" width="10.42578125" style="85" customWidth="1"/>
    <col min="2320" max="2320" width="11.85546875" style="85" customWidth="1"/>
    <col min="2321" max="2321" width="14.7109375" style="85" customWidth="1"/>
    <col min="2322" max="2322" width="9" style="85" bestFit="1" customWidth="1"/>
    <col min="2323" max="2562" width="9.140625" style="85"/>
    <col min="2563" max="2563" width="4.7109375" style="85" bestFit="1" customWidth="1"/>
    <col min="2564" max="2564" width="9.7109375" style="85" bestFit="1" customWidth="1"/>
    <col min="2565" max="2565" width="10" style="85" bestFit="1" customWidth="1"/>
    <col min="2566" max="2566" width="8.85546875" style="85" bestFit="1" customWidth="1"/>
    <col min="2567" max="2567" width="22.85546875" style="85" customWidth="1"/>
    <col min="2568" max="2568" width="59.7109375" style="85" bestFit="1" customWidth="1"/>
    <col min="2569" max="2569" width="57.85546875" style="85" bestFit="1" customWidth="1"/>
    <col min="2570" max="2570" width="35.28515625" style="85" bestFit="1" customWidth="1"/>
    <col min="2571" max="2571" width="28.140625" style="85" bestFit="1" customWidth="1"/>
    <col min="2572" max="2572" width="33.140625" style="85" bestFit="1" customWidth="1"/>
    <col min="2573" max="2573" width="26" style="85" bestFit="1" customWidth="1"/>
    <col min="2574" max="2574" width="19.140625" style="85" bestFit="1" customWidth="1"/>
    <col min="2575" max="2575" width="10.42578125" style="85" customWidth="1"/>
    <col min="2576" max="2576" width="11.85546875" style="85" customWidth="1"/>
    <col min="2577" max="2577" width="14.7109375" style="85" customWidth="1"/>
    <col min="2578" max="2578" width="9" style="85" bestFit="1" customWidth="1"/>
    <col min="2579" max="2818" width="9.140625" style="85"/>
    <col min="2819" max="2819" width="4.7109375" style="85" bestFit="1" customWidth="1"/>
    <col min="2820" max="2820" width="9.7109375" style="85" bestFit="1" customWidth="1"/>
    <col min="2821" max="2821" width="10" style="85" bestFit="1" customWidth="1"/>
    <col min="2822" max="2822" width="8.85546875" style="85" bestFit="1" customWidth="1"/>
    <col min="2823" max="2823" width="22.85546875" style="85" customWidth="1"/>
    <col min="2824" max="2824" width="59.7109375" style="85" bestFit="1" customWidth="1"/>
    <col min="2825" max="2825" width="57.85546875" style="85" bestFit="1" customWidth="1"/>
    <col min="2826" max="2826" width="35.28515625" style="85" bestFit="1" customWidth="1"/>
    <col min="2827" max="2827" width="28.140625" style="85" bestFit="1" customWidth="1"/>
    <col min="2828" max="2828" width="33.140625" style="85" bestFit="1" customWidth="1"/>
    <col min="2829" max="2829" width="26" style="85" bestFit="1" customWidth="1"/>
    <col min="2830" max="2830" width="19.140625" style="85" bestFit="1" customWidth="1"/>
    <col min="2831" max="2831" width="10.42578125" style="85" customWidth="1"/>
    <col min="2832" max="2832" width="11.85546875" style="85" customWidth="1"/>
    <col min="2833" max="2833" width="14.7109375" style="85" customWidth="1"/>
    <col min="2834" max="2834" width="9" style="85" bestFit="1" customWidth="1"/>
    <col min="2835" max="3074" width="9.140625" style="85"/>
    <col min="3075" max="3075" width="4.7109375" style="85" bestFit="1" customWidth="1"/>
    <col min="3076" max="3076" width="9.7109375" style="85" bestFit="1" customWidth="1"/>
    <col min="3077" max="3077" width="10" style="85" bestFit="1" customWidth="1"/>
    <col min="3078" max="3078" width="8.85546875" style="85" bestFit="1" customWidth="1"/>
    <col min="3079" max="3079" width="22.85546875" style="85" customWidth="1"/>
    <col min="3080" max="3080" width="59.7109375" style="85" bestFit="1" customWidth="1"/>
    <col min="3081" max="3081" width="57.85546875" style="85" bestFit="1" customWidth="1"/>
    <col min="3082" max="3082" width="35.28515625" style="85" bestFit="1" customWidth="1"/>
    <col min="3083" max="3083" width="28.140625" style="85" bestFit="1" customWidth="1"/>
    <col min="3084" max="3084" width="33.140625" style="85" bestFit="1" customWidth="1"/>
    <col min="3085" max="3085" width="26" style="85" bestFit="1" customWidth="1"/>
    <col min="3086" max="3086" width="19.140625" style="85" bestFit="1" customWidth="1"/>
    <col min="3087" max="3087" width="10.42578125" style="85" customWidth="1"/>
    <col min="3088" max="3088" width="11.85546875" style="85" customWidth="1"/>
    <col min="3089" max="3089" width="14.7109375" style="85" customWidth="1"/>
    <col min="3090" max="3090" width="9" style="85" bestFit="1" customWidth="1"/>
    <col min="3091" max="3330" width="9.140625" style="85"/>
    <col min="3331" max="3331" width="4.7109375" style="85" bestFit="1" customWidth="1"/>
    <col min="3332" max="3332" width="9.7109375" style="85" bestFit="1" customWidth="1"/>
    <col min="3333" max="3333" width="10" style="85" bestFit="1" customWidth="1"/>
    <col min="3334" max="3334" width="8.85546875" style="85" bestFit="1" customWidth="1"/>
    <col min="3335" max="3335" width="22.85546875" style="85" customWidth="1"/>
    <col min="3336" max="3336" width="59.7109375" style="85" bestFit="1" customWidth="1"/>
    <col min="3337" max="3337" width="57.85546875" style="85" bestFit="1" customWidth="1"/>
    <col min="3338" max="3338" width="35.28515625" style="85" bestFit="1" customWidth="1"/>
    <col min="3339" max="3339" width="28.140625" style="85" bestFit="1" customWidth="1"/>
    <col min="3340" max="3340" width="33.140625" style="85" bestFit="1" customWidth="1"/>
    <col min="3341" max="3341" width="26" style="85" bestFit="1" customWidth="1"/>
    <col min="3342" max="3342" width="19.140625" style="85" bestFit="1" customWidth="1"/>
    <col min="3343" max="3343" width="10.42578125" style="85" customWidth="1"/>
    <col min="3344" max="3344" width="11.85546875" style="85" customWidth="1"/>
    <col min="3345" max="3345" width="14.7109375" style="85" customWidth="1"/>
    <col min="3346" max="3346" width="9" style="85" bestFit="1" customWidth="1"/>
    <col min="3347" max="3586" width="9.140625" style="85"/>
    <col min="3587" max="3587" width="4.7109375" style="85" bestFit="1" customWidth="1"/>
    <col min="3588" max="3588" width="9.7109375" style="85" bestFit="1" customWidth="1"/>
    <col min="3589" max="3589" width="10" style="85" bestFit="1" customWidth="1"/>
    <col min="3590" max="3590" width="8.85546875" style="85" bestFit="1" customWidth="1"/>
    <col min="3591" max="3591" width="22.85546875" style="85" customWidth="1"/>
    <col min="3592" max="3592" width="59.7109375" style="85" bestFit="1" customWidth="1"/>
    <col min="3593" max="3593" width="57.85546875" style="85" bestFit="1" customWidth="1"/>
    <col min="3594" max="3594" width="35.28515625" style="85" bestFit="1" customWidth="1"/>
    <col min="3595" max="3595" width="28.140625" style="85" bestFit="1" customWidth="1"/>
    <col min="3596" max="3596" width="33.140625" style="85" bestFit="1" customWidth="1"/>
    <col min="3597" max="3597" width="26" style="85" bestFit="1" customWidth="1"/>
    <col min="3598" max="3598" width="19.140625" style="85" bestFit="1" customWidth="1"/>
    <col min="3599" max="3599" width="10.42578125" style="85" customWidth="1"/>
    <col min="3600" max="3600" width="11.85546875" style="85" customWidth="1"/>
    <col min="3601" max="3601" width="14.7109375" style="85" customWidth="1"/>
    <col min="3602" max="3602" width="9" style="85" bestFit="1" customWidth="1"/>
    <col min="3603" max="3842" width="9.140625" style="85"/>
    <col min="3843" max="3843" width="4.7109375" style="85" bestFit="1" customWidth="1"/>
    <col min="3844" max="3844" width="9.7109375" style="85" bestFit="1" customWidth="1"/>
    <col min="3845" max="3845" width="10" style="85" bestFit="1" customWidth="1"/>
    <col min="3846" max="3846" width="8.85546875" style="85" bestFit="1" customWidth="1"/>
    <col min="3847" max="3847" width="22.85546875" style="85" customWidth="1"/>
    <col min="3848" max="3848" width="59.7109375" style="85" bestFit="1" customWidth="1"/>
    <col min="3849" max="3849" width="57.85546875" style="85" bestFit="1" customWidth="1"/>
    <col min="3850" max="3850" width="35.28515625" style="85" bestFit="1" customWidth="1"/>
    <col min="3851" max="3851" width="28.140625" style="85" bestFit="1" customWidth="1"/>
    <col min="3852" max="3852" width="33.140625" style="85" bestFit="1" customWidth="1"/>
    <col min="3853" max="3853" width="26" style="85" bestFit="1" customWidth="1"/>
    <col min="3854" max="3854" width="19.140625" style="85" bestFit="1" customWidth="1"/>
    <col min="3855" max="3855" width="10.42578125" style="85" customWidth="1"/>
    <col min="3856" max="3856" width="11.85546875" style="85" customWidth="1"/>
    <col min="3857" max="3857" width="14.7109375" style="85" customWidth="1"/>
    <col min="3858" max="3858" width="9" style="85" bestFit="1" customWidth="1"/>
    <col min="3859" max="4098" width="9.140625" style="85"/>
    <col min="4099" max="4099" width="4.7109375" style="85" bestFit="1" customWidth="1"/>
    <col min="4100" max="4100" width="9.7109375" style="85" bestFit="1" customWidth="1"/>
    <col min="4101" max="4101" width="10" style="85" bestFit="1" customWidth="1"/>
    <col min="4102" max="4102" width="8.85546875" style="85" bestFit="1" customWidth="1"/>
    <col min="4103" max="4103" width="22.85546875" style="85" customWidth="1"/>
    <col min="4104" max="4104" width="59.7109375" style="85" bestFit="1" customWidth="1"/>
    <col min="4105" max="4105" width="57.85546875" style="85" bestFit="1" customWidth="1"/>
    <col min="4106" max="4106" width="35.28515625" style="85" bestFit="1" customWidth="1"/>
    <col min="4107" max="4107" width="28.140625" style="85" bestFit="1" customWidth="1"/>
    <col min="4108" max="4108" width="33.140625" style="85" bestFit="1" customWidth="1"/>
    <col min="4109" max="4109" width="26" style="85" bestFit="1" customWidth="1"/>
    <col min="4110" max="4110" width="19.140625" style="85" bestFit="1" customWidth="1"/>
    <col min="4111" max="4111" width="10.42578125" style="85" customWidth="1"/>
    <col min="4112" max="4112" width="11.85546875" style="85" customWidth="1"/>
    <col min="4113" max="4113" width="14.7109375" style="85" customWidth="1"/>
    <col min="4114" max="4114" width="9" style="85" bestFit="1" customWidth="1"/>
    <col min="4115" max="4354" width="9.140625" style="85"/>
    <col min="4355" max="4355" width="4.7109375" style="85" bestFit="1" customWidth="1"/>
    <col min="4356" max="4356" width="9.7109375" style="85" bestFit="1" customWidth="1"/>
    <col min="4357" max="4357" width="10" style="85" bestFit="1" customWidth="1"/>
    <col min="4358" max="4358" width="8.85546875" style="85" bestFit="1" customWidth="1"/>
    <col min="4359" max="4359" width="22.85546875" style="85" customWidth="1"/>
    <col min="4360" max="4360" width="59.7109375" style="85" bestFit="1" customWidth="1"/>
    <col min="4361" max="4361" width="57.85546875" style="85" bestFit="1" customWidth="1"/>
    <col min="4362" max="4362" width="35.28515625" style="85" bestFit="1" customWidth="1"/>
    <col min="4363" max="4363" width="28.140625" style="85" bestFit="1" customWidth="1"/>
    <col min="4364" max="4364" width="33.140625" style="85" bestFit="1" customWidth="1"/>
    <col min="4365" max="4365" width="26" style="85" bestFit="1" customWidth="1"/>
    <col min="4366" max="4366" width="19.140625" style="85" bestFit="1" customWidth="1"/>
    <col min="4367" max="4367" width="10.42578125" style="85" customWidth="1"/>
    <col min="4368" max="4368" width="11.85546875" style="85" customWidth="1"/>
    <col min="4369" max="4369" width="14.7109375" style="85" customWidth="1"/>
    <col min="4370" max="4370" width="9" style="85" bestFit="1" customWidth="1"/>
    <col min="4371" max="4610" width="9.140625" style="85"/>
    <col min="4611" max="4611" width="4.7109375" style="85" bestFit="1" customWidth="1"/>
    <col min="4612" max="4612" width="9.7109375" style="85" bestFit="1" customWidth="1"/>
    <col min="4613" max="4613" width="10" style="85" bestFit="1" customWidth="1"/>
    <col min="4614" max="4614" width="8.85546875" style="85" bestFit="1" customWidth="1"/>
    <col min="4615" max="4615" width="22.85546875" style="85" customWidth="1"/>
    <col min="4616" max="4616" width="59.7109375" style="85" bestFit="1" customWidth="1"/>
    <col min="4617" max="4617" width="57.85546875" style="85" bestFit="1" customWidth="1"/>
    <col min="4618" max="4618" width="35.28515625" style="85" bestFit="1" customWidth="1"/>
    <col min="4619" max="4619" width="28.140625" style="85" bestFit="1" customWidth="1"/>
    <col min="4620" max="4620" width="33.140625" style="85" bestFit="1" customWidth="1"/>
    <col min="4621" max="4621" width="26" style="85" bestFit="1" customWidth="1"/>
    <col min="4622" max="4622" width="19.140625" style="85" bestFit="1" customWidth="1"/>
    <col min="4623" max="4623" width="10.42578125" style="85" customWidth="1"/>
    <col min="4624" max="4624" width="11.85546875" style="85" customWidth="1"/>
    <col min="4625" max="4625" width="14.7109375" style="85" customWidth="1"/>
    <col min="4626" max="4626" width="9" style="85" bestFit="1" customWidth="1"/>
    <col min="4627" max="4866" width="9.140625" style="85"/>
    <col min="4867" max="4867" width="4.7109375" style="85" bestFit="1" customWidth="1"/>
    <col min="4868" max="4868" width="9.7109375" style="85" bestFit="1" customWidth="1"/>
    <col min="4869" max="4869" width="10" style="85" bestFit="1" customWidth="1"/>
    <col min="4870" max="4870" width="8.85546875" style="85" bestFit="1" customWidth="1"/>
    <col min="4871" max="4871" width="22.85546875" style="85" customWidth="1"/>
    <col min="4872" max="4872" width="59.7109375" style="85" bestFit="1" customWidth="1"/>
    <col min="4873" max="4873" width="57.85546875" style="85" bestFit="1" customWidth="1"/>
    <col min="4874" max="4874" width="35.28515625" style="85" bestFit="1" customWidth="1"/>
    <col min="4875" max="4875" width="28.140625" style="85" bestFit="1" customWidth="1"/>
    <col min="4876" max="4876" width="33.140625" style="85" bestFit="1" customWidth="1"/>
    <col min="4877" max="4877" width="26" style="85" bestFit="1" customWidth="1"/>
    <col min="4878" max="4878" width="19.140625" style="85" bestFit="1" customWidth="1"/>
    <col min="4879" max="4879" width="10.42578125" style="85" customWidth="1"/>
    <col min="4880" max="4880" width="11.85546875" style="85" customWidth="1"/>
    <col min="4881" max="4881" width="14.7109375" style="85" customWidth="1"/>
    <col min="4882" max="4882" width="9" style="85" bestFit="1" customWidth="1"/>
    <col min="4883" max="5122" width="9.140625" style="85"/>
    <col min="5123" max="5123" width="4.7109375" style="85" bestFit="1" customWidth="1"/>
    <col min="5124" max="5124" width="9.7109375" style="85" bestFit="1" customWidth="1"/>
    <col min="5125" max="5125" width="10" style="85" bestFit="1" customWidth="1"/>
    <col min="5126" max="5126" width="8.85546875" style="85" bestFit="1" customWidth="1"/>
    <col min="5127" max="5127" width="22.85546875" style="85" customWidth="1"/>
    <col min="5128" max="5128" width="59.7109375" style="85" bestFit="1" customWidth="1"/>
    <col min="5129" max="5129" width="57.85546875" style="85" bestFit="1" customWidth="1"/>
    <col min="5130" max="5130" width="35.28515625" style="85" bestFit="1" customWidth="1"/>
    <col min="5131" max="5131" width="28.140625" style="85" bestFit="1" customWidth="1"/>
    <col min="5132" max="5132" width="33.140625" style="85" bestFit="1" customWidth="1"/>
    <col min="5133" max="5133" width="26" style="85" bestFit="1" customWidth="1"/>
    <col min="5134" max="5134" width="19.140625" style="85" bestFit="1" customWidth="1"/>
    <col min="5135" max="5135" width="10.42578125" style="85" customWidth="1"/>
    <col min="5136" max="5136" width="11.85546875" style="85" customWidth="1"/>
    <col min="5137" max="5137" width="14.7109375" style="85" customWidth="1"/>
    <col min="5138" max="5138" width="9" style="85" bestFit="1" customWidth="1"/>
    <col min="5139" max="5378" width="9.140625" style="85"/>
    <col min="5379" max="5379" width="4.7109375" style="85" bestFit="1" customWidth="1"/>
    <col min="5380" max="5380" width="9.7109375" style="85" bestFit="1" customWidth="1"/>
    <col min="5381" max="5381" width="10" style="85" bestFit="1" customWidth="1"/>
    <col min="5382" max="5382" width="8.85546875" style="85" bestFit="1" customWidth="1"/>
    <col min="5383" max="5383" width="22.85546875" style="85" customWidth="1"/>
    <col min="5384" max="5384" width="59.7109375" style="85" bestFit="1" customWidth="1"/>
    <col min="5385" max="5385" width="57.85546875" style="85" bestFit="1" customWidth="1"/>
    <col min="5386" max="5386" width="35.28515625" style="85" bestFit="1" customWidth="1"/>
    <col min="5387" max="5387" width="28.140625" style="85" bestFit="1" customWidth="1"/>
    <col min="5388" max="5388" width="33.140625" style="85" bestFit="1" customWidth="1"/>
    <col min="5389" max="5389" width="26" style="85" bestFit="1" customWidth="1"/>
    <col min="5390" max="5390" width="19.140625" style="85" bestFit="1" customWidth="1"/>
    <col min="5391" max="5391" width="10.42578125" style="85" customWidth="1"/>
    <col min="5392" max="5392" width="11.85546875" style="85" customWidth="1"/>
    <col min="5393" max="5393" width="14.7109375" style="85" customWidth="1"/>
    <col min="5394" max="5394" width="9" style="85" bestFit="1" customWidth="1"/>
    <col min="5395" max="5634" width="9.140625" style="85"/>
    <col min="5635" max="5635" width="4.7109375" style="85" bestFit="1" customWidth="1"/>
    <col min="5636" max="5636" width="9.7109375" style="85" bestFit="1" customWidth="1"/>
    <col min="5637" max="5637" width="10" style="85" bestFit="1" customWidth="1"/>
    <col min="5638" max="5638" width="8.85546875" style="85" bestFit="1" customWidth="1"/>
    <col min="5639" max="5639" width="22.85546875" style="85" customWidth="1"/>
    <col min="5640" max="5640" width="59.7109375" style="85" bestFit="1" customWidth="1"/>
    <col min="5641" max="5641" width="57.85546875" style="85" bestFit="1" customWidth="1"/>
    <col min="5642" max="5642" width="35.28515625" style="85" bestFit="1" customWidth="1"/>
    <col min="5643" max="5643" width="28.140625" style="85" bestFit="1" customWidth="1"/>
    <col min="5644" max="5644" width="33.140625" style="85" bestFit="1" customWidth="1"/>
    <col min="5645" max="5645" width="26" style="85" bestFit="1" customWidth="1"/>
    <col min="5646" max="5646" width="19.140625" style="85" bestFit="1" customWidth="1"/>
    <col min="5647" max="5647" width="10.42578125" style="85" customWidth="1"/>
    <col min="5648" max="5648" width="11.85546875" style="85" customWidth="1"/>
    <col min="5649" max="5649" width="14.7109375" style="85" customWidth="1"/>
    <col min="5650" max="5650" width="9" style="85" bestFit="1" customWidth="1"/>
    <col min="5651" max="5890" width="9.140625" style="85"/>
    <col min="5891" max="5891" width="4.7109375" style="85" bestFit="1" customWidth="1"/>
    <col min="5892" max="5892" width="9.7109375" style="85" bestFit="1" customWidth="1"/>
    <col min="5893" max="5893" width="10" style="85" bestFit="1" customWidth="1"/>
    <col min="5894" max="5894" width="8.85546875" style="85" bestFit="1" customWidth="1"/>
    <col min="5895" max="5895" width="22.85546875" style="85" customWidth="1"/>
    <col min="5896" max="5896" width="59.7109375" style="85" bestFit="1" customWidth="1"/>
    <col min="5897" max="5897" width="57.85546875" style="85" bestFit="1" customWidth="1"/>
    <col min="5898" max="5898" width="35.28515625" style="85" bestFit="1" customWidth="1"/>
    <col min="5899" max="5899" width="28.140625" style="85" bestFit="1" customWidth="1"/>
    <col min="5900" max="5900" width="33.140625" style="85" bestFit="1" customWidth="1"/>
    <col min="5901" max="5901" width="26" style="85" bestFit="1" customWidth="1"/>
    <col min="5902" max="5902" width="19.140625" style="85" bestFit="1" customWidth="1"/>
    <col min="5903" max="5903" width="10.42578125" style="85" customWidth="1"/>
    <col min="5904" max="5904" width="11.85546875" style="85" customWidth="1"/>
    <col min="5905" max="5905" width="14.7109375" style="85" customWidth="1"/>
    <col min="5906" max="5906" width="9" style="85" bestFit="1" customWidth="1"/>
    <col min="5907" max="6146" width="9.140625" style="85"/>
    <col min="6147" max="6147" width="4.7109375" style="85" bestFit="1" customWidth="1"/>
    <col min="6148" max="6148" width="9.7109375" style="85" bestFit="1" customWidth="1"/>
    <col min="6149" max="6149" width="10" style="85" bestFit="1" customWidth="1"/>
    <col min="6150" max="6150" width="8.85546875" style="85" bestFit="1" customWidth="1"/>
    <col min="6151" max="6151" width="22.85546875" style="85" customWidth="1"/>
    <col min="6152" max="6152" width="59.7109375" style="85" bestFit="1" customWidth="1"/>
    <col min="6153" max="6153" width="57.85546875" style="85" bestFit="1" customWidth="1"/>
    <col min="6154" max="6154" width="35.28515625" style="85" bestFit="1" customWidth="1"/>
    <col min="6155" max="6155" width="28.140625" style="85" bestFit="1" customWidth="1"/>
    <col min="6156" max="6156" width="33.140625" style="85" bestFit="1" customWidth="1"/>
    <col min="6157" max="6157" width="26" style="85" bestFit="1" customWidth="1"/>
    <col min="6158" max="6158" width="19.140625" style="85" bestFit="1" customWidth="1"/>
    <col min="6159" max="6159" width="10.42578125" style="85" customWidth="1"/>
    <col min="6160" max="6160" width="11.85546875" style="85" customWidth="1"/>
    <col min="6161" max="6161" width="14.7109375" style="85" customWidth="1"/>
    <col min="6162" max="6162" width="9" style="85" bestFit="1" customWidth="1"/>
    <col min="6163" max="6402" width="9.140625" style="85"/>
    <col min="6403" max="6403" width="4.7109375" style="85" bestFit="1" customWidth="1"/>
    <col min="6404" max="6404" width="9.7109375" style="85" bestFit="1" customWidth="1"/>
    <col min="6405" max="6405" width="10" style="85" bestFit="1" customWidth="1"/>
    <col min="6406" max="6406" width="8.85546875" style="85" bestFit="1" customWidth="1"/>
    <col min="6407" max="6407" width="22.85546875" style="85" customWidth="1"/>
    <col min="6408" max="6408" width="59.7109375" style="85" bestFit="1" customWidth="1"/>
    <col min="6409" max="6409" width="57.85546875" style="85" bestFit="1" customWidth="1"/>
    <col min="6410" max="6410" width="35.28515625" style="85" bestFit="1" customWidth="1"/>
    <col min="6411" max="6411" width="28.140625" style="85" bestFit="1" customWidth="1"/>
    <col min="6412" max="6412" width="33.140625" style="85" bestFit="1" customWidth="1"/>
    <col min="6413" max="6413" width="26" style="85" bestFit="1" customWidth="1"/>
    <col min="6414" max="6414" width="19.140625" style="85" bestFit="1" customWidth="1"/>
    <col min="6415" max="6415" width="10.42578125" style="85" customWidth="1"/>
    <col min="6416" max="6416" width="11.85546875" style="85" customWidth="1"/>
    <col min="6417" max="6417" width="14.7109375" style="85" customWidth="1"/>
    <col min="6418" max="6418" width="9" style="85" bestFit="1" customWidth="1"/>
    <col min="6419" max="6658" width="9.140625" style="85"/>
    <col min="6659" max="6659" width="4.7109375" style="85" bestFit="1" customWidth="1"/>
    <col min="6660" max="6660" width="9.7109375" style="85" bestFit="1" customWidth="1"/>
    <col min="6661" max="6661" width="10" style="85" bestFit="1" customWidth="1"/>
    <col min="6662" max="6662" width="8.85546875" style="85" bestFit="1" customWidth="1"/>
    <col min="6663" max="6663" width="22.85546875" style="85" customWidth="1"/>
    <col min="6664" max="6664" width="59.7109375" style="85" bestFit="1" customWidth="1"/>
    <col min="6665" max="6665" width="57.85546875" style="85" bestFit="1" customWidth="1"/>
    <col min="6666" max="6666" width="35.28515625" style="85" bestFit="1" customWidth="1"/>
    <col min="6667" max="6667" width="28.140625" style="85" bestFit="1" customWidth="1"/>
    <col min="6668" max="6668" width="33.140625" style="85" bestFit="1" customWidth="1"/>
    <col min="6669" max="6669" width="26" style="85" bestFit="1" customWidth="1"/>
    <col min="6670" max="6670" width="19.140625" style="85" bestFit="1" customWidth="1"/>
    <col min="6671" max="6671" width="10.42578125" style="85" customWidth="1"/>
    <col min="6672" max="6672" width="11.85546875" style="85" customWidth="1"/>
    <col min="6673" max="6673" width="14.7109375" style="85" customWidth="1"/>
    <col min="6674" max="6674" width="9" style="85" bestFit="1" customWidth="1"/>
    <col min="6675" max="6914" width="9.140625" style="85"/>
    <col min="6915" max="6915" width="4.7109375" style="85" bestFit="1" customWidth="1"/>
    <col min="6916" max="6916" width="9.7109375" style="85" bestFit="1" customWidth="1"/>
    <col min="6917" max="6917" width="10" style="85" bestFit="1" customWidth="1"/>
    <col min="6918" max="6918" width="8.85546875" style="85" bestFit="1" customWidth="1"/>
    <col min="6919" max="6919" width="22.85546875" style="85" customWidth="1"/>
    <col min="6920" max="6920" width="59.7109375" style="85" bestFit="1" customWidth="1"/>
    <col min="6921" max="6921" width="57.85546875" style="85" bestFit="1" customWidth="1"/>
    <col min="6922" max="6922" width="35.28515625" style="85" bestFit="1" customWidth="1"/>
    <col min="6923" max="6923" width="28.140625" style="85" bestFit="1" customWidth="1"/>
    <col min="6924" max="6924" width="33.140625" style="85" bestFit="1" customWidth="1"/>
    <col min="6925" max="6925" width="26" style="85" bestFit="1" customWidth="1"/>
    <col min="6926" max="6926" width="19.140625" style="85" bestFit="1" customWidth="1"/>
    <col min="6927" max="6927" width="10.42578125" style="85" customWidth="1"/>
    <col min="6928" max="6928" width="11.85546875" style="85" customWidth="1"/>
    <col min="6929" max="6929" width="14.7109375" style="85" customWidth="1"/>
    <col min="6930" max="6930" width="9" style="85" bestFit="1" customWidth="1"/>
    <col min="6931" max="7170" width="9.140625" style="85"/>
    <col min="7171" max="7171" width="4.7109375" style="85" bestFit="1" customWidth="1"/>
    <col min="7172" max="7172" width="9.7109375" style="85" bestFit="1" customWidth="1"/>
    <col min="7173" max="7173" width="10" style="85" bestFit="1" customWidth="1"/>
    <col min="7174" max="7174" width="8.85546875" style="85" bestFit="1" customWidth="1"/>
    <col min="7175" max="7175" width="22.85546875" style="85" customWidth="1"/>
    <col min="7176" max="7176" width="59.7109375" style="85" bestFit="1" customWidth="1"/>
    <col min="7177" max="7177" width="57.85546875" style="85" bestFit="1" customWidth="1"/>
    <col min="7178" max="7178" width="35.28515625" style="85" bestFit="1" customWidth="1"/>
    <col min="7179" max="7179" width="28.140625" style="85" bestFit="1" customWidth="1"/>
    <col min="7180" max="7180" width="33.140625" style="85" bestFit="1" customWidth="1"/>
    <col min="7181" max="7181" width="26" style="85" bestFit="1" customWidth="1"/>
    <col min="7182" max="7182" width="19.140625" style="85" bestFit="1" customWidth="1"/>
    <col min="7183" max="7183" width="10.42578125" style="85" customWidth="1"/>
    <col min="7184" max="7184" width="11.85546875" style="85" customWidth="1"/>
    <col min="7185" max="7185" width="14.7109375" style="85" customWidth="1"/>
    <col min="7186" max="7186" width="9" style="85" bestFit="1" customWidth="1"/>
    <col min="7187" max="7426" width="9.140625" style="85"/>
    <col min="7427" max="7427" width="4.7109375" style="85" bestFit="1" customWidth="1"/>
    <col min="7428" max="7428" width="9.7109375" style="85" bestFit="1" customWidth="1"/>
    <col min="7429" max="7429" width="10" style="85" bestFit="1" customWidth="1"/>
    <col min="7430" max="7430" width="8.85546875" style="85" bestFit="1" customWidth="1"/>
    <col min="7431" max="7431" width="22.85546875" style="85" customWidth="1"/>
    <col min="7432" max="7432" width="59.7109375" style="85" bestFit="1" customWidth="1"/>
    <col min="7433" max="7433" width="57.85546875" style="85" bestFit="1" customWidth="1"/>
    <col min="7434" max="7434" width="35.28515625" style="85" bestFit="1" customWidth="1"/>
    <col min="7435" max="7435" width="28.140625" style="85" bestFit="1" customWidth="1"/>
    <col min="7436" max="7436" width="33.140625" style="85" bestFit="1" customWidth="1"/>
    <col min="7437" max="7437" width="26" style="85" bestFit="1" customWidth="1"/>
    <col min="7438" max="7438" width="19.140625" style="85" bestFit="1" customWidth="1"/>
    <col min="7439" max="7439" width="10.42578125" style="85" customWidth="1"/>
    <col min="7440" max="7440" width="11.85546875" style="85" customWidth="1"/>
    <col min="7441" max="7441" width="14.7109375" style="85" customWidth="1"/>
    <col min="7442" max="7442" width="9" style="85" bestFit="1" customWidth="1"/>
    <col min="7443" max="7682" width="9.140625" style="85"/>
    <col min="7683" max="7683" width="4.7109375" style="85" bestFit="1" customWidth="1"/>
    <col min="7684" max="7684" width="9.7109375" style="85" bestFit="1" customWidth="1"/>
    <col min="7685" max="7685" width="10" style="85" bestFit="1" customWidth="1"/>
    <col min="7686" max="7686" width="8.85546875" style="85" bestFit="1" customWidth="1"/>
    <col min="7687" max="7687" width="22.85546875" style="85" customWidth="1"/>
    <col min="7688" max="7688" width="59.7109375" style="85" bestFit="1" customWidth="1"/>
    <col min="7689" max="7689" width="57.85546875" style="85" bestFit="1" customWidth="1"/>
    <col min="7690" max="7690" width="35.28515625" style="85" bestFit="1" customWidth="1"/>
    <col min="7691" max="7691" width="28.140625" style="85" bestFit="1" customWidth="1"/>
    <col min="7692" max="7692" width="33.140625" style="85" bestFit="1" customWidth="1"/>
    <col min="7693" max="7693" width="26" style="85" bestFit="1" customWidth="1"/>
    <col min="7694" max="7694" width="19.140625" style="85" bestFit="1" customWidth="1"/>
    <col min="7695" max="7695" width="10.42578125" style="85" customWidth="1"/>
    <col min="7696" max="7696" width="11.85546875" style="85" customWidth="1"/>
    <col min="7697" max="7697" width="14.7109375" style="85" customWidth="1"/>
    <col min="7698" max="7698" width="9" style="85" bestFit="1" customWidth="1"/>
    <col min="7699" max="7938" width="9.140625" style="85"/>
    <col min="7939" max="7939" width="4.7109375" style="85" bestFit="1" customWidth="1"/>
    <col min="7940" max="7940" width="9.7109375" style="85" bestFit="1" customWidth="1"/>
    <col min="7941" max="7941" width="10" style="85" bestFit="1" customWidth="1"/>
    <col min="7942" max="7942" width="8.85546875" style="85" bestFit="1" customWidth="1"/>
    <col min="7943" max="7943" width="22.85546875" style="85" customWidth="1"/>
    <col min="7944" max="7944" width="59.7109375" style="85" bestFit="1" customWidth="1"/>
    <col min="7945" max="7945" width="57.85546875" style="85" bestFit="1" customWidth="1"/>
    <col min="7946" max="7946" width="35.28515625" style="85" bestFit="1" customWidth="1"/>
    <col min="7947" max="7947" width="28.140625" style="85" bestFit="1" customWidth="1"/>
    <col min="7948" max="7948" width="33.140625" style="85" bestFit="1" customWidth="1"/>
    <col min="7949" max="7949" width="26" style="85" bestFit="1" customWidth="1"/>
    <col min="7950" max="7950" width="19.140625" style="85" bestFit="1" customWidth="1"/>
    <col min="7951" max="7951" width="10.42578125" style="85" customWidth="1"/>
    <col min="7952" max="7952" width="11.85546875" style="85" customWidth="1"/>
    <col min="7953" max="7953" width="14.7109375" style="85" customWidth="1"/>
    <col min="7954" max="7954" width="9" style="85" bestFit="1" customWidth="1"/>
    <col min="7955" max="8194" width="9.140625" style="85"/>
    <col min="8195" max="8195" width="4.7109375" style="85" bestFit="1" customWidth="1"/>
    <col min="8196" max="8196" width="9.7109375" style="85" bestFit="1" customWidth="1"/>
    <col min="8197" max="8197" width="10" style="85" bestFit="1" customWidth="1"/>
    <col min="8198" max="8198" width="8.85546875" style="85" bestFit="1" customWidth="1"/>
    <col min="8199" max="8199" width="22.85546875" style="85" customWidth="1"/>
    <col min="8200" max="8200" width="59.7109375" style="85" bestFit="1" customWidth="1"/>
    <col min="8201" max="8201" width="57.85546875" style="85" bestFit="1" customWidth="1"/>
    <col min="8202" max="8202" width="35.28515625" style="85" bestFit="1" customWidth="1"/>
    <col min="8203" max="8203" width="28.140625" style="85" bestFit="1" customWidth="1"/>
    <col min="8204" max="8204" width="33.140625" style="85" bestFit="1" customWidth="1"/>
    <col min="8205" max="8205" width="26" style="85" bestFit="1" customWidth="1"/>
    <col min="8206" max="8206" width="19.140625" style="85" bestFit="1" customWidth="1"/>
    <col min="8207" max="8207" width="10.42578125" style="85" customWidth="1"/>
    <col min="8208" max="8208" width="11.85546875" style="85" customWidth="1"/>
    <col min="8209" max="8209" width="14.7109375" style="85" customWidth="1"/>
    <col min="8210" max="8210" width="9" style="85" bestFit="1" customWidth="1"/>
    <col min="8211" max="8450" width="9.140625" style="85"/>
    <col min="8451" max="8451" width="4.7109375" style="85" bestFit="1" customWidth="1"/>
    <col min="8452" max="8452" width="9.7109375" style="85" bestFit="1" customWidth="1"/>
    <col min="8453" max="8453" width="10" style="85" bestFit="1" customWidth="1"/>
    <col min="8454" max="8454" width="8.85546875" style="85" bestFit="1" customWidth="1"/>
    <col min="8455" max="8455" width="22.85546875" style="85" customWidth="1"/>
    <col min="8456" max="8456" width="59.7109375" style="85" bestFit="1" customWidth="1"/>
    <col min="8457" max="8457" width="57.85546875" style="85" bestFit="1" customWidth="1"/>
    <col min="8458" max="8458" width="35.28515625" style="85" bestFit="1" customWidth="1"/>
    <col min="8459" max="8459" width="28.140625" style="85" bestFit="1" customWidth="1"/>
    <col min="8460" max="8460" width="33.140625" style="85" bestFit="1" customWidth="1"/>
    <col min="8461" max="8461" width="26" style="85" bestFit="1" customWidth="1"/>
    <col min="8462" max="8462" width="19.140625" style="85" bestFit="1" customWidth="1"/>
    <col min="8463" max="8463" width="10.42578125" style="85" customWidth="1"/>
    <col min="8464" max="8464" width="11.85546875" style="85" customWidth="1"/>
    <col min="8465" max="8465" width="14.7109375" style="85" customWidth="1"/>
    <col min="8466" max="8466" width="9" style="85" bestFit="1" customWidth="1"/>
    <col min="8467" max="8706" width="9.140625" style="85"/>
    <col min="8707" max="8707" width="4.7109375" style="85" bestFit="1" customWidth="1"/>
    <col min="8708" max="8708" width="9.7109375" style="85" bestFit="1" customWidth="1"/>
    <col min="8709" max="8709" width="10" style="85" bestFit="1" customWidth="1"/>
    <col min="8710" max="8710" width="8.85546875" style="85" bestFit="1" customWidth="1"/>
    <col min="8711" max="8711" width="22.85546875" style="85" customWidth="1"/>
    <col min="8712" max="8712" width="59.7109375" style="85" bestFit="1" customWidth="1"/>
    <col min="8713" max="8713" width="57.85546875" style="85" bestFit="1" customWidth="1"/>
    <col min="8714" max="8714" width="35.28515625" style="85" bestFit="1" customWidth="1"/>
    <col min="8715" max="8715" width="28.140625" style="85" bestFit="1" customWidth="1"/>
    <col min="8716" max="8716" width="33.140625" style="85" bestFit="1" customWidth="1"/>
    <col min="8717" max="8717" width="26" style="85" bestFit="1" customWidth="1"/>
    <col min="8718" max="8718" width="19.140625" style="85" bestFit="1" customWidth="1"/>
    <col min="8719" max="8719" width="10.42578125" style="85" customWidth="1"/>
    <col min="8720" max="8720" width="11.85546875" style="85" customWidth="1"/>
    <col min="8721" max="8721" width="14.7109375" style="85" customWidth="1"/>
    <col min="8722" max="8722" width="9" style="85" bestFit="1" customWidth="1"/>
    <col min="8723" max="8962" width="9.140625" style="85"/>
    <col min="8963" max="8963" width="4.7109375" style="85" bestFit="1" customWidth="1"/>
    <col min="8964" max="8964" width="9.7109375" style="85" bestFit="1" customWidth="1"/>
    <col min="8965" max="8965" width="10" style="85" bestFit="1" customWidth="1"/>
    <col min="8966" max="8966" width="8.85546875" style="85" bestFit="1" customWidth="1"/>
    <col min="8967" max="8967" width="22.85546875" style="85" customWidth="1"/>
    <col min="8968" max="8968" width="59.7109375" style="85" bestFit="1" customWidth="1"/>
    <col min="8969" max="8969" width="57.85546875" style="85" bestFit="1" customWidth="1"/>
    <col min="8970" max="8970" width="35.28515625" style="85" bestFit="1" customWidth="1"/>
    <col min="8971" max="8971" width="28.140625" style="85" bestFit="1" customWidth="1"/>
    <col min="8972" max="8972" width="33.140625" style="85" bestFit="1" customWidth="1"/>
    <col min="8973" max="8973" width="26" style="85" bestFit="1" customWidth="1"/>
    <col min="8974" max="8974" width="19.140625" style="85" bestFit="1" customWidth="1"/>
    <col min="8975" max="8975" width="10.42578125" style="85" customWidth="1"/>
    <col min="8976" max="8976" width="11.85546875" style="85" customWidth="1"/>
    <col min="8977" max="8977" width="14.7109375" style="85" customWidth="1"/>
    <col min="8978" max="8978" width="9" style="85" bestFit="1" customWidth="1"/>
    <col min="8979" max="9218" width="9.140625" style="85"/>
    <col min="9219" max="9219" width="4.7109375" style="85" bestFit="1" customWidth="1"/>
    <col min="9220" max="9220" width="9.7109375" style="85" bestFit="1" customWidth="1"/>
    <col min="9221" max="9221" width="10" style="85" bestFit="1" customWidth="1"/>
    <col min="9222" max="9222" width="8.85546875" style="85" bestFit="1" customWidth="1"/>
    <col min="9223" max="9223" width="22.85546875" style="85" customWidth="1"/>
    <col min="9224" max="9224" width="59.7109375" style="85" bestFit="1" customWidth="1"/>
    <col min="9225" max="9225" width="57.85546875" style="85" bestFit="1" customWidth="1"/>
    <col min="9226" max="9226" width="35.28515625" style="85" bestFit="1" customWidth="1"/>
    <col min="9227" max="9227" width="28.140625" style="85" bestFit="1" customWidth="1"/>
    <col min="9228" max="9228" width="33.140625" style="85" bestFit="1" customWidth="1"/>
    <col min="9229" max="9229" width="26" style="85" bestFit="1" customWidth="1"/>
    <col min="9230" max="9230" width="19.140625" style="85" bestFit="1" customWidth="1"/>
    <col min="9231" max="9231" width="10.42578125" style="85" customWidth="1"/>
    <col min="9232" max="9232" width="11.85546875" style="85" customWidth="1"/>
    <col min="9233" max="9233" width="14.7109375" style="85" customWidth="1"/>
    <col min="9234" max="9234" width="9" style="85" bestFit="1" customWidth="1"/>
    <col min="9235" max="9474" width="9.140625" style="85"/>
    <col min="9475" max="9475" width="4.7109375" style="85" bestFit="1" customWidth="1"/>
    <col min="9476" max="9476" width="9.7109375" style="85" bestFit="1" customWidth="1"/>
    <col min="9477" max="9477" width="10" style="85" bestFit="1" customWidth="1"/>
    <col min="9478" max="9478" width="8.85546875" style="85" bestFit="1" customWidth="1"/>
    <col min="9479" max="9479" width="22.85546875" style="85" customWidth="1"/>
    <col min="9480" max="9480" width="59.7109375" style="85" bestFit="1" customWidth="1"/>
    <col min="9481" max="9481" width="57.85546875" style="85" bestFit="1" customWidth="1"/>
    <col min="9482" max="9482" width="35.28515625" style="85" bestFit="1" customWidth="1"/>
    <col min="9483" max="9483" width="28.140625" style="85" bestFit="1" customWidth="1"/>
    <col min="9484" max="9484" width="33.140625" style="85" bestFit="1" customWidth="1"/>
    <col min="9485" max="9485" width="26" style="85" bestFit="1" customWidth="1"/>
    <col min="9486" max="9486" width="19.140625" style="85" bestFit="1" customWidth="1"/>
    <col min="9487" max="9487" width="10.42578125" style="85" customWidth="1"/>
    <col min="9488" max="9488" width="11.85546875" style="85" customWidth="1"/>
    <col min="9489" max="9489" width="14.7109375" style="85" customWidth="1"/>
    <col min="9490" max="9490" width="9" style="85" bestFit="1" customWidth="1"/>
    <col min="9491" max="9730" width="9.140625" style="85"/>
    <col min="9731" max="9731" width="4.7109375" style="85" bestFit="1" customWidth="1"/>
    <col min="9732" max="9732" width="9.7109375" style="85" bestFit="1" customWidth="1"/>
    <col min="9733" max="9733" width="10" style="85" bestFit="1" customWidth="1"/>
    <col min="9734" max="9734" width="8.85546875" style="85" bestFit="1" customWidth="1"/>
    <col min="9735" max="9735" width="22.85546875" style="85" customWidth="1"/>
    <col min="9736" max="9736" width="59.7109375" style="85" bestFit="1" customWidth="1"/>
    <col min="9737" max="9737" width="57.85546875" style="85" bestFit="1" customWidth="1"/>
    <col min="9738" max="9738" width="35.28515625" style="85" bestFit="1" customWidth="1"/>
    <col min="9739" max="9739" width="28.140625" style="85" bestFit="1" customWidth="1"/>
    <col min="9740" max="9740" width="33.140625" style="85" bestFit="1" customWidth="1"/>
    <col min="9741" max="9741" width="26" style="85" bestFit="1" customWidth="1"/>
    <col min="9742" max="9742" width="19.140625" style="85" bestFit="1" customWidth="1"/>
    <col min="9743" max="9743" width="10.42578125" style="85" customWidth="1"/>
    <col min="9744" max="9744" width="11.85546875" style="85" customWidth="1"/>
    <col min="9745" max="9745" width="14.7109375" style="85" customWidth="1"/>
    <col min="9746" max="9746" width="9" style="85" bestFit="1" customWidth="1"/>
    <col min="9747" max="9986" width="9.140625" style="85"/>
    <col min="9987" max="9987" width="4.7109375" style="85" bestFit="1" customWidth="1"/>
    <col min="9988" max="9988" width="9.7109375" style="85" bestFit="1" customWidth="1"/>
    <col min="9989" max="9989" width="10" style="85" bestFit="1" customWidth="1"/>
    <col min="9990" max="9990" width="8.85546875" style="85" bestFit="1" customWidth="1"/>
    <col min="9991" max="9991" width="22.85546875" style="85" customWidth="1"/>
    <col min="9992" max="9992" width="59.7109375" style="85" bestFit="1" customWidth="1"/>
    <col min="9993" max="9993" width="57.85546875" style="85" bestFit="1" customWidth="1"/>
    <col min="9994" max="9994" width="35.28515625" style="85" bestFit="1" customWidth="1"/>
    <col min="9995" max="9995" width="28.140625" style="85" bestFit="1" customWidth="1"/>
    <col min="9996" max="9996" width="33.140625" style="85" bestFit="1" customWidth="1"/>
    <col min="9997" max="9997" width="26" style="85" bestFit="1" customWidth="1"/>
    <col min="9998" max="9998" width="19.140625" style="85" bestFit="1" customWidth="1"/>
    <col min="9999" max="9999" width="10.42578125" style="85" customWidth="1"/>
    <col min="10000" max="10000" width="11.85546875" style="85" customWidth="1"/>
    <col min="10001" max="10001" width="14.7109375" style="85" customWidth="1"/>
    <col min="10002" max="10002" width="9" style="85" bestFit="1" customWidth="1"/>
    <col min="10003" max="10242" width="9.140625" style="85"/>
    <col min="10243" max="10243" width="4.7109375" style="85" bestFit="1" customWidth="1"/>
    <col min="10244" max="10244" width="9.7109375" style="85" bestFit="1" customWidth="1"/>
    <col min="10245" max="10245" width="10" style="85" bestFit="1" customWidth="1"/>
    <col min="10246" max="10246" width="8.85546875" style="85" bestFit="1" customWidth="1"/>
    <col min="10247" max="10247" width="22.85546875" style="85" customWidth="1"/>
    <col min="10248" max="10248" width="59.7109375" style="85" bestFit="1" customWidth="1"/>
    <col min="10249" max="10249" width="57.85546875" style="85" bestFit="1" customWidth="1"/>
    <col min="10250" max="10250" width="35.28515625" style="85" bestFit="1" customWidth="1"/>
    <col min="10251" max="10251" width="28.140625" style="85" bestFit="1" customWidth="1"/>
    <col min="10252" max="10252" width="33.140625" style="85" bestFit="1" customWidth="1"/>
    <col min="10253" max="10253" width="26" style="85" bestFit="1" customWidth="1"/>
    <col min="10254" max="10254" width="19.140625" style="85" bestFit="1" customWidth="1"/>
    <col min="10255" max="10255" width="10.42578125" style="85" customWidth="1"/>
    <col min="10256" max="10256" width="11.85546875" style="85" customWidth="1"/>
    <col min="10257" max="10257" width="14.7109375" style="85" customWidth="1"/>
    <col min="10258" max="10258" width="9" style="85" bestFit="1" customWidth="1"/>
    <col min="10259" max="10498" width="9.140625" style="85"/>
    <col min="10499" max="10499" width="4.7109375" style="85" bestFit="1" customWidth="1"/>
    <col min="10500" max="10500" width="9.7109375" style="85" bestFit="1" customWidth="1"/>
    <col min="10501" max="10501" width="10" style="85" bestFit="1" customWidth="1"/>
    <col min="10502" max="10502" width="8.85546875" style="85" bestFit="1" customWidth="1"/>
    <col min="10503" max="10503" width="22.85546875" style="85" customWidth="1"/>
    <col min="10504" max="10504" width="59.7109375" style="85" bestFit="1" customWidth="1"/>
    <col min="10505" max="10505" width="57.85546875" style="85" bestFit="1" customWidth="1"/>
    <col min="10506" max="10506" width="35.28515625" style="85" bestFit="1" customWidth="1"/>
    <col min="10507" max="10507" width="28.140625" style="85" bestFit="1" customWidth="1"/>
    <col min="10508" max="10508" width="33.140625" style="85" bestFit="1" customWidth="1"/>
    <col min="10509" max="10509" width="26" style="85" bestFit="1" customWidth="1"/>
    <col min="10510" max="10510" width="19.140625" style="85" bestFit="1" customWidth="1"/>
    <col min="10511" max="10511" width="10.42578125" style="85" customWidth="1"/>
    <col min="10512" max="10512" width="11.85546875" style="85" customWidth="1"/>
    <col min="10513" max="10513" width="14.7109375" style="85" customWidth="1"/>
    <col min="10514" max="10514" width="9" style="85" bestFit="1" customWidth="1"/>
    <col min="10515" max="10754" width="9.140625" style="85"/>
    <col min="10755" max="10755" width="4.7109375" style="85" bestFit="1" customWidth="1"/>
    <col min="10756" max="10756" width="9.7109375" style="85" bestFit="1" customWidth="1"/>
    <col min="10757" max="10757" width="10" style="85" bestFit="1" customWidth="1"/>
    <col min="10758" max="10758" width="8.85546875" style="85" bestFit="1" customWidth="1"/>
    <col min="10759" max="10759" width="22.85546875" style="85" customWidth="1"/>
    <col min="10760" max="10760" width="59.7109375" style="85" bestFit="1" customWidth="1"/>
    <col min="10761" max="10761" width="57.85546875" style="85" bestFit="1" customWidth="1"/>
    <col min="10762" max="10762" width="35.28515625" style="85" bestFit="1" customWidth="1"/>
    <col min="10763" max="10763" width="28.140625" style="85" bestFit="1" customWidth="1"/>
    <col min="10764" max="10764" width="33.140625" style="85" bestFit="1" customWidth="1"/>
    <col min="10765" max="10765" width="26" style="85" bestFit="1" customWidth="1"/>
    <col min="10766" max="10766" width="19.140625" style="85" bestFit="1" customWidth="1"/>
    <col min="10767" max="10767" width="10.42578125" style="85" customWidth="1"/>
    <col min="10768" max="10768" width="11.85546875" style="85" customWidth="1"/>
    <col min="10769" max="10769" width="14.7109375" style="85" customWidth="1"/>
    <col min="10770" max="10770" width="9" style="85" bestFit="1" customWidth="1"/>
    <col min="10771" max="11010" width="9.140625" style="85"/>
    <col min="11011" max="11011" width="4.7109375" style="85" bestFit="1" customWidth="1"/>
    <col min="11012" max="11012" width="9.7109375" style="85" bestFit="1" customWidth="1"/>
    <col min="11013" max="11013" width="10" style="85" bestFit="1" customWidth="1"/>
    <col min="11014" max="11014" width="8.85546875" style="85" bestFit="1" customWidth="1"/>
    <col min="11015" max="11015" width="22.85546875" style="85" customWidth="1"/>
    <col min="11016" max="11016" width="59.7109375" style="85" bestFit="1" customWidth="1"/>
    <col min="11017" max="11017" width="57.85546875" style="85" bestFit="1" customWidth="1"/>
    <col min="11018" max="11018" width="35.28515625" style="85" bestFit="1" customWidth="1"/>
    <col min="11019" max="11019" width="28.140625" style="85" bestFit="1" customWidth="1"/>
    <col min="11020" max="11020" width="33.140625" style="85" bestFit="1" customWidth="1"/>
    <col min="11021" max="11021" width="26" style="85" bestFit="1" customWidth="1"/>
    <col min="11022" max="11022" width="19.140625" style="85" bestFit="1" customWidth="1"/>
    <col min="11023" max="11023" width="10.42578125" style="85" customWidth="1"/>
    <col min="11024" max="11024" width="11.85546875" style="85" customWidth="1"/>
    <col min="11025" max="11025" width="14.7109375" style="85" customWidth="1"/>
    <col min="11026" max="11026" width="9" style="85" bestFit="1" customWidth="1"/>
    <col min="11027" max="11266" width="9.140625" style="85"/>
    <col min="11267" max="11267" width="4.7109375" style="85" bestFit="1" customWidth="1"/>
    <col min="11268" max="11268" width="9.7109375" style="85" bestFit="1" customWidth="1"/>
    <col min="11269" max="11269" width="10" style="85" bestFit="1" customWidth="1"/>
    <col min="11270" max="11270" width="8.85546875" style="85" bestFit="1" customWidth="1"/>
    <col min="11271" max="11271" width="22.85546875" style="85" customWidth="1"/>
    <col min="11272" max="11272" width="59.7109375" style="85" bestFit="1" customWidth="1"/>
    <col min="11273" max="11273" width="57.85546875" style="85" bestFit="1" customWidth="1"/>
    <col min="11274" max="11274" width="35.28515625" style="85" bestFit="1" customWidth="1"/>
    <col min="11275" max="11275" width="28.140625" style="85" bestFit="1" customWidth="1"/>
    <col min="11276" max="11276" width="33.140625" style="85" bestFit="1" customWidth="1"/>
    <col min="11277" max="11277" width="26" style="85" bestFit="1" customWidth="1"/>
    <col min="11278" max="11278" width="19.140625" style="85" bestFit="1" customWidth="1"/>
    <col min="11279" max="11279" width="10.42578125" style="85" customWidth="1"/>
    <col min="11280" max="11280" width="11.85546875" style="85" customWidth="1"/>
    <col min="11281" max="11281" width="14.7109375" style="85" customWidth="1"/>
    <col min="11282" max="11282" width="9" style="85" bestFit="1" customWidth="1"/>
    <col min="11283" max="11522" width="9.140625" style="85"/>
    <col min="11523" max="11523" width="4.7109375" style="85" bestFit="1" customWidth="1"/>
    <col min="11524" max="11524" width="9.7109375" style="85" bestFit="1" customWidth="1"/>
    <col min="11525" max="11525" width="10" style="85" bestFit="1" customWidth="1"/>
    <col min="11526" max="11526" width="8.85546875" style="85" bestFit="1" customWidth="1"/>
    <col min="11527" max="11527" width="22.85546875" style="85" customWidth="1"/>
    <col min="11528" max="11528" width="59.7109375" style="85" bestFit="1" customWidth="1"/>
    <col min="11529" max="11529" width="57.85546875" style="85" bestFit="1" customWidth="1"/>
    <col min="11530" max="11530" width="35.28515625" style="85" bestFit="1" customWidth="1"/>
    <col min="11531" max="11531" width="28.140625" style="85" bestFit="1" customWidth="1"/>
    <col min="11532" max="11532" width="33.140625" style="85" bestFit="1" customWidth="1"/>
    <col min="11533" max="11533" width="26" style="85" bestFit="1" customWidth="1"/>
    <col min="11534" max="11534" width="19.140625" style="85" bestFit="1" customWidth="1"/>
    <col min="11535" max="11535" width="10.42578125" style="85" customWidth="1"/>
    <col min="11536" max="11536" width="11.85546875" style="85" customWidth="1"/>
    <col min="11537" max="11537" width="14.7109375" style="85" customWidth="1"/>
    <col min="11538" max="11538" width="9" style="85" bestFit="1" customWidth="1"/>
    <col min="11539" max="11778" width="9.140625" style="85"/>
    <col min="11779" max="11779" width="4.7109375" style="85" bestFit="1" customWidth="1"/>
    <col min="11780" max="11780" width="9.7109375" style="85" bestFit="1" customWidth="1"/>
    <col min="11781" max="11781" width="10" style="85" bestFit="1" customWidth="1"/>
    <col min="11782" max="11782" width="8.85546875" style="85" bestFit="1" customWidth="1"/>
    <col min="11783" max="11783" width="22.85546875" style="85" customWidth="1"/>
    <col min="11784" max="11784" width="59.7109375" style="85" bestFit="1" customWidth="1"/>
    <col min="11785" max="11785" width="57.85546875" style="85" bestFit="1" customWidth="1"/>
    <col min="11786" max="11786" width="35.28515625" style="85" bestFit="1" customWidth="1"/>
    <col min="11787" max="11787" width="28.140625" style="85" bestFit="1" customWidth="1"/>
    <col min="11788" max="11788" width="33.140625" style="85" bestFit="1" customWidth="1"/>
    <col min="11789" max="11789" width="26" style="85" bestFit="1" customWidth="1"/>
    <col min="11790" max="11790" width="19.140625" style="85" bestFit="1" customWidth="1"/>
    <col min="11791" max="11791" width="10.42578125" style="85" customWidth="1"/>
    <col min="11792" max="11792" width="11.85546875" style="85" customWidth="1"/>
    <col min="11793" max="11793" width="14.7109375" style="85" customWidth="1"/>
    <col min="11794" max="11794" width="9" style="85" bestFit="1" customWidth="1"/>
    <col min="11795" max="12034" width="9.140625" style="85"/>
    <col min="12035" max="12035" width="4.7109375" style="85" bestFit="1" customWidth="1"/>
    <col min="12036" max="12036" width="9.7109375" style="85" bestFit="1" customWidth="1"/>
    <col min="12037" max="12037" width="10" style="85" bestFit="1" customWidth="1"/>
    <col min="12038" max="12038" width="8.85546875" style="85" bestFit="1" customWidth="1"/>
    <col min="12039" max="12039" width="22.85546875" style="85" customWidth="1"/>
    <col min="12040" max="12040" width="59.7109375" style="85" bestFit="1" customWidth="1"/>
    <col min="12041" max="12041" width="57.85546875" style="85" bestFit="1" customWidth="1"/>
    <col min="12042" max="12042" width="35.28515625" style="85" bestFit="1" customWidth="1"/>
    <col min="12043" max="12043" width="28.140625" style="85" bestFit="1" customWidth="1"/>
    <col min="12044" max="12044" width="33.140625" style="85" bestFit="1" customWidth="1"/>
    <col min="12045" max="12045" width="26" style="85" bestFit="1" customWidth="1"/>
    <col min="12046" max="12046" width="19.140625" style="85" bestFit="1" customWidth="1"/>
    <col min="12047" max="12047" width="10.42578125" style="85" customWidth="1"/>
    <col min="12048" max="12048" width="11.85546875" style="85" customWidth="1"/>
    <col min="12049" max="12049" width="14.7109375" style="85" customWidth="1"/>
    <col min="12050" max="12050" width="9" style="85" bestFit="1" customWidth="1"/>
    <col min="12051" max="12290" width="9.140625" style="85"/>
    <col min="12291" max="12291" width="4.7109375" style="85" bestFit="1" customWidth="1"/>
    <col min="12292" max="12292" width="9.7109375" style="85" bestFit="1" customWidth="1"/>
    <col min="12293" max="12293" width="10" style="85" bestFit="1" customWidth="1"/>
    <col min="12294" max="12294" width="8.85546875" style="85" bestFit="1" customWidth="1"/>
    <col min="12295" max="12295" width="22.85546875" style="85" customWidth="1"/>
    <col min="12296" max="12296" width="59.7109375" style="85" bestFit="1" customWidth="1"/>
    <col min="12297" max="12297" width="57.85546875" style="85" bestFit="1" customWidth="1"/>
    <col min="12298" max="12298" width="35.28515625" style="85" bestFit="1" customWidth="1"/>
    <col min="12299" max="12299" width="28.140625" style="85" bestFit="1" customWidth="1"/>
    <col min="12300" max="12300" width="33.140625" style="85" bestFit="1" customWidth="1"/>
    <col min="12301" max="12301" width="26" style="85" bestFit="1" customWidth="1"/>
    <col min="12302" max="12302" width="19.140625" style="85" bestFit="1" customWidth="1"/>
    <col min="12303" max="12303" width="10.42578125" style="85" customWidth="1"/>
    <col min="12304" max="12304" width="11.85546875" style="85" customWidth="1"/>
    <col min="12305" max="12305" width="14.7109375" style="85" customWidth="1"/>
    <col min="12306" max="12306" width="9" style="85" bestFit="1" customWidth="1"/>
    <col min="12307" max="12546" width="9.140625" style="85"/>
    <col min="12547" max="12547" width="4.7109375" style="85" bestFit="1" customWidth="1"/>
    <col min="12548" max="12548" width="9.7109375" style="85" bestFit="1" customWidth="1"/>
    <col min="12549" max="12549" width="10" style="85" bestFit="1" customWidth="1"/>
    <col min="12550" max="12550" width="8.85546875" style="85" bestFit="1" customWidth="1"/>
    <col min="12551" max="12551" width="22.85546875" style="85" customWidth="1"/>
    <col min="12552" max="12552" width="59.7109375" style="85" bestFit="1" customWidth="1"/>
    <col min="12553" max="12553" width="57.85546875" style="85" bestFit="1" customWidth="1"/>
    <col min="12554" max="12554" width="35.28515625" style="85" bestFit="1" customWidth="1"/>
    <col min="12555" max="12555" width="28.140625" style="85" bestFit="1" customWidth="1"/>
    <col min="12556" max="12556" width="33.140625" style="85" bestFit="1" customWidth="1"/>
    <col min="12557" max="12557" width="26" style="85" bestFit="1" customWidth="1"/>
    <col min="12558" max="12558" width="19.140625" style="85" bestFit="1" customWidth="1"/>
    <col min="12559" max="12559" width="10.42578125" style="85" customWidth="1"/>
    <col min="12560" max="12560" width="11.85546875" style="85" customWidth="1"/>
    <col min="12561" max="12561" width="14.7109375" style="85" customWidth="1"/>
    <col min="12562" max="12562" width="9" style="85" bestFit="1" customWidth="1"/>
    <col min="12563" max="12802" width="9.140625" style="85"/>
    <col min="12803" max="12803" width="4.7109375" style="85" bestFit="1" customWidth="1"/>
    <col min="12804" max="12804" width="9.7109375" style="85" bestFit="1" customWidth="1"/>
    <col min="12805" max="12805" width="10" style="85" bestFit="1" customWidth="1"/>
    <col min="12806" max="12806" width="8.85546875" style="85" bestFit="1" customWidth="1"/>
    <col min="12807" max="12807" width="22.85546875" style="85" customWidth="1"/>
    <col min="12808" max="12808" width="59.7109375" style="85" bestFit="1" customWidth="1"/>
    <col min="12809" max="12809" width="57.85546875" style="85" bestFit="1" customWidth="1"/>
    <col min="12810" max="12810" width="35.28515625" style="85" bestFit="1" customWidth="1"/>
    <col min="12811" max="12811" width="28.140625" style="85" bestFit="1" customWidth="1"/>
    <col min="12812" max="12812" width="33.140625" style="85" bestFit="1" customWidth="1"/>
    <col min="12813" max="12813" width="26" style="85" bestFit="1" customWidth="1"/>
    <col min="12814" max="12814" width="19.140625" style="85" bestFit="1" customWidth="1"/>
    <col min="12815" max="12815" width="10.42578125" style="85" customWidth="1"/>
    <col min="12816" max="12816" width="11.85546875" style="85" customWidth="1"/>
    <col min="12817" max="12817" width="14.7109375" style="85" customWidth="1"/>
    <col min="12818" max="12818" width="9" style="85" bestFit="1" customWidth="1"/>
    <col min="12819" max="13058" width="9.140625" style="85"/>
    <col min="13059" max="13059" width="4.7109375" style="85" bestFit="1" customWidth="1"/>
    <col min="13060" max="13060" width="9.7109375" style="85" bestFit="1" customWidth="1"/>
    <col min="13061" max="13061" width="10" style="85" bestFit="1" customWidth="1"/>
    <col min="13062" max="13062" width="8.85546875" style="85" bestFit="1" customWidth="1"/>
    <col min="13063" max="13063" width="22.85546875" style="85" customWidth="1"/>
    <col min="13064" max="13064" width="59.7109375" style="85" bestFit="1" customWidth="1"/>
    <col min="13065" max="13065" width="57.85546875" style="85" bestFit="1" customWidth="1"/>
    <col min="13066" max="13066" width="35.28515625" style="85" bestFit="1" customWidth="1"/>
    <col min="13067" max="13067" width="28.140625" style="85" bestFit="1" customWidth="1"/>
    <col min="13068" max="13068" width="33.140625" style="85" bestFit="1" customWidth="1"/>
    <col min="13069" max="13069" width="26" style="85" bestFit="1" customWidth="1"/>
    <col min="13070" max="13070" width="19.140625" style="85" bestFit="1" customWidth="1"/>
    <col min="13071" max="13071" width="10.42578125" style="85" customWidth="1"/>
    <col min="13072" max="13072" width="11.85546875" style="85" customWidth="1"/>
    <col min="13073" max="13073" width="14.7109375" style="85" customWidth="1"/>
    <col min="13074" max="13074" width="9" style="85" bestFit="1" customWidth="1"/>
    <col min="13075" max="13314" width="9.140625" style="85"/>
    <col min="13315" max="13315" width="4.7109375" style="85" bestFit="1" customWidth="1"/>
    <col min="13316" max="13316" width="9.7109375" style="85" bestFit="1" customWidth="1"/>
    <col min="13317" max="13317" width="10" style="85" bestFit="1" customWidth="1"/>
    <col min="13318" max="13318" width="8.85546875" style="85" bestFit="1" customWidth="1"/>
    <col min="13319" max="13319" width="22.85546875" style="85" customWidth="1"/>
    <col min="13320" max="13320" width="59.7109375" style="85" bestFit="1" customWidth="1"/>
    <col min="13321" max="13321" width="57.85546875" style="85" bestFit="1" customWidth="1"/>
    <col min="13322" max="13322" width="35.28515625" style="85" bestFit="1" customWidth="1"/>
    <col min="13323" max="13323" width="28.140625" style="85" bestFit="1" customWidth="1"/>
    <col min="13324" max="13324" width="33.140625" style="85" bestFit="1" customWidth="1"/>
    <col min="13325" max="13325" width="26" style="85" bestFit="1" customWidth="1"/>
    <col min="13326" max="13326" width="19.140625" style="85" bestFit="1" customWidth="1"/>
    <col min="13327" max="13327" width="10.42578125" style="85" customWidth="1"/>
    <col min="13328" max="13328" width="11.85546875" style="85" customWidth="1"/>
    <col min="13329" max="13329" width="14.7109375" style="85" customWidth="1"/>
    <col min="13330" max="13330" width="9" style="85" bestFit="1" customWidth="1"/>
    <col min="13331" max="13570" width="9.140625" style="85"/>
    <col min="13571" max="13571" width="4.7109375" style="85" bestFit="1" customWidth="1"/>
    <col min="13572" max="13572" width="9.7109375" style="85" bestFit="1" customWidth="1"/>
    <col min="13573" max="13573" width="10" style="85" bestFit="1" customWidth="1"/>
    <col min="13574" max="13574" width="8.85546875" style="85" bestFit="1" customWidth="1"/>
    <col min="13575" max="13575" width="22.85546875" style="85" customWidth="1"/>
    <col min="13576" max="13576" width="59.7109375" style="85" bestFit="1" customWidth="1"/>
    <col min="13577" max="13577" width="57.85546875" style="85" bestFit="1" customWidth="1"/>
    <col min="13578" max="13578" width="35.28515625" style="85" bestFit="1" customWidth="1"/>
    <col min="13579" max="13579" width="28.140625" style="85" bestFit="1" customWidth="1"/>
    <col min="13580" max="13580" width="33.140625" style="85" bestFit="1" customWidth="1"/>
    <col min="13581" max="13581" width="26" style="85" bestFit="1" customWidth="1"/>
    <col min="13582" max="13582" width="19.140625" style="85" bestFit="1" customWidth="1"/>
    <col min="13583" max="13583" width="10.42578125" style="85" customWidth="1"/>
    <col min="13584" max="13584" width="11.85546875" style="85" customWidth="1"/>
    <col min="13585" max="13585" width="14.7109375" style="85" customWidth="1"/>
    <col min="13586" max="13586" width="9" style="85" bestFit="1" customWidth="1"/>
    <col min="13587" max="13826" width="9.140625" style="85"/>
    <col min="13827" max="13827" width="4.7109375" style="85" bestFit="1" customWidth="1"/>
    <col min="13828" max="13828" width="9.7109375" style="85" bestFit="1" customWidth="1"/>
    <col min="13829" max="13829" width="10" style="85" bestFit="1" customWidth="1"/>
    <col min="13830" max="13830" width="8.85546875" style="85" bestFit="1" customWidth="1"/>
    <col min="13831" max="13831" width="22.85546875" style="85" customWidth="1"/>
    <col min="13832" max="13832" width="59.7109375" style="85" bestFit="1" customWidth="1"/>
    <col min="13833" max="13833" width="57.85546875" style="85" bestFit="1" customWidth="1"/>
    <col min="13834" max="13834" width="35.28515625" style="85" bestFit="1" customWidth="1"/>
    <col min="13835" max="13835" width="28.140625" style="85" bestFit="1" customWidth="1"/>
    <col min="13836" max="13836" width="33.140625" style="85" bestFit="1" customWidth="1"/>
    <col min="13837" max="13837" width="26" style="85" bestFit="1" customWidth="1"/>
    <col min="13838" max="13838" width="19.140625" style="85" bestFit="1" customWidth="1"/>
    <col min="13839" max="13839" width="10.42578125" style="85" customWidth="1"/>
    <col min="13840" max="13840" width="11.85546875" style="85" customWidth="1"/>
    <col min="13841" max="13841" width="14.7109375" style="85" customWidth="1"/>
    <col min="13842" max="13842" width="9" style="85" bestFit="1" customWidth="1"/>
    <col min="13843" max="14082" width="9.140625" style="85"/>
    <col min="14083" max="14083" width="4.7109375" style="85" bestFit="1" customWidth="1"/>
    <col min="14084" max="14084" width="9.7109375" style="85" bestFit="1" customWidth="1"/>
    <col min="14085" max="14085" width="10" style="85" bestFit="1" customWidth="1"/>
    <col min="14086" max="14086" width="8.85546875" style="85" bestFit="1" customWidth="1"/>
    <col min="14087" max="14087" width="22.85546875" style="85" customWidth="1"/>
    <col min="14088" max="14088" width="59.7109375" style="85" bestFit="1" customWidth="1"/>
    <col min="14089" max="14089" width="57.85546875" style="85" bestFit="1" customWidth="1"/>
    <col min="14090" max="14090" width="35.28515625" style="85" bestFit="1" customWidth="1"/>
    <col min="14091" max="14091" width="28.140625" style="85" bestFit="1" customWidth="1"/>
    <col min="14092" max="14092" width="33.140625" style="85" bestFit="1" customWidth="1"/>
    <col min="14093" max="14093" width="26" style="85" bestFit="1" customWidth="1"/>
    <col min="14094" max="14094" width="19.140625" style="85" bestFit="1" customWidth="1"/>
    <col min="14095" max="14095" width="10.42578125" style="85" customWidth="1"/>
    <col min="14096" max="14096" width="11.85546875" style="85" customWidth="1"/>
    <col min="14097" max="14097" width="14.7109375" style="85" customWidth="1"/>
    <col min="14098" max="14098" width="9" style="85" bestFit="1" customWidth="1"/>
    <col min="14099" max="14338" width="9.140625" style="85"/>
    <col min="14339" max="14339" width="4.7109375" style="85" bestFit="1" customWidth="1"/>
    <col min="14340" max="14340" width="9.7109375" style="85" bestFit="1" customWidth="1"/>
    <col min="14341" max="14341" width="10" style="85" bestFit="1" customWidth="1"/>
    <col min="14342" max="14342" width="8.85546875" style="85" bestFit="1" customWidth="1"/>
    <col min="14343" max="14343" width="22.85546875" style="85" customWidth="1"/>
    <col min="14344" max="14344" width="59.7109375" style="85" bestFit="1" customWidth="1"/>
    <col min="14345" max="14345" width="57.85546875" style="85" bestFit="1" customWidth="1"/>
    <col min="14346" max="14346" width="35.28515625" style="85" bestFit="1" customWidth="1"/>
    <col min="14347" max="14347" width="28.140625" style="85" bestFit="1" customWidth="1"/>
    <col min="14348" max="14348" width="33.140625" style="85" bestFit="1" customWidth="1"/>
    <col min="14349" max="14349" width="26" style="85" bestFit="1" customWidth="1"/>
    <col min="14350" max="14350" width="19.140625" style="85" bestFit="1" customWidth="1"/>
    <col min="14351" max="14351" width="10.42578125" style="85" customWidth="1"/>
    <col min="14352" max="14352" width="11.85546875" style="85" customWidth="1"/>
    <col min="14353" max="14353" width="14.7109375" style="85" customWidth="1"/>
    <col min="14354" max="14354" width="9" style="85" bestFit="1" customWidth="1"/>
    <col min="14355" max="14594" width="9.140625" style="85"/>
    <col min="14595" max="14595" width="4.7109375" style="85" bestFit="1" customWidth="1"/>
    <col min="14596" max="14596" width="9.7109375" style="85" bestFit="1" customWidth="1"/>
    <col min="14597" max="14597" width="10" style="85" bestFit="1" customWidth="1"/>
    <col min="14598" max="14598" width="8.85546875" style="85" bestFit="1" customWidth="1"/>
    <col min="14599" max="14599" width="22.85546875" style="85" customWidth="1"/>
    <col min="14600" max="14600" width="59.7109375" style="85" bestFit="1" customWidth="1"/>
    <col min="14601" max="14601" width="57.85546875" style="85" bestFit="1" customWidth="1"/>
    <col min="14602" max="14602" width="35.28515625" style="85" bestFit="1" customWidth="1"/>
    <col min="14603" max="14603" width="28.140625" style="85" bestFit="1" customWidth="1"/>
    <col min="14604" max="14604" width="33.140625" style="85" bestFit="1" customWidth="1"/>
    <col min="14605" max="14605" width="26" style="85" bestFit="1" customWidth="1"/>
    <col min="14606" max="14606" width="19.140625" style="85" bestFit="1" customWidth="1"/>
    <col min="14607" max="14607" width="10.42578125" style="85" customWidth="1"/>
    <col min="14608" max="14608" width="11.85546875" style="85" customWidth="1"/>
    <col min="14609" max="14609" width="14.7109375" style="85" customWidth="1"/>
    <col min="14610" max="14610" width="9" style="85" bestFit="1" customWidth="1"/>
    <col min="14611" max="14850" width="9.140625" style="85"/>
    <col min="14851" max="14851" width="4.7109375" style="85" bestFit="1" customWidth="1"/>
    <col min="14852" max="14852" width="9.7109375" style="85" bestFit="1" customWidth="1"/>
    <col min="14853" max="14853" width="10" style="85" bestFit="1" customWidth="1"/>
    <col min="14854" max="14854" width="8.85546875" style="85" bestFit="1" customWidth="1"/>
    <col min="14855" max="14855" width="22.85546875" style="85" customWidth="1"/>
    <col min="14856" max="14856" width="59.7109375" style="85" bestFit="1" customWidth="1"/>
    <col min="14857" max="14857" width="57.85546875" style="85" bestFit="1" customWidth="1"/>
    <col min="14858" max="14858" width="35.28515625" style="85" bestFit="1" customWidth="1"/>
    <col min="14859" max="14859" width="28.140625" style="85" bestFit="1" customWidth="1"/>
    <col min="14860" max="14860" width="33.140625" style="85" bestFit="1" customWidth="1"/>
    <col min="14861" max="14861" width="26" style="85" bestFit="1" customWidth="1"/>
    <col min="14862" max="14862" width="19.140625" style="85" bestFit="1" customWidth="1"/>
    <col min="14863" max="14863" width="10.42578125" style="85" customWidth="1"/>
    <col min="14864" max="14864" width="11.85546875" style="85" customWidth="1"/>
    <col min="14865" max="14865" width="14.7109375" style="85" customWidth="1"/>
    <col min="14866" max="14866" width="9" style="85" bestFit="1" customWidth="1"/>
    <col min="14867" max="15106" width="9.140625" style="85"/>
    <col min="15107" max="15107" width="4.7109375" style="85" bestFit="1" customWidth="1"/>
    <col min="15108" max="15108" width="9.7109375" style="85" bestFit="1" customWidth="1"/>
    <col min="15109" max="15109" width="10" style="85" bestFit="1" customWidth="1"/>
    <col min="15110" max="15110" width="8.85546875" style="85" bestFit="1" customWidth="1"/>
    <col min="15111" max="15111" width="22.85546875" style="85" customWidth="1"/>
    <col min="15112" max="15112" width="59.7109375" style="85" bestFit="1" customWidth="1"/>
    <col min="15113" max="15113" width="57.85546875" style="85" bestFit="1" customWidth="1"/>
    <col min="15114" max="15114" width="35.28515625" style="85" bestFit="1" customWidth="1"/>
    <col min="15115" max="15115" width="28.140625" style="85" bestFit="1" customWidth="1"/>
    <col min="15116" max="15116" width="33.140625" style="85" bestFit="1" customWidth="1"/>
    <col min="15117" max="15117" width="26" style="85" bestFit="1" customWidth="1"/>
    <col min="15118" max="15118" width="19.140625" style="85" bestFit="1" customWidth="1"/>
    <col min="15119" max="15119" width="10.42578125" style="85" customWidth="1"/>
    <col min="15120" max="15120" width="11.85546875" style="85" customWidth="1"/>
    <col min="15121" max="15121" width="14.7109375" style="85" customWidth="1"/>
    <col min="15122" max="15122" width="9" style="85" bestFit="1" customWidth="1"/>
    <col min="15123" max="15362" width="9.140625" style="85"/>
    <col min="15363" max="15363" width="4.7109375" style="85" bestFit="1" customWidth="1"/>
    <col min="15364" max="15364" width="9.7109375" style="85" bestFit="1" customWidth="1"/>
    <col min="15365" max="15365" width="10" style="85" bestFit="1" customWidth="1"/>
    <col min="15366" max="15366" width="8.85546875" style="85" bestFit="1" customWidth="1"/>
    <col min="15367" max="15367" width="22.85546875" style="85" customWidth="1"/>
    <col min="15368" max="15368" width="59.7109375" style="85" bestFit="1" customWidth="1"/>
    <col min="15369" max="15369" width="57.85546875" style="85" bestFit="1" customWidth="1"/>
    <col min="15370" max="15370" width="35.28515625" style="85" bestFit="1" customWidth="1"/>
    <col min="15371" max="15371" width="28.140625" style="85" bestFit="1" customWidth="1"/>
    <col min="15372" max="15372" width="33.140625" style="85" bestFit="1" customWidth="1"/>
    <col min="15373" max="15373" width="26" style="85" bestFit="1" customWidth="1"/>
    <col min="15374" max="15374" width="19.140625" style="85" bestFit="1" customWidth="1"/>
    <col min="15375" max="15375" width="10.42578125" style="85" customWidth="1"/>
    <col min="15376" max="15376" width="11.85546875" style="85" customWidth="1"/>
    <col min="15377" max="15377" width="14.7109375" style="85" customWidth="1"/>
    <col min="15378" max="15378" width="9" style="85" bestFit="1" customWidth="1"/>
    <col min="15379" max="15618" width="9.140625" style="85"/>
    <col min="15619" max="15619" width="4.7109375" style="85" bestFit="1" customWidth="1"/>
    <col min="15620" max="15620" width="9.7109375" style="85" bestFit="1" customWidth="1"/>
    <col min="15621" max="15621" width="10" style="85" bestFit="1" customWidth="1"/>
    <col min="15622" max="15622" width="8.85546875" style="85" bestFit="1" customWidth="1"/>
    <col min="15623" max="15623" width="22.85546875" style="85" customWidth="1"/>
    <col min="15624" max="15624" width="59.7109375" style="85" bestFit="1" customWidth="1"/>
    <col min="15625" max="15625" width="57.85546875" style="85" bestFit="1" customWidth="1"/>
    <col min="15626" max="15626" width="35.28515625" style="85" bestFit="1" customWidth="1"/>
    <col min="15627" max="15627" width="28.140625" style="85" bestFit="1" customWidth="1"/>
    <col min="15628" max="15628" width="33.140625" style="85" bestFit="1" customWidth="1"/>
    <col min="15629" max="15629" width="26" style="85" bestFit="1" customWidth="1"/>
    <col min="15630" max="15630" width="19.140625" style="85" bestFit="1" customWidth="1"/>
    <col min="15631" max="15631" width="10.42578125" style="85" customWidth="1"/>
    <col min="15632" max="15632" width="11.85546875" style="85" customWidth="1"/>
    <col min="15633" max="15633" width="14.7109375" style="85" customWidth="1"/>
    <col min="15634" max="15634" width="9" style="85" bestFit="1" customWidth="1"/>
    <col min="15635" max="15874" width="9.140625" style="85"/>
    <col min="15875" max="15875" width="4.7109375" style="85" bestFit="1" customWidth="1"/>
    <col min="15876" max="15876" width="9.7109375" style="85" bestFit="1" customWidth="1"/>
    <col min="15877" max="15877" width="10" style="85" bestFit="1" customWidth="1"/>
    <col min="15878" max="15878" width="8.85546875" style="85" bestFit="1" customWidth="1"/>
    <col min="15879" max="15879" width="22.85546875" style="85" customWidth="1"/>
    <col min="15880" max="15880" width="59.7109375" style="85" bestFit="1" customWidth="1"/>
    <col min="15881" max="15881" width="57.85546875" style="85" bestFit="1" customWidth="1"/>
    <col min="15882" max="15882" width="35.28515625" style="85" bestFit="1" customWidth="1"/>
    <col min="15883" max="15883" width="28.140625" style="85" bestFit="1" customWidth="1"/>
    <col min="15884" max="15884" width="33.140625" style="85" bestFit="1" customWidth="1"/>
    <col min="15885" max="15885" width="26" style="85" bestFit="1" customWidth="1"/>
    <col min="15886" max="15886" width="19.140625" style="85" bestFit="1" customWidth="1"/>
    <col min="15887" max="15887" width="10.42578125" style="85" customWidth="1"/>
    <col min="15888" max="15888" width="11.85546875" style="85" customWidth="1"/>
    <col min="15889" max="15889" width="14.7109375" style="85" customWidth="1"/>
    <col min="15890" max="15890" width="9" style="85" bestFit="1" customWidth="1"/>
    <col min="15891" max="16130" width="9.140625" style="85"/>
    <col min="16131" max="16131" width="4.7109375" style="85" bestFit="1" customWidth="1"/>
    <col min="16132" max="16132" width="9.7109375" style="85" bestFit="1" customWidth="1"/>
    <col min="16133" max="16133" width="10" style="85" bestFit="1" customWidth="1"/>
    <col min="16134" max="16134" width="8.85546875" style="85" bestFit="1" customWidth="1"/>
    <col min="16135" max="16135" width="22.85546875" style="85" customWidth="1"/>
    <col min="16136" max="16136" width="59.7109375" style="85" bestFit="1" customWidth="1"/>
    <col min="16137" max="16137" width="57.85546875" style="85" bestFit="1" customWidth="1"/>
    <col min="16138" max="16138" width="35.28515625" style="85" bestFit="1" customWidth="1"/>
    <col min="16139" max="16139" width="28.140625" style="85" bestFit="1" customWidth="1"/>
    <col min="16140" max="16140" width="33.140625" style="85" bestFit="1" customWidth="1"/>
    <col min="16141" max="16141" width="26" style="85" bestFit="1" customWidth="1"/>
    <col min="16142" max="16142" width="19.140625" style="85" bestFit="1" customWidth="1"/>
    <col min="16143" max="16143" width="10.42578125" style="85" customWidth="1"/>
    <col min="16144" max="16144" width="11.85546875" style="85" customWidth="1"/>
    <col min="16145" max="16145" width="14.7109375" style="85" customWidth="1"/>
    <col min="16146" max="16146" width="9" style="85" bestFit="1" customWidth="1"/>
    <col min="16147" max="16384" width="9.140625" style="85"/>
  </cols>
  <sheetData>
    <row r="2" spans="1:19" ht="18.75" x14ac:dyDescent="0.25">
      <c r="A2" s="26" t="s">
        <v>1008</v>
      </c>
      <c r="B2" s="27"/>
      <c r="C2" s="27"/>
      <c r="D2" s="27"/>
      <c r="E2" s="27"/>
      <c r="F2" s="27"/>
    </row>
    <row r="3" spans="1:19" x14ac:dyDescent="0.25">
      <c r="M3" s="86"/>
      <c r="N3" s="86"/>
      <c r="O3" s="86"/>
      <c r="P3" s="86"/>
    </row>
    <row r="4" spans="1:19" s="63" customFormat="1" ht="48.75" customHeight="1" x14ac:dyDescent="0.25">
      <c r="A4" s="845" t="s">
        <v>0</v>
      </c>
      <c r="B4" s="847" t="s">
        <v>1</v>
      </c>
      <c r="C4" s="847" t="s">
        <v>2</v>
      </c>
      <c r="D4" s="847" t="s">
        <v>3</v>
      </c>
      <c r="E4" s="845" t="s">
        <v>4</v>
      </c>
      <c r="F4" s="845" t="s">
        <v>5</v>
      </c>
      <c r="G4" s="845" t="s">
        <v>6</v>
      </c>
      <c r="H4" s="849" t="s">
        <v>7</v>
      </c>
      <c r="I4" s="849"/>
      <c r="J4" s="845" t="s">
        <v>8</v>
      </c>
      <c r="K4" s="850" t="s">
        <v>9</v>
      </c>
      <c r="L4" s="863"/>
      <c r="M4" s="864" t="s">
        <v>10</v>
      </c>
      <c r="N4" s="864"/>
      <c r="O4" s="864" t="s">
        <v>11</v>
      </c>
      <c r="P4" s="864"/>
      <c r="Q4" s="845" t="s">
        <v>12</v>
      </c>
      <c r="R4" s="847" t="s">
        <v>13</v>
      </c>
      <c r="S4" s="62"/>
    </row>
    <row r="5" spans="1:19" s="63" customFormat="1" x14ac:dyDescent="0.2">
      <c r="A5" s="846"/>
      <c r="B5" s="848"/>
      <c r="C5" s="848"/>
      <c r="D5" s="848"/>
      <c r="E5" s="846"/>
      <c r="F5" s="846"/>
      <c r="G5" s="846"/>
      <c r="H5" s="102" t="s">
        <v>14</v>
      </c>
      <c r="I5" s="102" t="s">
        <v>15</v>
      </c>
      <c r="J5" s="846"/>
      <c r="K5" s="104">
        <v>2020</v>
      </c>
      <c r="L5" s="104">
        <v>2021</v>
      </c>
      <c r="M5" s="2">
        <v>2020</v>
      </c>
      <c r="N5" s="2">
        <v>2021</v>
      </c>
      <c r="O5" s="2">
        <v>2020</v>
      </c>
      <c r="P5" s="2">
        <v>2021</v>
      </c>
      <c r="Q5" s="846"/>
      <c r="R5" s="848"/>
      <c r="S5" s="62"/>
    </row>
    <row r="6" spans="1:19" s="63" customFormat="1" x14ac:dyDescent="0.2">
      <c r="A6" s="103" t="s">
        <v>16</v>
      </c>
      <c r="B6" s="102" t="s">
        <v>17</v>
      </c>
      <c r="C6" s="102" t="s">
        <v>18</v>
      </c>
      <c r="D6" s="102" t="s">
        <v>19</v>
      </c>
      <c r="E6" s="103" t="s">
        <v>20</v>
      </c>
      <c r="F6" s="103" t="s">
        <v>21</v>
      </c>
      <c r="G6" s="103" t="s">
        <v>22</v>
      </c>
      <c r="H6" s="102" t="s">
        <v>23</v>
      </c>
      <c r="I6" s="102" t="s">
        <v>24</v>
      </c>
      <c r="J6" s="103" t="s">
        <v>25</v>
      </c>
      <c r="K6" s="104" t="s">
        <v>26</v>
      </c>
      <c r="L6" s="104" t="s">
        <v>27</v>
      </c>
      <c r="M6" s="106" t="s">
        <v>28</v>
      </c>
      <c r="N6" s="106" t="s">
        <v>29</v>
      </c>
      <c r="O6" s="106" t="s">
        <v>30</v>
      </c>
      <c r="P6" s="106" t="s">
        <v>31</v>
      </c>
      <c r="Q6" s="103" t="s">
        <v>32</v>
      </c>
      <c r="R6" s="102" t="s">
        <v>33</v>
      </c>
      <c r="S6" s="62"/>
    </row>
    <row r="7" spans="1:19" ht="75" x14ac:dyDescent="0.25">
      <c r="A7" s="151">
        <v>1</v>
      </c>
      <c r="B7" s="151" t="s">
        <v>90</v>
      </c>
      <c r="C7" s="151" t="s">
        <v>198</v>
      </c>
      <c r="D7" s="152">
        <v>3</v>
      </c>
      <c r="E7" s="152" t="s">
        <v>593</v>
      </c>
      <c r="F7" s="152" t="s">
        <v>594</v>
      </c>
      <c r="G7" s="152" t="s">
        <v>593</v>
      </c>
      <c r="H7" s="152" t="s">
        <v>773</v>
      </c>
      <c r="I7" s="158" t="s">
        <v>796</v>
      </c>
      <c r="J7" s="152" t="s">
        <v>595</v>
      </c>
      <c r="K7" s="157"/>
      <c r="L7" s="152" t="s">
        <v>38</v>
      </c>
      <c r="M7" s="153"/>
      <c r="N7" s="148">
        <v>56980</v>
      </c>
      <c r="O7" s="153"/>
      <c r="P7" s="153">
        <v>56980</v>
      </c>
      <c r="Q7" s="152" t="s">
        <v>591</v>
      </c>
      <c r="R7" s="152" t="s">
        <v>592</v>
      </c>
    </row>
    <row r="8" spans="1:19" ht="60" x14ac:dyDescent="0.25">
      <c r="A8" s="52">
        <v>2</v>
      </c>
      <c r="B8" s="152" t="s">
        <v>90</v>
      </c>
      <c r="C8" s="152" t="s">
        <v>590</v>
      </c>
      <c r="D8" s="152">
        <v>13</v>
      </c>
      <c r="E8" s="152" t="s">
        <v>596</v>
      </c>
      <c r="F8" s="152" t="s">
        <v>774</v>
      </c>
      <c r="G8" s="152" t="s">
        <v>597</v>
      </c>
      <c r="H8" s="152" t="s">
        <v>598</v>
      </c>
      <c r="I8" s="152">
        <v>1</v>
      </c>
      <c r="J8" s="152" t="s">
        <v>599</v>
      </c>
      <c r="K8" s="152"/>
      <c r="L8" s="152" t="s">
        <v>39</v>
      </c>
      <c r="M8" s="154"/>
      <c r="N8" s="154">
        <v>64999.99</v>
      </c>
      <c r="O8" s="154"/>
      <c r="P8" s="154">
        <v>64999.99</v>
      </c>
      <c r="Q8" s="152" t="s">
        <v>591</v>
      </c>
      <c r="R8" s="152" t="s">
        <v>592</v>
      </c>
    </row>
    <row r="10" spans="1:19" x14ac:dyDescent="0.25">
      <c r="M10" s="826"/>
      <c r="N10" s="829" t="s">
        <v>35</v>
      </c>
      <c r="O10" s="829"/>
      <c r="P10" s="829"/>
    </row>
    <row r="11" spans="1:19" x14ac:dyDescent="0.25">
      <c r="M11" s="827"/>
      <c r="N11" s="829" t="s">
        <v>36</v>
      </c>
      <c r="O11" s="829" t="s">
        <v>37</v>
      </c>
      <c r="P11" s="829"/>
    </row>
    <row r="12" spans="1:19" x14ac:dyDescent="0.25">
      <c r="M12" s="828"/>
      <c r="N12" s="829"/>
      <c r="O12" s="101">
        <v>2020</v>
      </c>
      <c r="P12" s="101">
        <v>2021</v>
      </c>
    </row>
    <row r="13" spans="1:19" x14ac:dyDescent="0.25">
      <c r="M13" s="92" t="s">
        <v>729</v>
      </c>
      <c r="N13" s="109">
        <v>2</v>
      </c>
      <c r="O13" s="108" t="s">
        <v>395</v>
      </c>
      <c r="P13" s="38">
        <f>P8+P7</f>
        <v>121979.98999999999</v>
      </c>
    </row>
  </sheetData>
  <mergeCells count="18">
    <mergeCell ref="M10:M12"/>
    <mergeCell ref="N10:P10"/>
    <mergeCell ref="N11:N12"/>
    <mergeCell ref="O11:P11"/>
    <mergeCell ref="Q4:Q5"/>
    <mergeCell ref="O4:P4"/>
    <mergeCell ref="F4:F5"/>
    <mergeCell ref="R4:R5"/>
    <mergeCell ref="A4:A5"/>
    <mergeCell ref="B4:B5"/>
    <mergeCell ref="C4:C5"/>
    <mergeCell ref="D4:D5"/>
    <mergeCell ref="E4:E5"/>
    <mergeCell ref="G4:G5"/>
    <mergeCell ref="H4:I4"/>
    <mergeCell ref="J4:J5"/>
    <mergeCell ref="K4:L4"/>
    <mergeCell ref="M4:N4"/>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D6DD0-A7F4-4CAB-98D3-44300E60BEE3}">
  <dimension ref="A1:S16"/>
  <sheetViews>
    <sheetView topLeftCell="A9" zoomScale="70" zoomScaleNormal="70" workbookViewId="0">
      <selection activeCell="O17" sqref="O17"/>
    </sheetView>
  </sheetViews>
  <sheetFormatPr defaultRowHeight="15.75" x14ac:dyDescent="0.25"/>
  <cols>
    <col min="1" max="1" width="4.7109375" style="9" customWidth="1"/>
    <col min="2" max="2" width="10.42578125" style="9" customWidth="1"/>
    <col min="3" max="3" width="11.42578125" style="9" customWidth="1"/>
    <col min="4" max="4" width="10.7109375" style="9" customWidth="1"/>
    <col min="5" max="5" width="45.7109375" style="9" customWidth="1"/>
    <col min="6" max="6" width="57.85546875" style="9" customWidth="1"/>
    <col min="7" max="7" width="35.7109375" style="9" customWidth="1"/>
    <col min="8" max="8" width="19.28515625" style="9" customWidth="1"/>
    <col min="9" max="9" width="14.42578125" style="9" customWidth="1"/>
    <col min="10" max="10" width="29.7109375" style="9" customWidth="1"/>
    <col min="11" max="11" width="10.7109375" style="9" customWidth="1"/>
    <col min="12" max="12" width="19.28515625" style="9" bestFit="1" customWidth="1"/>
    <col min="13" max="16" width="14.7109375" style="10" customWidth="1"/>
    <col min="17" max="17" width="18.140625" style="9" customWidth="1"/>
    <col min="18" max="18" width="18.42578125" style="9" customWidth="1"/>
    <col min="19" max="19" width="19.5703125" style="9" customWidth="1"/>
    <col min="20" max="258" width="9.140625" style="9"/>
    <col min="259" max="259" width="4.7109375" style="9" bestFit="1" customWidth="1"/>
    <col min="260" max="260" width="9.7109375" style="9" bestFit="1" customWidth="1"/>
    <col min="261" max="261" width="10" style="9" bestFit="1" customWidth="1"/>
    <col min="262" max="262" width="8.85546875" style="9" bestFit="1" customWidth="1"/>
    <col min="263" max="263" width="22.85546875" style="9" customWidth="1"/>
    <col min="264" max="264" width="59.7109375" style="9" bestFit="1" customWidth="1"/>
    <col min="265" max="265" width="57.85546875" style="9" bestFit="1" customWidth="1"/>
    <col min="266" max="266" width="35.28515625" style="9" bestFit="1" customWidth="1"/>
    <col min="267" max="267" width="28.140625" style="9" bestFit="1" customWidth="1"/>
    <col min="268" max="268" width="33.140625" style="9" bestFit="1" customWidth="1"/>
    <col min="269" max="269" width="26" style="9" bestFit="1" customWidth="1"/>
    <col min="270" max="270" width="19.140625" style="9" bestFit="1" customWidth="1"/>
    <col min="271" max="271" width="10.42578125" style="9" customWidth="1"/>
    <col min="272" max="272" width="11.85546875" style="9" customWidth="1"/>
    <col min="273" max="273" width="14.7109375" style="9" customWidth="1"/>
    <col min="274" max="274" width="9" style="9" bestFit="1" customWidth="1"/>
    <col min="275" max="514" width="9.140625" style="9"/>
    <col min="515" max="515" width="4.7109375" style="9" bestFit="1" customWidth="1"/>
    <col min="516" max="516" width="9.7109375" style="9" bestFit="1" customWidth="1"/>
    <col min="517" max="517" width="10" style="9" bestFit="1" customWidth="1"/>
    <col min="518" max="518" width="8.85546875" style="9" bestFit="1" customWidth="1"/>
    <col min="519" max="519" width="22.85546875" style="9" customWidth="1"/>
    <col min="520" max="520" width="59.7109375" style="9" bestFit="1" customWidth="1"/>
    <col min="521" max="521" width="57.85546875" style="9" bestFit="1" customWidth="1"/>
    <col min="522" max="522" width="35.28515625" style="9" bestFit="1" customWidth="1"/>
    <col min="523" max="523" width="28.140625" style="9" bestFit="1" customWidth="1"/>
    <col min="524" max="524" width="33.140625" style="9" bestFit="1" customWidth="1"/>
    <col min="525" max="525" width="26" style="9" bestFit="1" customWidth="1"/>
    <col min="526" max="526" width="19.140625" style="9" bestFit="1" customWidth="1"/>
    <col min="527" max="527" width="10.42578125" style="9" customWidth="1"/>
    <col min="528" max="528" width="11.85546875" style="9" customWidth="1"/>
    <col min="529" max="529" width="14.7109375" style="9" customWidth="1"/>
    <col min="530" max="530" width="9" style="9" bestFit="1" customWidth="1"/>
    <col min="531" max="770" width="9.140625" style="9"/>
    <col min="771" max="771" width="4.7109375" style="9" bestFit="1" customWidth="1"/>
    <col min="772" max="772" width="9.7109375" style="9" bestFit="1" customWidth="1"/>
    <col min="773" max="773" width="10" style="9" bestFit="1" customWidth="1"/>
    <col min="774" max="774" width="8.85546875" style="9" bestFit="1" customWidth="1"/>
    <col min="775" max="775" width="22.85546875" style="9" customWidth="1"/>
    <col min="776" max="776" width="59.7109375" style="9" bestFit="1" customWidth="1"/>
    <col min="777" max="777" width="57.85546875" style="9" bestFit="1" customWidth="1"/>
    <col min="778" max="778" width="35.28515625" style="9" bestFit="1" customWidth="1"/>
    <col min="779" max="779" width="28.140625" style="9" bestFit="1" customWidth="1"/>
    <col min="780" max="780" width="33.140625" style="9" bestFit="1" customWidth="1"/>
    <col min="781" max="781" width="26" style="9" bestFit="1" customWidth="1"/>
    <col min="782" max="782" width="19.140625" style="9" bestFit="1" customWidth="1"/>
    <col min="783" max="783" width="10.42578125" style="9" customWidth="1"/>
    <col min="784" max="784" width="11.85546875" style="9" customWidth="1"/>
    <col min="785" max="785" width="14.7109375" style="9" customWidth="1"/>
    <col min="786" max="786" width="9" style="9" bestFit="1" customWidth="1"/>
    <col min="787" max="1026" width="9.140625" style="9"/>
    <col min="1027" max="1027" width="4.7109375" style="9" bestFit="1" customWidth="1"/>
    <col min="1028" max="1028" width="9.7109375" style="9" bestFit="1" customWidth="1"/>
    <col min="1029" max="1029" width="10" style="9" bestFit="1" customWidth="1"/>
    <col min="1030" max="1030" width="8.85546875" style="9" bestFit="1" customWidth="1"/>
    <col min="1031" max="1031" width="22.85546875" style="9" customWidth="1"/>
    <col min="1032" max="1032" width="59.7109375" style="9" bestFit="1" customWidth="1"/>
    <col min="1033" max="1033" width="57.85546875" style="9" bestFit="1" customWidth="1"/>
    <col min="1034" max="1034" width="35.28515625" style="9" bestFit="1" customWidth="1"/>
    <col min="1035" max="1035" width="28.140625" style="9" bestFit="1" customWidth="1"/>
    <col min="1036" max="1036" width="33.140625" style="9" bestFit="1" customWidth="1"/>
    <col min="1037" max="1037" width="26" style="9" bestFit="1" customWidth="1"/>
    <col min="1038" max="1038" width="19.140625" style="9" bestFit="1" customWidth="1"/>
    <col min="1039" max="1039" width="10.42578125" style="9" customWidth="1"/>
    <col min="1040" max="1040" width="11.85546875" style="9" customWidth="1"/>
    <col min="1041" max="1041" width="14.7109375" style="9" customWidth="1"/>
    <col min="1042" max="1042" width="9" style="9" bestFit="1" customWidth="1"/>
    <col min="1043" max="1282" width="9.140625" style="9"/>
    <col min="1283" max="1283" width="4.7109375" style="9" bestFit="1" customWidth="1"/>
    <col min="1284" max="1284" width="9.7109375" style="9" bestFit="1" customWidth="1"/>
    <col min="1285" max="1285" width="10" style="9" bestFit="1" customWidth="1"/>
    <col min="1286" max="1286" width="8.85546875" style="9" bestFit="1" customWidth="1"/>
    <col min="1287" max="1287" width="22.85546875" style="9" customWidth="1"/>
    <col min="1288" max="1288" width="59.7109375" style="9" bestFit="1" customWidth="1"/>
    <col min="1289" max="1289" width="57.85546875" style="9" bestFit="1" customWidth="1"/>
    <col min="1290" max="1290" width="35.28515625" style="9" bestFit="1" customWidth="1"/>
    <col min="1291" max="1291" width="28.140625" style="9" bestFit="1" customWidth="1"/>
    <col min="1292" max="1292" width="33.140625" style="9" bestFit="1" customWidth="1"/>
    <col min="1293" max="1293" width="26" style="9" bestFit="1" customWidth="1"/>
    <col min="1294" max="1294" width="19.140625" style="9" bestFit="1" customWidth="1"/>
    <col min="1295" max="1295" width="10.42578125" style="9" customWidth="1"/>
    <col min="1296" max="1296" width="11.85546875" style="9" customWidth="1"/>
    <col min="1297" max="1297" width="14.7109375" style="9" customWidth="1"/>
    <col min="1298" max="1298" width="9" style="9" bestFit="1" customWidth="1"/>
    <col min="1299" max="1538" width="9.140625" style="9"/>
    <col min="1539" max="1539" width="4.7109375" style="9" bestFit="1" customWidth="1"/>
    <col min="1540" max="1540" width="9.7109375" style="9" bestFit="1" customWidth="1"/>
    <col min="1541" max="1541" width="10" style="9" bestFit="1" customWidth="1"/>
    <col min="1542" max="1542" width="8.85546875" style="9" bestFit="1" customWidth="1"/>
    <col min="1543" max="1543" width="22.85546875" style="9" customWidth="1"/>
    <col min="1544" max="1544" width="59.7109375" style="9" bestFit="1" customWidth="1"/>
    <col min="1545" max="1545" width="57.85546875" style="9" bestFit="1" customWidth="1"/>
    <col min="1546" max="1546" width="35.28515625" style="9" bestFit="1" customWidth="1"/>
    <col min="1547" max="1547" width="28.140625" style="9" bestFit="1" customWidth="1"/>
    <col min="1548" max="1548" width="33.140625" style="9" bestFit="1" customWidth="1"/>
    <col min="1549" max="1549" width="26" style="9" bestFit="1" customWidth="1"/>
    <col min="1550" max="1550" width="19.140625" style="9" bestFit="1" customWidth="1"/>
    <col min="1551" max="1551" width="10.42578125" style="9" customWidth="1"/>
    <col min="1552" max="1552" width="11.85546875" style="9" customWidth="1"/>
    <col min="1553" max="1553" width="14.7109375" style="9" customWidth="1"/>
    <col min="1554" max="1554" width="9" style="9" bestFit="1" customWidth="1"/>
    <col min="1555" max="1794" width="9.140625" style="9"/>
    <col min="1795" max="1795" width="4.7109375" style="9" bestFit="1" customWidth="1"/>
    <col min="1796" max="1796" width="9.7109375" style="9" bestFit="1" customWidth="1"/>
    <col min="1797" max="1797" width="10" style="9" bestFit="1" customWidth="1"/>
    <col min="1798" max="1798" width="8.85546875" style="9" bestFit="1" customWidth="1"/>
    <col min="1799" max="1799" width="22.85546875" style="9" customWidth="1"/>
    <col min="1800" max="1800" width="59.7109375" style="9" bestFit="1" customWidth="1"/>
    <col min="1801" max="1801" width="57.85546875" style="9" bestFit="1" customWidth="1"/>
    <col min="1802" max="1802" width="35.28515625" style="9" bestFit="1" customWidth="1"/>
    <col min="1803" max="1803" width="28.140625" style="9" bestFit="1" customWidth="1"/>
    <col min="1804" max="1804" width="33.140625" style="9" bestFit="1" customWidth="1"/>
    <col min="1805" max="1805" width="26" style="9" bestFit="1" customWidth="1"/>
    <col min="1806" max="1806" width="19.140625" style="9" bestFit="1" customWidth="1"/>
    <col min="1807" max="1807" width="10.42578125" style="9" customWidth="1"/>
    <col min="1808" max="1808" width="11.85546875" style="9" customWidth="1"/>
    <col min="1809" max="1809" width="14.7109375" style="9" customWidth="1"/>
    <col min="1810" max="1810" width="9" style="9" bestFit="1" customWidth="1"/>
    <col min="1811" max="2050" width="9.140625" style="9"/>
    <col min="2051" max="2051" width="4.7109375" style="9" bestFit="1" customWidth="1"/>
    <col min="2052" max="2052" width="9.7109375" style="9" bestFit="1" customWidth="1"/>
    <col min="2053" max="2053" width="10" style="9" bestFit="1" customWidth="1"/>
    <col min="2054" max="2054" width="8.85546875" style="9" bestFit="1" customWidth="1"/>
    <col min="2055" max="2055" width="22.85546875" style="9" customWidth="1"/>
    <col min="2056" max="2056" width="59.7109375" style="9" bestFit="1" customWidth="1"/>
    <col min="2057" max="2057" width="57.85546875" style="9" bestFit="1" customWidth="1"/>
    <col min="2058" max="2058" width="35.28515625" style="9" bestFit="1" customWidth="1"/>
    <col min="2059" max="2059" width="28.140625" style="9" bestFit="1" customWidth="1"/>
    <col min="2060" max="2060" width="33.140625" style="9" bestFit="1" customWidth="1"/>
    <col min="2061" max="2061" width="26" style="9" bestFit="1" customWidth="1"/>
    <col min="2062" max="2062" width="19.140625" style="9" bestFit="1" customWidth="1"/>
    <col min="2063" max="2063" width="10.42578125" style="9" customWidth="1"/>
    <col min="2064" max="2064" width="11.85546875" style="9" customWidth="1"/>
    <col min="2065" max="2065" width="14.7109375" style="9" customWidth="1"/>
    <col min="2066" max="2066" width="9" style="9" bestFit="1" customWidth="1"/>
    <col min="2067" max="2306" width="9.140625" style="9"/>
    <col min="2307" max="2307" width="4.7109375" style="9" bestFit="1" customWidth="1"/>
    <col min="2308" max="2308" width="9.7109375" style="9" bestFit="1" customWidth="1"/>
    <col min="2309" max="2309" width="10" style="9" bestFit="1" customWidth="1"/>
    <col min="2310" max="2310" width="8.85546875" style="9" bestFit="1" customWidth="1"/>
    <col min="2311" max="2311" width="22.85546875" style="9" customWidth="1"/>
    <col min="2312" max="2312" width="59.7109375" style="9" bestFit="1" customWidth="1"/>
    <col min="2313" max="2313" width="57.85546875" style="9" bestFit="1" customWidth="1"/>
    <col min="2314" max="2314" width="35.28515625" style="9" bestFit="1" customWidth="1"/>
    <col min="2315" max="2315" width="28.140625" style="9" bestFit="1" customWidth="1"/>
    <col min="2316" max="2316" width="33.140625" style="9" bestFit="1" customWidth="1"/>
    <col min="2317" max="2317" width="26" style="9" bestFit="1" customWidth="1"/>
    <col min="2318" max="2318" width="19.140625" style="9" bestFit="1" customWidth="1"/>
    <col min="2319" max="2319" width="10.42578125" style="9" customWidth="1"/>
    <col min="2320" max="2320" width="11.85546875" style="9" customWidth="1"/>
    <col min="2321" max="2321" width="14.7109375" style="9" customWidth="1"/>
    <col min="2322" max="2322" width="9" style="9" bestFit="1" customWidth="1"/>
    <col min="2323" max="2562" width="9.140625" style="9"/>
    <col min="2563" max="2563" width="4.7109375" style="9" bestFit="1" customWidth="1"/>
    <col min="2564" max="2564" width="9.7109375" style="9" bestFit="1" customWidth="1"/>
    <col min="2565" max="2565" width="10" style="9" bestFit="1" customWidth="1"/>
    <col min="2566" max="2566" width="8.85546875" style="9" bestFit="1" customWidth="1"/>
    <col min="2567" max="2567" width="22.85546875" style="9" customWidth="1"/>
    <col min="2568" max="2568" width="59.7109375" style="9" bestFit="1" customWidth="1"/>
    <col min="2569" max="2569" width="57.85546875" style="9" bestFit="1" customWidth="1"/>
    <col min="2570" max="2570" width="35.28515625" style="9" bestFit="1" customWidth="1"/>
    <col min="2571" max="2571" width="28.140625" style="9" bestFit="1" customWidth="1"/>
    <col min="2572" max="2572" width="33.140625" style="9" bestFit="1" customWidth="1"/>
    <col min="2573" max="2573" width="26" style="9" bestFit="1" customWidth="1"/>
    <col min="2574" max="2574" width="19.140625" style="9" bestFit="1" customWidth="1"/>
    <col min="2575" max="2575" width="10.42578125" style="9" customWidth="1"/>
    <col min="2576" max="2576" width="11.85546875" style="9" customWidth="1"/>
    <col min="2577" max="2577" width="14.7109375" style="9" customWidth="1"/>
    <col min="2578" max="2578" width="9" style="9" bestFit="1" customWidth="1"/>
    <col min="2579" max="2818" width="9.140625" style="9"/>
    <col min="2819" max="2819" width="4.7109375" style="9" bestFit="1" customWidth="1"/>
    <col min="2820" max="2820" width="9.7109375" style="9" bestFit="1" customWidth="1"/>
    <col min="2821" max="2821" width="10" style="9" bestFit="1" customWidth="1"/>
    <col min="2822" max="2822" width="8.85546875" style="9" bestFit="1" customWidth="1"/>
    <col min="2823" max="2823" width="22.85546875" style="9" customWidth="1"/>
    <col min="2824" max="2824" width="59.7109375" style="9" bestFit="1" customWidth="1"/>
    <col min="2825" max="2825" width="57.85546875" style="9" bestFit="1" customWidth="1"/>
    <col min="2826" max="2826" width="35.28515625" style="9" bestFit="1" customWidth="1"/>
    <col min="2827" max="2827" width="28.140625" style="9" bestFit="1" customWidth="1"/>
    <col min="2828" max="2828" width="33.140625" style="9" bestFit="1" customWidth="1"/>
    <col min="2829" max="2829" width="26" style="9" bestFit="1" customWidth="1"/>
    <col min="2830" max="2830" width="19.140625" style="9" bestFit="1" customWidth="1"/>
    <col min="2831" max="2831" width="10.42578125" style="9" customWidth="1"/>
    <col min="2832" max="2832" width="11.85546875" style="9" customWidth="1"/>
    <col min="2833" max="2833" width="14.7109375" style="9" customWidth="1"/>
    <col min="2834" max="2834" width="9" style="9" bestFit="1" customWidth="1"/>
    <col min="2835" max="3074" width="9.140625" style="9"/>
    <col min="3075" max="3075" width="4.7109375" style="9" bestFit="1" customWidth="1"/>
    <col min="3076" max="3076" width="9.7109375" style="9" bestFit="1" customWidth="1"/>
    <col min="3077" max="3077" width="10" style="9" bestFit="1" customWidth="1"/>
    <col min="3078" max="3078" width="8.85546875" style="9" bestFit="1" customWidth="1"/>
    <col min="3079" max="3079" width="22.85546875" style="9" customWidth="1"/>
    <col min="3080" max="3080" width="59.7109375" style="9" bestFit="1" customWidth="1"/>
    <col min="3081" max="3081" width="57.85546875" style="9" bestFit="1" customWidth="1"/>
    <col min="3082" max="3082" width="35.28515625" style="9" bestFit="1" customWidth="1"/>
    <col min="3083" max="3083" width="28.140625" style="9" bestFit="1" customWidth="1"/>
    <col min="3084" max="3084" width="33.140625" style="9" bestFit="1" customWidth="1"/>
    <col min="3085" max="3085" width="26" style="9" bestFit="1" customWidth="1"/>
    <col min="3086" max="3086" width="19.140625" style="9" bestFit="1" customWidth="1"/>
    <col min="3087" max="3087" width="10.42578125" style="9" customWidth="1"/>
    <col min="3088" max="3088" width="11.85546875" style="9" customWidth="1"/>
    <col min="3089" max="3089" width="14.7109375" style="9" customWidth="1"/>
    <col min="3090" max="3090" width="9" style="9" bestFit="1" customWidth="1"/>
    <col min="3091" max="3330" width="9.140625" style="9"/>
    <col min="3331" max="3331" width="4.7109375" style="9" bestFit="1" customWidth="1"/>
    <col min="3332" max="3332" width="9.7109375" style="9" bestFit="1" customWidth="1"/>
    <col min="3333" max="3333" width="10" style="9" bestFit="1" customWidth="1"/>
    <col min="3334" max="3334" width="8.85546875" style="9" bestFit="1" customWidth="1"/>
    <col min="3335" max="3335" width="22.85546875" style="9" customWidth="1"/>
    <col min="3336" max="3336" width="59.7109375" style="9" bestFit="1" customWidth="1"/>
    <col min="3337" max="3337" width="57.85546875" style="9" bestFit="1" customWidth="1"/>
    <col min="3338" max="3338" width="35.28515625" style="9" bestFit="1" customWidth="1"/>
    <col min="3339" max="3339" width="28.140625" style="9" bestFit="1" customWidth="1"/>
    <col min="3340" max="3340" width="33.140625" style="9" bestFit="1" customWidth="1"/>
    <col min="3341" max="3341" width="26" style="9" bestFit="1" customWidth="1"/>
    <col min="3342" max="3342" width="19.140625" style="9" bestFit="1" customWidth="1"/>
    <col min="3343" max="3343" width="10.42578125" style="9" customWidth="1"/>
    <col min="3344" max="3344" width="11.85546875" style="9" customWidth="1"/>
    <col min="3345" max="3345" width="14.7109375" style="9" customWidth="1"/>
    <col min="3346" max="3346" width="9" style="9" bestFit="1" customWidth="1"/>
    <col min="3347" max="3586" width="9.140625" style="9"/>
    <col min="3587" max="3587" width="4.7109375" style="9" bestFit="1" customWidth="1"/>
    <col min="3588" max="3588" width="9.7109375" style="9" bestFit="1" customWidth="1"/>
    <col min="3589" max="3589" width="10" style="9" bestFit="1" customWidth="1"/>
    <col min="3590" max="3590" width="8.85546875" style="9" bestFit="1" customWidth="1"/>
    <col min="3591" max="3591" width="22.85546875" style="9" customWidth="1"/>
    <col min="3592" max="3592" width="59.7109375" style="9" bestFit="1" customWidth="1"/>
    <col min="3593" max="3593" width="57.85546875" style="9" bestFit="1" customWidth="1"/>
    <col min="3594" max="3594" width="35.28515625" style="9" bestFit="1" customWidth="1"/>
    <col min="3595" max="3595" width="28.140625" style="9" bestFit="1" customWidth="1"/>
    <col min="3596" max="3596" width="33.140625" style="9" bestFit="1" customWidth="1"/>
    <col min="3597" max="3597" width="26" style="9" bestFit="1" customWidth="1"/>
    <col min="3598" max="3598" width="19.140625" style="9" bestFit="1" customWidth="1"/>
    <col min="3599" max="3599" width="10.42578125" style="9" customWidth="1"/>
    <col min="3600" max="3600" width="11.85546875" style="9" customWidth="1"/>
    <col min="3601" max="3601" width="14.7109375" style="9" customWidth="1"/>
    <col min="3602" max="3602" width="9" style="9" bestFit="1" customWidth="1"/>
    <col min="3603" max="3842" width="9.140625" style="9"/>
    <col min="3843" max="3843" width="4.7109375" style="9" bestFit="1" customWidth="1"/>
    <col min="3844" max="3844" width="9.7109375" style="9" bestFit="1" customWidth="1"/>
    <col min="3845" max="3845" width="10" style="9" bestFit="1" customWidth="1"/>
    <col min="3846" max="3846" width="8.85546875" style="9" bestFit="1" customWidth="1"/>
    <col min="3847" max="3847" width="22.85546875" style="9" customWidth="1"/>
    <col min="3848" max="3848" width="59.7109375" style="9" bestFit="1" customWidth="1"/>
    <col min="3849" max="3849" width="57.85546875" style="9" bestFit="1" customWidth="1"/>
    <col min="3850" max="3850" width="35.28515625" style="9" bestFit="1" customWidth="1"/>
    <col min="3851" max="3851" width="28.140625" style="9" bestFit="1" customWidth="1"/>
    <col min="3852" max="3852" width="33.140625" style="9" bestFit="1" customWidth="1"/>
    <col min="3853" max="3853" width="26" style="9" bestFit="1" customWidth="1"/>
    <col min="3854" max="3854" width="19.140625" style="9" bestFit="1" customWidth="1"/>
    <col min="3855" max="3855" width="10.42578125" style="9" customWidth="1"/>
    <col min="3856" max="3856" width="11.85546875" style="9" customWidth="1"/>
    <col min="3857" max="3857" width="14.7109375" style="9" customWidth="1"/>
    <col min="3858" max="3858" width="9" style="9" bestFit="1" customWidth="1"/>
    <col min="3859" max="4098" width="9.140625" style="9"/>
    <col min="4099" max="4099" width="4.7109375" style="9" bestFit="1" customWidth="1"/>
    <col min="4100" max="4100" width="9.7109375" style="9" bestFit="1" customWidth="1"/>
    <col min="4101" max="4101" width="10" style="9" bestFit="1" customWidth="1"/>
    <col min="4102" max="4102" width="8.85546875" style="9" bestFit="1" customWidth="1"/>
    <col min="4103" max="4103" width="22.85546875" style="9" customWidth="1"/>
    <col min="4104" max="4104" width="59.7109375" style="9" bestFit="1" customWidth="1"/>
    <col min="4105" max="4105" width="57.85546875" style="9" bestFit="1" customWidth="1"/>
    <col min="4106" max="4106" width="35.28515625" style="9" bestFit="1" customWidth="1"/>
    <col min="4107" max="4107" width="28.140625" style="9" bestFit="1" customWidth="1"/>
    <col min="4108" max="4108" width="33.140625" style="9" bestFit="1" customWidth="1"/>
    <col min="4109" max="4109" width="26" style="9" bestFit="1" customWidth="1"/>
    <col min="4110" max="4110" width="19.140625" style="9" bestFit="1" customWidth="1"/>
    <col min="4111" max="4111" width="10.42578125" style="9" customWidth="1"/>
    <col min="4112" max="4112" width="11.85546875" style="9" customWidth="1"/>
    <col min="4113" max="4113" width="14.7109375" style="9" customWidth="1"/>
    <col min="4114" max="4114" width="9" style="9" bestFit="1" customWidth="1"/>
    <col min="4115" max="4354" width="9.140625" style="9"/>
    <col min="4355" max="4355" width="4.7109375" style="9" bestFit="1" customWidth="1"/>
    <col min="4356" max="4356" width="9.7109375" style="9" bestFit="1" customWidth="1"/>
    <col min="4357" max="4357" width="10" style="9" bestFit="1" customWidth="1"/>
    <col min="4358" max="4358" width="8.85546875" style="9" bestFit="1" customWidth="1"/>
    <col min="4359" max="4359" width="22.85546875" style="9" customWidth="1"/>
    <col min="4360" max="4360" width="59.7109375" style="9" bestFit="1" customWidth="1"/>
    <col min="4361" max="4361" width="57.85546875" style="9" bestFit="1" customWidth="1"/>
    <col min="4362" max="4362" width="35.28515625" style="9" bestFit="1" customWidth="1"/>
    <col min="4363" max="4363" width="28.140625" style="9" bestFit="1" customWidth="1"/>
    <col min="4364" max="4364" width="33.140625" style="9" bestFit="1" customWidth="1"/>
    <col min="4365" max="4365" width="26" style="9" bestFit="1" customWidth="1"/>
    <col min="4366" max="4366" width="19.140625" style="9" bestFit="1" customWidth="1"/>
    <col min="4367" max="4367" width="10.42578125" style="9" customWidth="1"/>
    <col min="4368" max="4368" width="11.85546875" style="9" customWidth="1"/>
    <col min="4369" max="4369" width="14.7109375" style="9" customWidth="1"/>
    <col min="4370" max="4370" width="9" style="9" bestFit="1" customWidth="1"/>
    <col min="4371" max="4610" width="9.140625" style="9"/>
    <col min="4611" max="4611" width="4.7109375" style="9" bestFit="1" customWidth="1"/>
    <col min="4612" max="4612" width="9.7109375" style="9" bestFit="1" customWidth="1"/>
    <col min="4613" max="4613" width="10" style="9" bestFit="1" customWidth="1"/>
    <col min="4614" max="4614" width="8.85546875" style="9" bestFit="1" customWidth="1"/>
    <col min="4615" max="4615" width="22.85546875" style="9" customWidth="1"/>
    <col min="4616" max="4616" width="59.7109375" style="9" bestFit="1" customWidth="1"/>
    <col min="4617" max="4617" width="57.85546875" style="9" bestFit="1" customWidth="1"/>
    <col min="4618" max="4618" width="35.28515625" style="9" bestFit="1" customWidth="1"/>
    <col min="4619" max="4619" width="28.140625" style="9" bestFit="1" customWidth="1"/>
    <col min="4620" max="4620" width="33.140625" style="9" bestFit="1" customWidth="1"/>
    <col min="4621" max="4621" width="26" style="9" bestFit="1" customWidth="1"/>
    <col min="4622" max="4622" width="19.140625" style="9" bestFit="1" customWidth="1"/>
    <col min="4623" max="4623" width="10.42578125" style="9" customWidth="1"/>
    <col min="4624" max="4624" width="11.85546875" style="9" customWidth="1"/>
    <col min="4625" max="4625" width="14.7109375" style="9" customWidth="1"/>
    <col min="4626" max="4626" width="9" style="9" bestFit="1" customWidth="1"/>
    <col min="4627" max="4866" width="9.140625" style="9"/>
    <col min="4867" max="4867" width="4.7109375" style="9" bestFit="1" customWidth="1"/>
    <col min="4868" max="4868" width="9.7109375" style="9" bestFit="1" customWidth="1"/>
    <col min="4869" max="4869" width="10" style="9" bestFit="1" customWidth="1"/>
    <col min="4870" max="4870" width="8.85546875" style="9" bestFit="1" customWidth="1"/>
    <col min="4871" max="4871" width="22.85546875" style="9" customWidth="1"/>
    <col min="4872" max="4872" width="59.7109375" style="9" bestFit="1" customWidth="1"/>
    <col min="4873" max="4873" width="57.85546875" style="9" bestFit="1" customWidth="1"/>
    <col min="4874" max="4874" width="35.28515625" style="9" bestFit="1" customWidth="1"/>
    <col min="4875" max="4875" width="28.140625" style="9" bestFit="1" customWidth="1"/>
    <col min="4876" max="4876" width="33.140625" style="9" bestFit="1" customWidth="1"/>
    <col min="4877" max="4877" width="26" style="9" bestFit="1" customWidth="1"/>
    <col min="4878" max="4878" width="19.140625" style="9" bestFit="1" customWidth="1"/>
    <col min="4879" max="4879" width="10.42578125" style="9" customWidth="1"/>
    <col min="4880" max="4880" width="11.85546875" style="9" customWidth="1"/>
    <col min="4881" max="4881" width="14.7109375" style="9" customWidth="1"/>
    <col min="4882" max="4882" width="9" style="9" bestFit="1" customWidth="1"/>
    <col min="4883" max="5122" width="9.140625" style="9"/>
    <col min="5123" max="5123" width="4.7109375" style="9" bestFit="1" customWidth="1"/>
    <col min="5124" max="5124" width="9.7109375" style="9" bestFit="1" customWidth="1"/>
    <col min="5125" max="5125" width="10" style="9" bestFit="1" customWidth="1"/>
    <col min="5126" max="5126" width="8.85546875" style="9" bestFit="1" customWidth="1"/>
    <col min="5127" max="5127" width="22.85546875" style="9" customWidth="1"/>
    <col min="5128" max="5128" width="59.7109375" style="9" bestFit="1" customWidth="1"/>
    <col min="5129" max="5129" width="57.85546875" style="9" bestFit="1" customWidth="1"/>
    <col min="5130" max="5130" width="35.28515625" style="9" bestFit="1" customWidth="1"/>
    <col min="5131" max="5131" width="28.140625" style="9" bestFit="1" customWidth="1"/>
    <col min="5132" max="5132" width="33.140625" style="9" bestFit="1" customWidth="1"/>
    <col min="5133" max="5133" width="26" style="9" bestFit="1" customWidth="1"/>
    <col min="5134" max="5134" width="19.140625" style="9" bestFit="1" customWidth="1"/>
    <col min="5135" max="5135" width="10.42578125" style="9" customWidth="1"/>
    <col min="5136" max="5136" width="11.85546875" style="9" customWidth="1"/>
    <col min="5137" max="5137" width="14.7109375" style="9" customWidth="1"/>
    <col min="5138" max="5138" width="9" style="9" bestFit="1" customWidth="1"/>
    <col min="5139" max="5378" width="9.140625" style="9"/>
    <col min="5379" max="5379" width="4.7109375" style="9" bestFit="1" customWidth="1"/>
    <col min="5380" max="5380" width="9.7109375" style="9" bestFit="1" customWidth="1"/>
    <col min="5381" max="5381" width="10" style="9" bestFit="1" customWidth="1"/>
    <col min="5382" max="5382" width="8.85546875" style="9" bestFit="1" customWidth="1"/>
    <col min="5383" max="5383" width="22.85546875" style="9" customWidth="1"/>
    <col min="5384" max="5384" width="59.7109375" style="9" bestFit="1" customWidth="1"/>
    <col min="5385" max="5385" width="57.85546875" style="9" bestFit="1" customWidth="1"/>
    <col min="5386" max="5386" width="35.28515625" style="9" bestFit="1" customWidth="1"/>
    <col min="5387" max="5387" width="28.140625" style="9" bestFit="1" customWidth="1"/>
    <col min="5388" max="5388" width="33.140625" style="9" bestFit="1" customWidth="1"/>
    <col min="5389" max="5389" width="26" style="9" bestFit="1" customWidth="1"/>
    <col min="5390" max="5390" width="19.140625" style="9" bestFit="1" customWidth="1"/>
    <col min="5391" max="5391" width="10.42578125" style="9" customWidth="1"/>
    <col min="5392" max="5392" width="11.85546875" style="9" customWidth="1"/>
    <col min="5393" max="5393" width="14.7109375" style="9" customWidth="1"/>
    <col min="5394" max="5394" width="9" style="9" bestFit="1" customWidth="1"/>
    <col min="5395" max="5634" width="9.140625" style="9"/>
    <col min="5635" max="5635" width="4.7109375" style="9" bestFit="1" customWidth="1"/>
    <col min="5636" max="5636" width="9.7109375" style="9" bestFit="1" customWidth="1"/>
    <col min="5637" max="5637" width="10" style="9" bestFit="1" customWidth="1"/>
    <col min="5638" max="5638" width="8.85546875" style="9" bestFit="1" customWidth="1"/>
    <col min="5639" max="5639" width="22.85546875" style="9" customWidth="1"/>
    <col min="5640" max="5640" width="59.7109375" style="9" bestFit="1" customWidth="1"/>
    <col min="5641" max="5641" width="57.85546875" style="9" bestFit="1" customWidth="1"/>
    <col min="5642" max="5642" width="35.28515625" style="9" bestFit="1" customWidth="1"/>
    <col min="5643" max="5643" width="28.140625" style="9" bestFit="1" customWidth="1"/>
    <col min="5644" max="5644" width="33.140625" style="9" bestFit="1" customWidth="1"/>
    <col min="5645" max="5645" width="26" style="9" bestFit="1" customWidth="1"/>
    <col min="5646" max="5646" width="19.140625" style="9" bestFit="1" customWidth="1"/>
    <col min="5647" max="5647" width="10.42578125" style="9" customWidth="1"/>
    <col min="5648" max="5648" width="11.85546875" style="9" customWidth="1"/>
    <col min="5649" max="5649" width="14.7109375" style="9" customWidth="1"/>
    <col min="5650" max="5650" width="9" style="9" bestFit="1" customWidth="1"/>
    <col min="5651" max="5890" width="9.140625" style="9"/>
    <col min="5891" max="5891" width="4.7109375" style="9" bestFit="1" customWidth="1"/>
    <col min="5892" max="5892" width="9.7109375" style="9" bestFit="1" customWidth="1"/>
    <col min="5893" max="5893" width="10" style="9" bestFit="1" customWidth="1"/>
    <col min="5894" max="5894" width="8.85546875" style="9" bestFit="1" customWidth="1"/>
    <col min="5895" max="5895" width="22.85546875" style="9" customWidth="1"/>
    <col min="5896" max="5896" width="59.7109375" style="9" bestFit="1" customWidth="1"/>
    <col min="5897" max="5897" width="57.85546875" style="9" bestFit="1" customWidth="1"/>
    <col min="5898" max="5898" width="35.28515625" style="9" bestFit="1" customWidth="1"/>
    <col min="5899" max="5899" width="28.140625" style="9" bestFit="1" customWidth="1"/>
    <col min="5900" max="5900" width="33.140625" style="9" bestFit="1" customWidth="1"/>
    <col min="5901" max="5901" width="26" style="9" bestFit="1" customWidth="1"/>
    <col min="5902" max="5902" width="19.140625" style="9" bestFit="1" customWidth="1"/>
    <col min="5903" max="5903" width="10.42578125" style="9" customWidth="1"/>
    <col min="5904" max="5904" width="11.85546875" style="9" customWidth="1"/>
    <col min="5905" max="5905" width="14.7109375" style="9" customWidth="1"/>
    <col min="5906" max="5906" width="9" style="9" bestFit="1" customWidth="1"/>
    <col min="5907" max="6146" width="9.140625" style="9"/>
    <col min="6147" max="6147" width="4.7109375" style="9" bestFit="1" customWidth="1"/>
    <col min="6148" max="6148" width="9.7109375" style="9" bestFit="1" customWidth="1"/>
    <col min="6149" max="6149" width="10" style="9" bestFit="1" customWidth="1"/>
    <col min="6150" max="6150" width="8.85546875" style="9" bestFit="1" customWidth="1"/>
    <col min="6151" max="6151" width="22.85546875" style="9" customWidth="1"/>
    <col min="6152" max="6152" width="59.7109375" style="9" bestFit="1" customWidth="1"/>
    <col min="6153" max="6153" width="57.85546875" style="9" bestFit="1" customWidth="1"/>
    <col min="6154" max="6154" width="35.28515625" style="9" bestFit="1" customWidth="1"/>
    <col min="6155" max="6155" width="28.140625" style="9" bestFit="1" customWidth="1"/>
    <col min="6156" max="6156" width="33.140625" style="9" bestFit="1" customWidth="1"/>
    <col min="6157" max="6157" width="26" style="9" bestFit="1" customWidth="1"/>
    <col min="6158" max="6158" width="19.140625" style="9" bestFit="1" customWidth="1"/>
    <col min="6159" max="6159" width="10.42578125" style="9" customWidth="1"/>
    <col min="6160" max="6160" width="11.85546875" style="9" customWidth="1"/>
    <col min="6161" max="6161" width="14.7109375" style="9" customWidth="1"/>
    <col min="6162" max="6162" width="9" style="9" bestFit="1" customWidth="1"/>
    <col min="6163" max="6402" width="9.140625" style="9"/>
    <col min="6403" max="6403" width="4.7109375" style="9" bestFit="1" customWidth="1"/>
    <col min="6404" max="6404" width="9.7109375" style="9" bestFit="1" customWidth="1"/>
    <col min="6405" max="6405" width="10" style="9" bestFit="1" customWidth="1"/>
    <col min="6406" max="6406" width="8.85546875" style="9" bestFit="1" customWidth="1"/>
    <col min="6407" max="6407" width="22.85546875" style="9" customWidth="1"/>
    <col min="6408" max="6408" width="59.7109375" style="9" bestFit="1" customWidth="1"/>
    <col min="6409" max="6409" width="57.85546875" style="9" bestFit="1" customWidth="1"/>
    <col min="6410" max="6410" width="35.28515625" style="9" bestFit="1" customWidth="1"/>
    <col min="6411" max="6411" width="28.140625" style="9" bestFit="1" customWidth="1"/>
    <col min="6412" max="6412" width="33.140625" style="9" bestFit="1" customWidth="1"/>
    <col min="6413" max="6413" width="26" style="9" bestFit="1" customWidth="1"/>
    <col min="6414" max="6414" width="19.140625" style="9" bestFit="1" customWidth="1"/>
    <col min="6415" max="6415" width="10.42578125" style="9" customWidth="1"/>
    <col min="6416" max="6416" width="11.85546875" style="9" customWidth="1"/>
    <col min="6417" max="6417" width="14.7109375" style="9" customWidth="1"/>
    <col min="6418" max="6418" width="9" style="9" bestFit="1" customWidth="1"/>
    <col min="6419" max="6658" width="9.140625" style="9"/>
    <col min="6659" max="6659" width="4.7109375" style="9" bestFit="1" customWidth="1"/>
    <col min="6660" max="6660" width="9.7109375" style="9" bestFit="1" customWidth="1"/>
    <col min="6661" max="6661" width="10" style="9" bestFit="1" customWidth="1"/>
    <col min="6662" max="6662" width="8.85546875" style="9" bestFit="1" customWidth="1"/>
    <col min="6663" max="6663" width="22.85546875" style="9" customWidth="1"/>
    <col min="6664" max="6664" width="59.7109375" style="9" bestFit="1" customWidth="1"/>
    <col min="6665" max="6665" width="57.85546875" style="9" bestFit="1" customWidth="1"/>
    <col min="6666" max="6666" width="35.28515625" style="9" bestFit="1" customWidth="1"/>
    <col min="6667" max="6667" width="28.140625" style="9" bestFit="1" customWidth="1"/>
    <col min="6668" max="6668" width="33.140625" style="9" bestFit="1" customWidth="1"/>
    <col min="6669" max="6669" width="26" style="9" bestFit="1" customWidth="1"/>
    <col min="6670" max="6670" width="19.140625" style="9" bestFit="1" customWidth="1"/>
    <col min="6671" max="6671" width="10.42578125" style="9" customWidth="1"/>
    <col min="6672" max="6672" width="11.85546875" style="9" customWidth="1"/>
    <col min="6673" max="6673" width="14.7109375" style="9" customWidth="1"/>
    <col min="6674" max="6674" width="9" style="9" bestFit="1" customWidth="1"/>
    <col min="6675" max="6914" width="9.140625" style="9"/>
    <col min="6915" max="6915" width="4.7109375" style="9" bestFit="1" customWidth="1"/>
    <col min="6916" max="6916" width="9.7109375" style="9" bestFit="1" customWidth="1"/>
    <col min="6917" max="6917" width="10" style="9" bestFit="1" customWidth="1"/>
    <col min="6918" max="6918" width="8.85546875" style="9" bestFit="1" customWidth="1"/>
    <col min="6919" max="6919" width="22.85546875" style="9" customWidth="1"/>
    <col min="6920" max="6920" width="59.7109375" style="9" bestFit="1" customWidth="1"/>
    <col min="6921" max="6921" width="57.85546875" style="9" bestFit="1" customWidth="1"/>
    <col min="6922" max="6922" width="35.28515625" style="9" bestFit="1" customWidth="1"/>
    <col min="6923" max="6923" width="28.140625" style="9" bestFit="1" customWidth="1"/>
    <col min="6924" max="6924" width="33.140625" style="9" bestFit="1" customWidth="1"/>
    <col min="6925" max="6925" width="26" style="9" bestFit="1" customWidth="1"/>
    <col min="6926" max="6926" width="19.140625" style="9" bestFit="1" customWidth="1"/>
    <col min="6927" max="6927" width="10.42578125" style="9" customWidth="1"/>
    <col min="6928" max="6928" width="11.85546875" style="9" customWidth="1"/>
    <col min="6929" max="6929" width="14.7109375" style="9" customWidth="1"/>
    <col min="6930" max="6930" width="9" style="9" bestFit="1" customWidth="1"/>
    <col min="6931" max="7170" width="9.140625" style="9"/>
    <col min="7171" max="7171" width="4.7109375" style="9" bestFit="1" customWidth="1"/>
    <col min="7172" max="7172" width="9.7109375" style="9" bestFit="1" customWidth="1"/>
    <col min="7173" max="7173" width="10" style="9" bestFit="1" customWidth="1"/>
    <col min="7174" max="7174" width="8.85546875" style="9" bestFit="1" customWidth="1"/>
    <col min="7175" max="7175" width="22.85546875" style="9" customWidth="1"/>
    <col min="7176" max="7176" width="59.7109375" style="9" bestFit="1" customWidth="1"/>
    <col min="7177" max="7177" width="57.85546875" style="9" bestFit="1" customWidth="1"/>
    <col min="7178" max="7178" width="35.28515625" style="9" bestFit="1" customWidth="1"/>
    <col min="7179" max="7179" width="28.140625" style="9" bestFit="1" customWidth="1"/>
    <col min="7180" max="7180" width="33.140625" style="9" bestFit="1" customWidth="1"/>
    <col min="7181" max="7181" width="26" style="9" bestFit="1" customWidth="1"/>
    <col min="7182" max="7182" width="19.140625" style="9" bestFit="1" customWidth="1"/>
    <col min="7183" max="7183" width="10.42578125" style="9" customWidth="1"/>
    <col min="7184" max="7184" width="11.85546875" style="9" customWidth="1"/>
    <col min="7185" max="7185" width="14.7109375" style="9" customWidth="1"/>
    <col min="7186" max="7186" width="9" style="9" bestFit="1" customWidth="1"/>
    <col min="7187" max="7426" width="9.140625" style="9"/>
    <col min="7427" max="7427" width="4.7109375" style="9" bestFit="1" customWidth="1"/>
    <col min="7428" max="7428" width="9.7109375" style="9" bestFit="1" customWidth="1"/>
    <col min="7429" max="7429" width="10" style="9" bestFit="1" customWidth="1"/>
    <col min="7430" max="7430" width="8.85546875" style="9" bestFit="1" customWidth="1"/>
    <col min="7431" max="7431" width="22.85546875" style="9" customWidth="1"/>
    <col min="7432" max="7432" width="59.7109375" style="9" bestFit="1" customWidth="1"/>
    <col min="7433" max="7433" width="57.85546875" style="9" bestFit="1" customWidth="1"/>
    <col min="7434" max="7434" width="35.28515625" style="9" bestFit="1" customWidth="1"/>
    <col min="7435" max="7435" width="28.140625" style="9" bestFit="1" customWidth="1"/>
    <col min="7436" max="7436" width="33.140625" style="9" bestFit="1" customWidth="1"/>
    <col min="7437" max="7437" width="26" style="9" bestFit="1" customWidth="1"/>
    <col min="7438" max="7438" width="19.140625" style="9" bestFit="1" customWidth="1"/>
    <col min="7439" max="7439" width="10.42578125" style="9" customWidth="1"/>
    <col min="7440" max="7440" width="11.85546875" style="9" customWidth="1"/>
    <col min="7441" max="7441" width="14.7109375" style="9" customWidth="1"/>
    <col min="7442" max="7442" width="9" style="9" bestFit="1" customWidth="1"/>
    <col min="7443" max="7682" width="9.140625" style="9"/>
    <col min="7683" max="7683" width="4.7109375" style="9" bestFit="1" customWidth="1"/>
    <col min="7684" max="7684" width="9.7109375" style="9" bestFit="1" customWidth="1"/>
    <col min="7685" max="7685" width="10" style="9" bestFit="1" customWidth="1"/>
    <col min="7686" max="7686" width="8.85546875" style="9" bestFit="1" customWidth="1"/>
    <col min="7687" max="7687" width="22.85546875" style="9" customWidth="1"/>
    <col min="7688" max="7688" width="59.7109375" style="9" bestFit="1" customWidth="1"/>
    <col min="7689" max="7689" width="57.85546875" style="9" bestFit="1" customWidth="1"/>
    <col min="7690" max="7690" width="35.28515625" style="9" bestFit="1" customWidth="1"/>
    <col min="7691" max="7691" width="28.140625" style="9" bestFit="1" customWidth="1"/>
    <col min="7692" max="7692" width="33.140625" style="9" bestFit="1" customWidth="1"/>
    <col min="7693" max="7693" width="26" style="9" bestFit="1" customWidth="1"/>
    <col min="7694" max="7694" width="19.140625" style="9" bestFit="1" customWidth="1"/>
    <col min="7695" max="7695" width="10.42578125" style="9" customWidth="1"/>
    <col min="7696" max="7696" width="11.85546875" style="9" customWidth="1"/>
    <col min="7697" max="7697" width="14.7109375" style="9" customWidth="1"/>
    <col min="7698" max="7698" width="9" style="9" bestFit="1" customWidth="1"/>
    <col min="7699" max="7938" width="9.140625" style="9"/>
    <col min="7939" max="7939" width="4.7109375" style="9" bestFit="1" customWidth="1"/>
    <col min="7940" max="7940" width="9.7109375" style="9" bestFit="1" customWidth="1"/>
    <col min="7941" max="7941" width="10" style="9" bestFit="1" customWidth="1"/>
    <col min="7942" max="7942" width="8.85546875" style="9" bestFit="1" customWidth="1"/>
    <col min="7943" max="7943" width="22.85546875" style="9" customWidth="1"/>
    <col min="7944" max="7944" width="59.7109375" style="9" bestFit="1" customWidth="1"/>
    <col min="7945" max="7945" width="57.85546875" style="9" bestFit="1" customWidth="1"/>
    <col min="7946" max="7946" width="35.28515625" style="9" bestFit="1" customWidth="1"/>
    <col min="7947" max="7947" width="28.140625" style="9" bestFit="1" customWidth="1"/>
    <col min="7948" max="7948" width="33.140625" style="9" bestFit="1" customWidth="1"/>
    <col min="7949" max="7949" width="26" style="9" bestFit="1" customWidth="1"/>
    <col min="7950" max="7950" width="19.140625" style="9" bestFit="1" customWidth="1"/>
    <col min="7951" max="7951" width="10.42578125" style="9" customWidth="1"/>
    <col min="7952" max="7952" width="11.85546875" style="9" customWidth="1"/>
    <col min="7953" max="7953" width="14.7109375" style="9" customWidth="1"/>
    <col min="7954" max="7954" width="9" style="9" bestFit="1" customWidth="1"/>
    <col min="7955" max="8194" width="9.140625" style="9"/>
    <col min="8195" max="8195" width="4.7109375" style="9" bestFit="1" customWidth="1"/>
    <col min="8196" max="8196" width="9.7109375" style="9" bestFit="1" customWidth="1"/>
    <col min="8197" max="8197" width="10" style="9" bestFit="1" customWidth="1"/>
    <col min="8198" max="8198" width="8.85546875" style="9" bestFit="1" customWidth="1"/>
    <col min="8199" max="8199" width="22.85546875" style="9" customWidth="1"/>
    <col min="8200" max="8200" width="59.7109375" style="9" bestFit="1" customWidth="1"/>
    <col min="8201" max="8201" width="57.85546875" style="9" bestFit="1" customWidth="1"/>
    <col min="8202" max="8202" width="35.28515625" style="9" bestFit="1" customWidth="1"/>
    <col min="8203" max="8203" width="28.140625" style="9" bestFit="1" customWidth="1"/>
    <col min="8204" max="8204" width="33.140625" style="9" bestFit="1" customWidth="1"/>
    <col min="8205" max="8205" width="26" style="9" bestFit="1" customWidth="1"/>
    <col min="8206" max="8206" width="19.140625" style="9" bestFit="1" customWidth="1"/>
    <col min="8207" max="8207" width="10.42578125" style="9" customWidth="1"/>
    <col min="8208" max="8208" width="11.85546875" style="9" customWidth="1"/>
    <col min="8209" max="8209" width="14.7109375" style="9" customWidth="1"/>
    <col min="8210" max="8210" width="9" style="9" bestFit="1" customWidth="1"/>
    <col min="8211" max="8450" width="9.140625" style="9"/>
    <col min="8451" max="8451" width="4.7109375" style="9" bestFit="1" customWidth="1"/>
    <col min="8452" max="8452" width="9.7109375" style="9" bestFit="1" customWidth="1"/>
    <col min="8453" max="8453" width="10" style="9" bestFit="1" customWidth="1"/>
    <col min="8454" max="8454" width="8.85546875" style="9" bestFit="1" customWidth="1"/>
    <col min="8455" max="8455" width="22.85546875" style="9" customWidth="1"/>
    <col min="8456" max="8456" width="59.7109375" style="9" bestFit="1" customWidth="1"/>
    <col min="8457" max="8457" width="57.85546875" style="9" bestFit="1" customWidth="1"/>
    <col min="8458" max="8458" width="35.28515625" style="9" bestFit="1" customWidth="1"/>
    <col min="8459" max="8459" width="28.140625" style="9" bestFit="1" customWidth="1"/>
    <col min="8460" max="8460" width="33.140625" style="9" bestFit="1" customWidth="1"/>
    <col min="8461" max="8461" width="26" style="9" bestFit="1" customWidth="1"/>
    <col min="8462" max="8462" width="19.140625" style="9" bestFit="1" customWidth="1"/>
    <col min="8463" max="8463" width="10.42578125" style="9" customWidth="1"/>
    <col min="8464" max="8464" width="11.85546875" style="9" customWidth="1"/>
    <col min="8465" max="8465" width="14.7109375" style="9" customWidth="1"/>
    <col min="8466" max="8466" width="9" style="9" bestFit="1" customWidth="1"/>
    <col min="8467" max="8706" width="9.140625" style="9"/>
    <col min="8707" max="8707" width="4.7109375" style="9" bestFit="1" customWidth="1"/>
    <col min="8708" max="8708" width="9.7109375" style="9" bestFit="1" customWidth="1"/>
    <col min="8709" max="8709" width="10" style="9" bestFit="1" customWidth="1"/>
    <col min="8710" max="8710" width="8.85546875" style="9" bestFit="1" customWidth="1"/>
    <col min="8711" max="8711" width="22.85546875" style="9" customWidth="1"/>
    <col min="8712" max="8712" width="59.7109375" style="9" bestFit="1" customWidth="1"/>
    <col min="8713" max="8713" width="57.85546875" style="9" bestFit="1" customWidth="1"/>
    <col min="8714" max="8714" width="35.28515625" style="9" bestFit="1" customWidth="1"/>
    <col min="8715" max="8715" width="28.140625" style="9" bestFit="1" customWidth="1"/>
    <col min="8716" max="8716" width="33.140625" style="9" bestFit="1" customWidth="1"/>
    <col min="8717" max="8717" width="26" style="9" bestFit="1" customWidth="1"/>
    <col min="8718" max="8718" width="19.140625" style="9" bestFit="1" customWidth="1"/>
    <col min="8719" max="8719" width="10.42578125" style="9" customWidth="1"/>
    <col min="8720" max="8720" width="11.85546875" style="9" customWidth="1"/>
    <col min="8721" max="8721" width="14.7109375" style="9" customWidth="1"/>
    <col min="8722" max="8722" width="9" style="9" bestFit="1" customWidth="1"/>
    <col min="8723" max="8962" width="9.140625" style="9"/>
    <col min="8963" max="8963" width="4.7109375" style="9" bestFit="1" customWidth="1"/>
    <col min="8964" max="8964" width="9.7109375" style="9" bestFit="1" customWidth="1"/>
    <col min="8965" max="8965" width="10" style="9" bestFit="1" customWidth="1"/>
    <col min="8966" max="8966" width="8.85546875" style="9" bestFit="1" customWidth="1"/>
    <col min="8967" max="8967" width="22.85546875" style="9" customWidth="1"/>
    <col min="8968" max="8968" width="59.7109375" style="9" bestFit="1" customWidth="1"/>
    <col min="8969" max="8969" width="57.85546875" style="9" bestFit="1" customWidth="1"/>
    <col min="8970" max="8970" width="35.28515625" style="9" bestFit="1" customWidth="1"/>
    <col min="8971" max="8971" width="28.140625" style="9" bestFit="1" customWidth="1"/>
    <col min="8972" max="8972" width="33.140625" style="9" bestFit="1" customWidth="1"/>
    <col min="8973" max="8973" width="26" style="9" bestFit="1" customWidth="1"/>
    <col min="8974" max="8974" width="19.140625" style="9" bestFit="1" customWidth="1"/>
    <col min="8975" max="8975" width="10.42578125" style="9" customWidth="1"/>
    <col min="8976" max="8976" width="11.85546875" style="9" customWidth="1"/>
    <col min="8977" max="8977" width="14.7109375" style="9" customWidth="1"/>
    <col min="8978" max="8978" width="9" style="9" bestFit="1" customWidth="1"/>
    <col min="8979" max="9218" width="9.140625" style="9"/>
    <col min="9219" max="9219" width="4.7109375" style="9" bestFit="1" customWidth="1"/>
    <col min="9220" max="9220" width="9.7109375" style="9" bestFit="1" customWidth="1"/>
    <col min="9221" max="9221" width="10" style="9" bestFit="1" customWidth="1"/>
    <col min="9222" max="9222" width="8.85546875" style="9" bestFit="1" customWidth="1"/>
    <col min="9223" max="9223" width="22.85546875" style="9" customWidth="1"/>
    <col min="9224" max="9224" width="59.7109375" style="9" bestFit="1" customWidth="1"/>
    <col min="9225" max="9225" width="57.85546875" style="9" bestFit="1" customWidth="1"/>
    <col min="9226" max="9226" width="35.28515625" style="9" bestFit="1" customWidth="1"/>
    <col min="9227" max="9227" width="28.140625" style="9" bestFit="1" customWidth="1"/>
    <col min="9228" max="9228" width="33.140625" style="9" bestFit="1" customWidth="1"/>
    <col min="9229" max="9229" width="26" style="9" bestFit="1" customWidth="1"/>
    <col min="9230" max="9230" width="19.140625" style="9" bestFit="1" customWidth="1"/>
    <col min="9231" max="9231" width="10.42578125" style="9" customWidth="1"/>
    <col min="9232" max="9232" width="11.85546875" style="9" customWidth="1"/>
    <col min="9233" max="9233" width="14.7109375" style="9" customWidth="1"/>
    <col min="9234" max="9234" width="9" style="9" bestFit="1" customWidth="1"/>
    <col min="9235" max="9474" width="9.140625" style="9"/>
    <col min="9475" max="9475" width="4.7109375" style="9" bestFit="1" customWidth="1"/>
    <col min="9476" max="9476" width="9.7109375" style="9" bestFit="1" customWidth="1"/>
    <col min="9477" max="9477" width="10" style="9" bestFit="1" customWidth="1"/>
    <col min="9478" max="9478" width="8.85546875" style="9" bestFit="1" customWidth="1"/>
    <col min="9479" max="9479" width="22.85546875" style="9" customWidth="1"/>
    <col min="9480" max="9480" width="59.7109375" style="9" bestFit="1" customWidth="1"/>
    <col min="9481" max="9481" width="57.85546875" style="9" bestFit="1" customWidth="1"/>
    <col min="9482" max="9482" width="35.28515625" style="9" bestFit="1" customWidth="1"/>
    <col min="9483" max="9483" width="28.140625" style="9" bestFit="1" customWidth="1"/>
    <col min="9484" max="9484" width="33.140625" style="9" bestFit="1" customWidth="1"/>
    <col min="9485" max="9485" width="26" style="9" bestFit="1" customWidth="1"/>
    <col min="9486" max="9486" width="19.140625" style="9" bestFit="1" customWidth="1"/>
    <col min="9487" max="9487" width="10.42578125" style="9" customWidth="1"/>
    <col min="9488" max="9488" width="11.85546875" style="9" customWidth="1"/>
    <col min="9489" max="9489" width="14.7109375" style="9" customWidth="1"/>
    <col min="9490" max="9490" width="9" style="9" bestFit="1" customWidth="1"/>
    <col min="9491" max="9730" width="9.140625" style="9"/>
    <col min="9731" max="9731" width="4.7109375" style="9" bestFit="1" customWidth="1"/>
    <col min="9732" max="9732" width="9.7109375" style="9" bestFit="1" customWidth="1"/>
    <col min="9733" max="9733" width="10" style="9" bestFit="1" customWidth="1"/>
    <col min="9734" max="9734" width="8.85546875" style="9" bestFit="1" customWidth="1"/>
    <col min="9735" max="9735" width="22.85546875" style="9" customWidth="1"/>
    <col min="9736" max="9736" width="59.7109375" style="9" bestFit="1" customWidth="1"/>
    <col min="9737" max="9737" width="57.85546875" style="9" bestFit="1" customWidth="1"/>
    <col min="9738" max="9738" width="35.28515625" style="9" bestFit="1" customWidth="1"/>
    <col min="9739" max="9739" width="28.140625" style="9" bestFit="1" customWidth="1"/>
    <col min="9740" max="9740" width="33.140625" style="9" bestFit="1" customWidth="1"/>
    <col min="9741" max="9741" width="26" style="9" bestFit="1" customWidth="1"/>
    <col min="9742" max="9742" width="19.140625" style="9" bestFit="1" customWidth="1"/>
    <col min="9743" max="9743" width="10.42578125" style="9" customWidth="1"/>
    <col min="9744" max="9744" width="11.85546875" style="9" customWidth="1"/>
    <col min="9745" max="9745" width="14.7109375" style="9" customWidth="1"/>
    <col min="9746" max="9746" width="9" style="9" bestFit="1" customWidth="1"/>
    <col min="9747" max="9986" width="9.140625" style="9"/>
    <col min="9987" max="9987" width="4.7109375" style="9" bestFit="1" customWidth="1"/>
    <col min="9988" max="9988" width="9.7109375" style="9" bestFit="1" customWidth="1"/>
    <col min="9989" max="9989" width="10" style="9" bestFit="1" customWidth="1"/>
    <col min="9990" max="9990" width="8.85546875" style="9" bestFit="1" customWidth="1"/>
    <col min="9991" max="9991" width="22.85546875" style="9" customWidth="1"/>
    <col min="9992" max="9992" width="59.7109375" style="9" bestFit="1" customWidth="1"/>
    <col min="9993" max="9993" width="57.85546875" style="9" bestFit="1" customWidth="1"/>
    <col min="9994" max="9994" width="35.28515625" style="9" bestFit="1" customWidth="1"/>
    <col min="9995" max="9995" width="28.140625" style="9" bestFit="1" customWidth="1"/>
    <col min="9996" max="9996" width="33.140625" style="9" bestFit="1" customWidth="1"/>
    <col min="9997" max="9997" width="26" style="9" bestFit="1" customWidth="1"/>
    <col min="9998" max="9998" width="19.140625" style="9" bestFit="1" customWidth="1"/>
    <col min="9999" max="9999" width="10.42578125" style="9" customWidth="1"/>
    <col min="10000" max="10000" width="11.85546875" style="9" customWidth="1"/>
    <col min="10001" max="10001" width="14.7109375" style="9" customWidth="1"/>
    <col min="10002" max="10002" width="9" style="9" bestFit="1" customWidth="1"/>
    <col min="10003" max="10242" width="9.140625" style="9"/>
    <col min="10243" max="10243" width="4.7109375" style="9" bestFit="1" customWidth="1"/>
    <col min="10244" max="10244" width="9.7109375" style="9" bestFit="1" customWidth="1"/>
    <col min="10245" max="10245" width="10" style="9" bestFit="1" customWidth="1"/>
    <col min="10246" max="10246" width="8.85546875" style="9" bestFit="1" customWidth="1"/>
    <col min="10247" max="10247" width="22.85546875" style="9" customWidth="1"/>
    <col min="10248" max="10248" width="59.7109375" style="9" bestFit="1" customWidth="1"/>
    <col min="10249" max="10249" width="57.85546875" style="9" bestFit="1" customWidth="1"/>
    <col min="10250" max="10250" width="35.28515625" style="9" bestFit="1" customWidth="1"/>
    <col min="10251" max="10251" width="28.140625" style="9" bestFit="1" customWidth="1"/>
    <col min="10252" max="10252" width="33.140625" style="9" bestFit="1" customWidth="1"/>
    <col min="10253" max="10253" width="26" style="9" bestFit="1" customWidth="1"/>
    <col min="10254" max="10254" width="19.140625" style="9" bestFit="1" customWidth="1"/>
    <col min="10255" max="10255" width="10.42578125" style="9" customWidth="1"/>
    <col min="10256" max="10256" width="11.85546875" style="9" customWidth="1"/>
    <col min="10257" max="10257" width="14.7109375" style="9" customWidth="1"/>
    <col min="10258" max="10258" width="9" style="9" bestFit="1" customWidth="1"/>
    <col min="10259" max="10498" width="9.140625" style="9"/>
    <col min="10499" max="10499" width="4.7109375" style="9" bestFit="1" customWidth="1"/>
    <col min="10500" max="10500" width="9.7109375" style="9" bestFit="1" customWidth="1"/>
    <col min="10501" max="10501" width="10" style="9" bestFit="1" customWidth="1"/>
    <col min="10502" max="10502" width="8.85546875" style="9" bestFit="1" customWidth="1"/>
    <col min="10503" max="10503" width="22.85546875" style="9" customWidth="1"/>
    <col min="10504" max="10504" width="59.7109375" style="9" bestFit="1" customWidth="1"/>
    <col min="10505" max="10505" width="57.85546875" style="9" bestFit="1" customWidth="1"/>
    <col min="10506" max="10506" width="35.28515625" style="9" bestFit="1" customWidth="1"/>
    <col min="10507" max="10507" width="28.140625" style="9" bestFit="1" customWidth="1"/>
    <col min="10508" max="10508" width="33.140625" style="9" bestFit="1" customWidth="1"/>
    <col min="10509" max="10509" width="26" style="9" bestFit="1" customWidth="1"/>
    <col min="10510" max="10510" width="19.140625" style="9" bestFit="1" customWidth="1"/>
    <col min="10511" max="10511" width="10.42578125" style="9" customWidth="1"/>
    <col min="10512" max="10512" width="11.85546875" style="9" customWidth="1"/>
    <col min="10513" max="10513" width="14.7109375" style="9" customWidth="1"/>
    <col min="10514" max="10514" width="9" style="9" bestFit="1" customWidth="1"/>
    <col min="10515" max="10754" width="9.140625" style="9"/>
    <col min="10755" max="10755" width="4.7109375" style="9" bestFit="1" customWidth="1"/>
    <col min="10756" max="10756" width="9.7109375" style="9" bestFit="1" customWidth="1"/>
    <col min="10757" max="10757" width="10" style="9" bestFit="1" customWidth="1"/>
    <col min="10758" max="10758" width="8.85546875" style="9" bestFit="1" customWidth="1"/>
    <col min="10759" max="10759" width="22.85546875" style="9" customWidth="1"/>
    <col min="10760" max="10760" width="59.7109375" style="9" bestFit="1" customWidth="1"/>
    <col min="10761" max="10761" width="57.85546875" style="9" bestFit="1" customWidth="1"/>
    <col min="10762" max="10762" width="35.28515625" style="9" bestFit="1" customWidth="1"/>
    <col min="10763" max="10763" width="28.140625" style="9" bestFit="1" customWidth="1"/>
    <col min="10764" max="10764" width="33.140625" style="9" bestFit="1" customWidth="1"/>
    <col min="10765" max="10765" width="26" style="9" bestFit="1" customWidth="1"/>
    <col min="10766" max="10766" width="19.140625" style="9" bestFit="1" customWidth="1"/>
    <col min="10767" max="10767" width="10.42578125" style="9" customWidth="1"/>
    <col min="10768" max="10768" width="11.85546875" style="9" customWidth="1"/>
    <col min="10769" max="10769" width="14.7109375" style="9" customWidth="1"/>
    <col min="10770" max="10770" width="9" style="9" bestFit="1" customWidth="1"/>
    <col min="10771" max="11010" width="9.140625" style="9"/>
    <col min="11011" max="11011" width="4.7109375" style="9" bestFit="1" customWidth="1"/>
    <col min="11012" max="11012" width="9.7109375" style="9" bestFit="1" customWidth="1"/>
    <col min="11013" max="11013" width="10" style="9" bestFit="1" customWidth="1"/>
    <col min="11014" max="11014" width="8.85546875" style="9" bestFit="1" customWidth="1"/>
    <col min="11015" max="11015" width="22.85546875" style="9" customWidth="1"/>
    <col min="11016" max="11016" width="59.7109375" style="9" bestFit="1" customWidth="1"/>
    <col min="11017" max="11017" width="57.85546875" style="9" bestFit="1" customWidth="1"/>
    <col min="11018" max="11018" width="35.28515625" style="9" bestFit="1" customWidth="1"/>
    <col min="11019" max="11019" width="28.140625" style="9" bestFit="1" customWidth="1"/>
    <col min="11020" max="11020" width="33.140625" style="9" bestFit="1" customWidth="1"/>
    <col min="11021" max="11021" width="26" style="9" bestFit="1" customWidth="1"/>
    <col min="11022" max="11022" width="19.140625" style="9" bestFit="1" customWidth="1"/>
    <col min="11023" max="11023" width="10.42578125" style="9" customWidth="1"/>
    <col min="11024" max="11024" width="11.85546875" style="9" customWidth="1"/>
    <col min="11025" max="11025" width="14.7109375" style="9" customWidth="1"/>
    <col min="11026" max="11026" width="9" style="9" bestFit="1" customWidth="1"/>
    <col min="11027" max="11266" width="9.140625" style="9"/>
    <col min="11267" max="11267" width="4.7109375" style="9" bestFit="1" customWidth="1"/>
    <col min="11268" max="11268" width="9.7109375" style="9" bestFit="1" customWidth="1"/>
    <col min="11269" max="11269" width="10" style="9" bestFit="1" customWidth="1"/>
    <col min="11270" max="11270" width="8.85546875" style="9" bestFit="1" customWidth="1"/>
    <col min="11271" max="11271" width="22.85546875" style="9" customWidth="1"/>
    <col min="11272" max="11272" width="59.7109375" style="9" bestFit="1" customWidth="1"/>
    <col min="11273" max="11273" width="57.85546875" style="9" bestFit="1" customWidth="1"/>
    <col min="11274" max="11274" width="35.28515625" style="9" bestFit="1" customWidth="1"/>
    <col min="11275" max="11275" width="28.140625" style="9" bestFit="1" customWidth="1"/>
    <col min="11276" max="11276" width="33.140625" style="9" bestFit="1" customWidth="1"/>
    <col min="11277" max="11277" width="26" style="9" bestFit="1" customWidth="1"/>
    <col min="11278" max="11278" width="19.140625" style="9" bestFit="1" customWidth="1"/>
    <col min="11279" max="11279" width="10.42578125" style="9" customWidth="1"/>
    <col min="11280" max="11280" width="11.85546875" style="9" customWidth="1"/>
    <col min="11281" max="11281" width="14.7109375" style="9" customWidth="1"/>
    <col min="11282" max="11282" width="9" style="9" bestFit="1" customWidth="1"/>
    <col min="11283" max="11522" width="9.140625" style="9"/>
    <col min="11523" max="11523" width="4.7109375" style="9" bestFit="1" customWidth="1"/>
    <col min="11524" max="11524" width="9.7109375" style="9" bestFit="1" customWidth="1"/>
    <col min="11525" max="11525" width="10" style="9" bestFit="1" customWidth="1"/>
    <col min="11526" max="11526" width="8.85546875" style="9" bestFit="1" customWidth="1"/>
    <col min="11527" max="11527" width="22.85546875" style="9" customWidth="1"/>
    <col min="11528" max="11528" width="59.7109375" style="9" bestFit="1" customWidth="1"/>
    <col min="11529" max="11529" width="57.85546875" style="9" bestFit="1" customWidth="1"/>
    <col min="11530" max="11530" width="35.28515625" style="9" bestFit="1" customWidth="1"/>
    <col min="11531" max="11531" width="28.140625" style="9" bestFit="1" customWidth="1"/>
    <col min="11532" max="11532" width="33.140625" style="9" bestFit="1" customWidth="1"/>
    <col min="11533" max="11533" width="26" style="9" bestFit="1" customWidth="1"/>
    <col min="11534" max="11534" width="19.140625" style="9" bestFit="1" customWidth="1"/>
    <col min="11535" max="11535" width="10.42578125" style="9" customWidth="1"/>
    <col min="11536" max="11536" width="11.85546875" style="9" customWidth="1"/>
    <col min="11537" max="11537" width="14.7109375" style="9" customWidth="1"/>
    <col min="11538" max="11538" width="9" style="9" bestFit="1" customWidth="1"/>
    <col min="11539" max="11778" width="9.140625" style="9"/>
    <col min="11779" max="11779" width="4.7109375" style="9" bestFit="1" customWidth="1"/>
    <col min="11780" max="11780" width="9.7109375" style="9" bestFit="1" customWidth="1"/>
    <col min="11781" max="11781" width="10" style="9" bestFit="1" customWidth="1"/>
    <col min="11782" max="11782" width="8.85546875" style="9" bestFit="1" customWidth="1"/>
    <col min="11783" max="11783" width="22.85546875" style="9" customWidth="1"/>
    <col min="11784" max="11784" width="59.7109375" style="9" bestFit="1" customWidth="1"/>
    <col min="11785" max="11785" width="57.85546875" style="9" bestFit="1" customWidth="1"/>
    <col min="11786" max="11786" width="35.28515625" style="9" bestFit="1" customWidth="1"/>
    <col min="11787" max="11787" width="28.140625" style="9" bestFit="1" customWidth="1"/>
    <col min="11788" max="11788" width="33.140625" style="9" bestFit="1" customWidth="1"/>
    <col min="11789" max="11789" width="26" style="9" bestFit="1" customWidth="1"/>
    <col min="11790" max="11790" width="19.140625" style="9" bestFit="1" customWidth="1"/>
    <col min="11791" max="11791" width="10.42578125" style="9" customWidth="1"/>
    <col min="11792" max="11792" width="11.85546875" style="9" customWidth="1"/>
    <col min="11793" max="11793" width="14.7109375" style="9" customWidth="1"/>
    <col min="11794" max="11794" width="9" style="9" bestFit="1" customWidth="1"/>
    <col min="11795" max="12034" width="9.140625" style="9"/>
    <col min="12035" max="12035" width="4.7109375" style="9" bestFit="1" customWidth="1"/>
    <col min="12036" max="12036" width="9.7109375" style="9" bestFit="1" customWidth="1"/>
    <col min="12037" max="12037" width="10" style="9" bestFit="1" customWidth="1"/>
    <col min="12038" max="12038" width="8.85546875" style="9" bestFit="1" customWidth="1"/>
    <col min="12039" max="12039" width="22.85546875" style="9" customWidth="1"/>
    <col min="12040" max="12040" width="59.7109375" style="9" bestFit="1" customWidth="1"/>
    <col min="12041" max="12041" width="57.85546875" style="9" bestFit="1" customWidth="1"/>
    <col min="12042" max="12042" width="35.28515625" style="9" bestFit="1" customWidth="1"/>
    <col min="12043" max="12043" width="28.140625" style="9" bestFit="1" customWidth="1"/>
    <col min="12044" max="12044" width="33.140625" style="9" bestFit="1" customWidth="1"/>
    <col min="12045" max="12045" width="26" style="9" bestFit="1" customWidth="1"/>
    <col min="12046" max="12046" width="19.140625" style="9" bestFit="1" customWidth="1"/>
    <col min="12047" max="12047" width="10.42578125" style="9" customWidth="1"/>
    <col min="12048" max="12048" width="11.85546875" style="9" customWidth="1"/>
    <col min="12049" max="12049" width="14.7109375" style="9" customWidth="1"/>
    <col min="12050" max="12050" width="9" style="9" bestFit="1" customWidth="1"/>
    <col min="12051" max="12290" width="9.140625" style="9"/>
    <col min="12291" max="12291" width="4.7109375" style="9" bestFit="1" customWidth="1"/>
    <col min="12292" max="12292" width="9.7109375" style="9" bestFit="1" customWidth="1"/>
    <col min="12293" max="12293" width="10" style="9" bestFit="1" customWidth="1"/>
    <col min="12294" max="12294" width="8.85546875" style="9" bestFit="1" customWidth="1"/>
    <col min="12295" max="12295" width="22.85546875" style="9" customWidth="1"/>
    <col min="12296" max="12296" width="59.7109375" style="9" bestFit="1" customWidth="1"/>
    <col min="12297" max="12297" width="57.85546875" style="9" bestFit="1" customWidth="1"/>
    <col min="12298" max="12298" width="35.28515625" style="9" bestFit="1" customWidth="1"/>
    <col min="12299" max="12299" width="28.140625" style="9" bestFit="1" customWidth="1"/>
    <col min="12300" max="12300" width="33.140625" style="9" bestFit="1" customWidth="1"/>
    <col min="12301" max="12301" width="26" style="9" bestFit="1" customWidth="1"/>
    <col min="12302" max="12302" width="19.140625" style="9" bestFit="1" customWidth="1"/>
    <col min="12303" max="12303" width="10.42578125" style="9" customWidth="1"/>
    <col min="12304" max="12304" width="11.85546875" style="9" customWidth="1"/>
    <col min="12305" max="12305" width="14.7109375" style="9" customWidth="1"/>
    <col min="12306" max="12306" width="9" style="9" bestFit="1" customWidth="1"/>
    <col min="12307" max="12546" width="9.140625" style="9"/>
    <col min="12547" max="12547" width="4.7109375" style="9" bestFit="1" customWidth="1"/>
    <col min="12548" max="12548" width="9.7109375" style="9" bestFit="1" customWidth="1"/>
    <col min="12549" max="12549" width="10" style="9" bestFit="1" customWidth="1"/>
    <col min="12550" max="12550" width="8.85546875" style="9" bestFit="1" customWidth="1"/>
    <col min="12551" max="12551" width="22.85546875" style="9" customWidth="1"/>
    <col min="12552" max="12552" width="59.7109375" style="9" bestFit="1" customWidth="1"/>
    <col min="12553" max="12553" width="57.85546875" style="9" bestFit="1" customWidth="1"/>
    <col min="12554" max="12554" width="35.28515625" style="9" bestFit="1" customWidth="1"/>
    <col min="12555" max="12555" width="28.140625" style="9" bestFit="1" customWidth="1"/>
    <col min="12556" max="12556" width="33.140625" style="9" bestFit="1" customWidth="1"/>
    <col min="12557" max="12557" width="26" style="9" bestFit="1" customWidth="1"/>
    <col min="12558" max="12558" width="19.140625" style="9" bestFit="1" customWidth="1"/>
    <col min="12559" max="12559" width="10.42578125" style="9" customWidth="1"/>
    <col min="12560" max="12560" width="11.85546875" style="9" customWidth="1"/>
    <col min="12561" max="12561" width="14.7109375" style="9" customWidth="1"/>
    <col min="12562" max="12562" width="9" style="9" bestFit="1" customWidth="1"/>
    <col min="12563" max="12802" width="9.140625" style="9"/>
    <col min="12803" max="12803" width="4.7109375" style="9" bestFit="1" customWidth="1"/>
    <col min="12804" max="12804" width="9.7109375" style="9" bestFit="1" customWidth="1"/>
    <col min="12805" max="12805" width="10" style="9" bestFit="1" customWidth="1"/>
    <col min="12806" max="12806" width="8.85546875" style="9" bestFit="1" customWidth="1"/>
    <col min="12807" max="12807" width="22.85546875" style="9" customWidth="1"/>
    <col min="12808" max="12808" width="59.7109375" style="9" bestFit="1" customWidth="1"/>
    <col min="12809" max="12809" width="57.85546875" style="9" bestFit="1" customWidth="1"/>
    <col min="12810" max="12810" width="35.28515625" style="9" bestFit="1" customWidth="1"/>
    <col min="12811" max="12811" width="28.140625" style="9" bestFit="1" customWidth="1"/>
    <col min="12812" max="12812" width="33.140625" style="9" bestFit="1" customWidth="1"/>
    <col min="12813" max="12813" width="26" style="9" bestFit="1" customWidth="1"/>
    <col min="12814" max="12814" width="19.140625" style="9" bestFit="1" customWidth="1"/>
    <col min="12815" max="12815" width="10.42578125" style="9" customWidth="1"/>
    <col min="12816" max="12816" width="11.85546875" style="9" customWidth="1"/>
    <col min="12817" max="12817" width="14.7109375" style="9" customWidth="1"/>
    <col min="12818" max="12818" width="9" style="9" bestFit="1" customWidth="1"/>
    <col min="12819" max="13058" width="9.140625" style="9"/>
    <col min="13059" max="13059" width="4.7109375" style="9" bestFit="1" customWidth="1"/>
    <col min="13060" max="13060" width="9.7109375" style="9" bestFit="1" customWidth="1"/>
    <col min="13061" max="13061" width="10" style="9" bestFit="1" customWidth="1"/>
    <col min="13062" max="13062" width="8.85546875" style="9" bestFit="1" customWidth="1"/>
    <col min="13063" max="13063" width="22.85546875" style="9" customWidth="1"/>
    <col min="13064" max="13064" width="59.7109375" style="9" bestFit="1" customWidth="1"/>
    <col min="13065" max="13065" width="57.85546875" style="9" bestFit="1" customWidth="1"/>
    <col min="13066" max="13066" width="35.28515625" style="9" bestFit="1" customWidth="1"/>
    <col min="13067" max="13067" width="28.140625" style="9" bestFit="1" customWidth="1"/>
    <col min="13068" max="13068" width="33.140625" style="9" bestFit="1" customWidth="1"/>
    <col min="13069" max="13069" width="26" style="9" bestFit="1" customWidth="1"/>
    <col min="13070" max="13070" width="19.140625" style="9" bestFit="1" customWidth="1"/>
    <col min="13071" max="13071" width="10.42578125" style="9" customWidth="1"/>
    <col min="13072" max="13072" width="11.85546875" style="9" customWidth="1"/>
    <col min="13073" max="13073" width="14.7109375" style="9" customWidth="1"/>
    <col min="13074" max="13074" width="9" style="9" bestFit="1" customWidth="1"/>
    <col min="13075" max="13314" width="9.140625" style="9"/>
    <col min="13315" max="13315" width="4.7109375" style="9" bestFit="1" customWidth="1"/>
    <col min="13316" max="13316" width="9.7109375" style="9" bestFit="1" customWidth="1"/>
    <col min="13317" max="13317" width="10" style="9" bestFit="1" customWidth="1"/>
    <col min="13318" max="13318" width="8.85546875" style="9" bestFit="1" customWidth="1"/>
    <col min="13319" max="13319" width="22.85546875" style="9" customWidth="1"/>
    <col min="13320" max="13320" width="59.7109375" style="9" bestFit="1" customWidth="1"/>
    <col min="13321" max="13321" width="57.85546875" style="9" bestFit="1" customWidth="1"/>
    <col min="13322" max="13322" width="35.28515625" style="9" bestFit="1" customWidth="1"/>
    <col min="13323" max="13323" width="28.140625" style="9" bestFit="1" customWidth="1"/>
    <col min="13324" max="13324" width="33.140625" style="9" bestFit="1" customWidth="1"/>
    <col min="13325" max="13325" width="26" style="9" bestFit="1" customWidth="1"/>
    <col min="13326" max="13326" width="19.140625" style="9" bestFit="1" customWidth="1"/>
    <col min="13327" max="13327" width="10.42578125" style="9" customWidth="1"/>
    <col min="13328" max="13328" width="11.85546875" style="9" customWidth="1"/>
    <col min="13329" max="13329" width="14.7109375" style="9" customWidth="1"/>
    <col min="13330" max="13330" width="9" style="9" bestFit="1" customWidth="1"/>
    <col min="13331" max="13570" width="9.140625" style="9"/>
    <col min="13571" max="13571" width="4.7109375" style="9" bestFit="1" customWidth="1"/>
    <col min="13572" max="13572" width="9.7109375" style="9" bestFit="1" customWidth="1"/>
    <col min="13573" max="13573" width="10" style="9" bestFit="1" customWidth="1"/>
    <col min="13574" max="13574" width="8.85546875" style="9" bestFit="1" customWidth="1"/>
    <col min="13575" max="13575" width="22.85546875" style="9" customWidth="1"/>
    <col min="13576" max="13576" width="59.7109375" style="9" bestFit="1" customWidth="1"/>
    <col min="13577" max="13577" width="57.85546875" style="9" bestFit="1" customWidth="1"/>
    <col min="13578" max="13578" width="35.28515625" style="9" bestFit="1" customWidth="1"/>
    <col min="13579" max="13579" width="28.140625" style="9" bestFit="1" customWidth="1"/>
    <col min="13580" max="13580" width="33.140625" style="9" bestFit="1" customWidth="1"/>
    <col min="13581" max="13581" width="26" style="9" bestFit="1" customWidth="1"/>
    <col min="13582" max="13582" width="19.140625" style="9" bestFit="1" customWidth="1"/>
    <col min="13583" max="13583" width="10.42578125" style="9" customWidth="1"/>
    <col min="13584" max="13584" width="11.85546875" style="9" customWidth="1"/>
    <col min="13585" max="13585" width="14.7109375" style="9" customWidth="1"/>
    <col min="13586" max="13586" width="9" style="9" bestFit="1" customWidth="1"/>
    <col min="13587" max="13826" width="9.140625" style="9"/>
    <col min="13827" max="13827" width="4.7109375" style="9" bestFit="1" customWidth="1"/>
    <col min="13828" max="13828" width="9.7109375" style="9" bestFit="1" customWidth="1"/>
    <col min="13829" max="13829" width="10" style="9" bestFit="1" customWidth="1"/>
    <col min="13830" max="13830" width="8.85546875" style="9" bestFit="1" customWidth="1"/>
    <col min="13831" max="13831" width="22.85546875" style="9" customWidth="1"/>
    <col min="13832" max="13832" width="59.7109375" style="9" bestFit="1" customWidth="1"/>
    <col min="13833" max="13833" width="57.85546875" style="9" bestFit="1" customWidth="1"/>
    <col min="13834" max="13834" width="35.28515625" style="9" bestFit="1" customWidth="1"/>
    <col min="13835" max="13835" width="28.140625" style="9" bestFit="1" customWidth="1"/>
    <col min="13836" max="13836" width="33.140625" style="9" bestFit="1" customWidth="1"/>
    <col min="13837" max="13837" width="26" style="9" bestFit="1" customWidth="1"/>
    <col min="13838" max="13838" width="19.140625" style="9" bestFit="1" customWidth="1"/>
    <col min="13839" max="13839" width="10.42578125" style="9" customWidth="1"/>
    <col min="13840" max="13840" width="11.85546875" style="9" customWidth="1"/>
    <col min="13841" max="13841" width="14.7109375" style="9" customWidth="1"/>
    <col min="13842" max="13842" width="9" style="9" bestFit="1" customWidth="1"/>
    <col min="13843" max="14082" width="9.140625" style="9"/>
    <col min="14083" max="14083" width="4.7109375" style="9" bestFit="1" customWidth="1"/>
    <col min="14084" max="14084" width="9.7109375" style="9" bestFit="1" customWidth="1"/>
    <col min="14085" max="14085" width="10" style="9" bestFit="1" customWidth="1"/>
    <col min="14086" max="14086" width="8.85546875" style="9" bestFit="1" customWidth="1"/>
    <col min="14087" max="14087" width="22.85546875" style="9" customWidth="1"/>
    <col min="14088" max="14088" width="59.7109375" style="9" bestFit="1" customWidth="1"/>
    <col min="14089" max="14089" width="57.85546875" style="9" bestFit="1" customWidth="1"/>
    <col min="14090" max="14090" width="35.28515625" style="9" bestFit="1" customWidth="1"/>
    <col min="14091" max="14091" width="28.140625" style="9" bestFit="1" customWidth="1"/>
    <col min="14092" max="14092" width="33.140625" style="9" bestFit="1" customWidth="1"/>
    <col min="14093" max="14093" width="26" style="9" bestFit="1" customWidth="1"/>
    <col min="14094" max="14094" width="19.140625" style="9" bestFit="1" customWidth="1"/>
    <col min="14095" max="14095" width="10.42578125" style="9" customWidth="1"/>
    <col min="14096" max="14096" width="11.85546875" style="9" customWidth="1"/>
    <col min="14097" max="14097" width="14.7109375" style="9" customWidth="1"/>
    <col min="14098" max="14098" width="9" style="9" bestFit="1" customWidth="1"/>
    <col min="14099" max="14338" width="9.140625" style="9"/>
    <col min="14339" max="14339" width="4.7109375" style="9" bestFit="1" customWidth="1"/>
    <col min="14340" max="14340" width="9.7109375" style="9" bestFit="1" customWidth="1"/>
    <col min="14341" max="14341" width="10" style="9" bestFit="1" customWidth="1"/>
    <col min="14342" max="14342" width="8.85546875" style="9" bestFit="1" customWidth="1"/>
    <col min="14343" max="14343" width="22.85546875" style="9" customWidth="1"/>
    <col min="14344" max="14344" width="59.7109375" style="9" bestFit="1" customWidth="1"/>
    <col min="14345" max="14345" width="57.85546875" style="9" bestFit="1" customWidth="1"/>
    <col min="14346" max="14346" width="35.28515625" style="9" bestFit="1" customWidth="1"/>
    <col min="14347" max="14347" width="28.140625" style="9" bestFit="1" customWidth="1"/>
    <col min="14348" max="14348" width="33.140625" style="9" bestFit="1" customWidth="1"/>
    <col min="14349" max="14349" width="26" style="9" bestFit="1" customWidth="1"/>
    <col min="14350" max="14350" width="19.140625" style="9" bestFit="1" customWidth="1"/>
    <col min="14351" max="14351" width="10.42578125" style="9" customWidth="1"/>
    <col min="14352" max="14352" width="11.85546875" style="9" customWidth="1"/>
    <col min="14353" max="14353" width="14.7109375" style="9" customWidth="1"/>
    <col min="14354" max="14354" width="9" style="9" bestFit="1" customWidth="1"/>
    <col min="14355" max="14594" width="9.140625" style="9"/>
    <col min="14595" max="14595" width="4.7109375" style="9" bestFit="1" customWidth="1"/>
    <col min="14596" max="14596" width="9.7109375" style="9" bestFit="1" customWidth="1"/>
    <col min="14597" max="14597" width="10" style="9" bestFit="1" customWidth="1"/>
    <col min="14598" max="14598" width="8.85546875" style="9" bestFit="1" customWidth="1"/>
    <col min="14599" max="14599" width="22.85546875" style="9" customWidth="1"/>
    <col min="14600" max="14600" width="59.7109375" style="9" bestFit="1" customWidth="1"/>
    <col min="14601" max="14601" width="57.85546875" style="9" bestFit="1" customWidth="1"/>
    <col min="14602" max="14602" width="35.28515625" style="9" bestFit="1" customWidth="1"/>
    <col min="14603" max="14603" width="28.140625" style="9" bestFit="1" customWidth="1"/>
    <col min="14604" max="14604" width="33.140625" style="9" bestFit="1" customWidth="1"/>
    <col min="14605" max="14605" width="26" style="9" bestFit="1" customWidth="1"/>
    <col min="14606" max="14606" width="19.140625" style="9" bestFit="1" customWidth="1"/>
    <col min="14607" max="14607" width="10.42578125" style="9" customWidth="1"/>
    <col min="14608" max="14608" width="11.85546875" style="9" customWidth="1"/>
    <col min="14609" max="14609" width="14.7109375" style="9" customWidth="1"/>
    <col min="14610" max="14610" width="9" style="9" bestFit="1" customWidth="1"/>
    <col min="14611" max="14850" width="9.140625" style="9"/>
    <col min="14851" max="14851" width="4.7109375" style="9" bestFit="1" customWidth="1"/>
    <col min="14852" max="14852" width="9.7109375" style="9" bestFit="1" customWidth="1"/>
    <col min="14853" max="14853" width="10" style="9" bestFit="1" customWidth="1"/>
    <col min="14854" max="14854" width="8.85546875" style="9" bestFit="1" customWidth="1"/>
    <col min="14855" max="14855" width="22.85546875" style="9" customWidth="1"/>
    <col min="14856" max="14856" width="59.7109375" style="9" bestFit="1" customWidth="1"/>
    <col min="14857" max="14857" width="57.85546875" style="9" bestFit="1" customWidth="1"/>
    <col min="14858" max="14858" width="35.28515625" style="9" bestFit="1" customWidth="1"/>
    <col min="14859" max="14859" width="28.140625" style="9" bestFit="1" customWidth="1"/>
    <col min="14860" max="14860" width="33.140625" style="9" bestFit="1" customWidth="1"/>
    <col min="14861" max="14861" width="26" style="9" bestFit="1" customWidth="1"/>
    <col min="14862" max="14862" width="19.140625" style="9" bestFit="1" customWidth="1"/>
    <col min="14863" max="14863" width="10.42578125" style="9" customWidth="1"/>
    <col min="14864" max="14864" width="11.85546875" style="9" customWidth="1"/>
    <col min="14865" max="14865" width="14.7109375" style="9" customWidth="1"/>
    <col min="14866" max="14866" width="9" style="9" bestFit="1" customWidth="1"/>
    <col min="14867" max="15106" width="9.140625" style="9"/>
    <col min="15107" max="15107" width="4.7109375" style="9" bestFit="1" customWidth="1"/>
    <col min="15108" max="15108" width="9.7109375" style="9" bestFit="1" customWidth="1"/>
    <col min="15109" max="15109" width="10" style="9" bestFit="1" customWidth="1"/>
    <col min="15110" max="15110" width="8.85546875" style="9" bestFit="1" customWidth="1"/>
    <col min="15111" max="15111" width="22.85546875" style="9" customWidth="1"/>
    <col min="15112" max="15112" width="59.7109375" style="9" bestFit="1" customWidth="1"/>
    <col min="15113" max="15113" width="57.85546875" style="9" bestFit="1" customWidth="1"/>
    <col min="15114" max="15114" width="35.28515625" style="9" bestFit="1" customWidth="1"/>
    <col min="15115" max="15115" width="28.140625" style="9" bestFit="1" customWidth="1"/>
    <col min="15116" max="15116" width="33.140625" style="9" bestFit="1" customWidth="1"/>
    <col min="15117" max="15117" width="26" style="9" bestFit="1" customWidth="1"/>
    <col min="15118" max="15118" width="19.140625" style="9" bestFit="1" customWidth="1"/>
    <col min="15119" max="15119" width="10.42578125" style="9" customWidth="1"/>
    <col min="15120" max="15120" width="11.85546875" style="9" customWidth="1"/>
    <col min="15121" max="15121" width="14.7109375" style="9" customWidth="1"/>
    <col min="15122" max="15122" width="9" style="9" bestFit="1" customWidth="1"/>
    <col min="15123" max="15362" width="9.140625" style="9"/>
    <col min="15363" max="15363" width="4.7109375" style="9" bestFit="1" customWidth="1"/>
    <col min="15364" max="15364" width="9.7109375" style="9" bestFit="1" customWidth="1"/>
    <col min="15365" max="15365" width="10" style="9" bestFit="1" customWidth="1"/>
    <col min="15366" max="15366" width="8.85546875" style="9" bestFit="1" customWidth="1"/>
    <col min="15367" max="15367" width="22.85546875" style="9" customWidth="1"/>
    <col min="15368" max="15368" width="59.7109375" style="9" bestFit="1" customWidth="1"/>
    <col min="15369" max="15369" width="57.85546875" style="9" bestFit="1" customWidth="1"/>
    <col min="15370" max="15370" width="35.28515625" style="9" bestFit="1" customWidth="1"/>
    <col min="15371" max="15371" width="28.140625" style="9" bestFit="1" customWidth="1"/>
    <col min="15372" max="15372" width="33.140625" style="9" bestFit="1" customWidth="1"/>
    <col min="15373" max="15373" width="26" style="9" bestFit="1" customWidth="1"/>
    <col min="15374" max="15374" width="19.140625" style="9" bestFit="1" customWidth="1"/>
    <col min="15375" max="15375" width="10.42578125" style="9" customWidth="1"/>
    <col min="15376" max="15376" width="11.85546875" style="9" customWidth="1"/>
    <col min="15377" max="15377" width="14.7109375" style="9" customWidth="1"/>
    <col min="15378" max="15378" width="9" style="9" bestFit="1" customWidth="1"/>
    <col min="15379" max="15618" width="9.140625" style="9"/>
    <col min="15619" max="15619" width="4.7109375" style="9" bestFit="1" customWidth="1"/>
    <col min="15620" max="15620" width="9.7109375" style="9" bestFit="1" customWidth="1"/>
    <col min="15621" max="15621" width="10" style="9" bestFit="1" customWidth="1"/>
    <col min="15622" max="15622" width="8.85546875" style="9" bestFit="1" customWidth="1"/>
    <col min="15623" max="15623" width="22.85546875" style="9" customWidth="1"/>
    <col min="15624" max="15624" width="59.7109375" style="9" bestFit="1" customWidth="1"/>
    <col min="15625" max="15625" width="57.85546875" style="9" bestFit="1" customWidth="1"/>
    <col min="15626" max="15626" width="35.28515625" style="9" bestFit="1" customWidth="1"/>
    <col min="15627" max="15627" width="28.140625" style="9" bestFit="1" customWidth="1"/>
    <col min="15628" max="15628" width="33.140625" style="9" bestFit="1" customWidth="1"/>
    <col min="15629" max="15629" width="26" style="9" bestFit="1" customWidth="1"/>
    <col min="15630" max="15630" width="19.140625" style="9" bestFit="1" customWidth="1"/>
    <col min="15631" max="15631" width="10.42578125" style="9" customWidth="1"/>
    <col min="15632" max="15632" width="11.85546875" style="9" customWidth="1"/>
    <col min="15633" max="15633" width="14.7109375" style="9" customWidth="1"/>
    <col min="15634" max="15634" width="9" style="9" bestFit="1" customWidth="1"/>
    <col min="15635" max="15874" width="9.140625" style="9"/>
    <col min="15875" max="15875" width="4.7109375" style="9" bestFit="1" customWidth="1"/>
    <col min="15876" max="15876" width="9.7109375" style="9" bestFit="1" customWidth="1"/>
    <col min="15877" max="15877" width="10" style="9" bestFit="1" customWidth="1"/>
    <col min="15878" max="15878" width="8.85546875" style="9" bestFit="1" customWidth="1"/>
    <col min="15879" max="15879" width="22.85546875" style="9" customWidth="1"/>
    <col min="15880" max="15880" width="59.7109375" style="9" bestFit="1" customWidth="1"/>
    <col min="15881" max="15881" width="57.85546875" style="9" bestFit="1" customWidth="1"/>
    <col min="15882" max="15882" width="35.28515625" style="9" bestFit="1" customWidth="1"/>
    <col min="15883" max="15883" width="28.140625" style="9" bestFit="1" customWidth="1"/>
    <col min="15884" max="15884" width="33.140625" style="9" bestFit="1" customWidth="1"/>
    <col min="15885" max="15885" width="26" style="9" bestFit="1" customWidth="1"/>
    <col min="15886" max="15886" width="19.140625" style="9" bestFit="1" customWidth="1"/>
    <col min="15887" max="15887" width="10.42578125" style="9" customWidth="1"/>
    <col min="15888" max="15888" width="11.85546875" style="9" customWidth="1"/>
    <col min="15889" max="15889" width="14.7109375" style="9" customWidth="1"/>
    <col min="15890" max="15890" width="9" style="9" bestFit="1" customWidth="1"/>
    <col min="15891" max="16130" width="9.140625" style="9"/>
    <col min="16131" max="16131" width="4.7109375" style="9" bestFit="1" customWidth="1"/>
    <col min="16132" max="16132" width="9.7109375" style="9" bestFit="1" customWidth="1"/>
    <col min="16133" max="16133" width="10" style="9" bestFit="1" customWidth="1"/>
    <col min="16134" max="16134" width="8.85546875" style="9" bestFit="1" customWidth="1"/>
    <col min="16135" max="16135" width="22.85546875" style="9" customWidth="1"/>
    <col min="16136" max="16136" width="59.7109375" style="9" bestFit="1" customWidth="1"/>
    <col min="16137" max="16137" width="57.85546875" style="9" bestFit="1" customWidth="1"/>
    <col min="16138" max="16138" width="35.28515625" style="9" bestFit="1" customWidth="1"/>
    <col min="16139" max="16139" width="28.140625" style="9" bestFit="1" customWidth="1"/>
    <col min="16140" max="16140" width="33.140625" style="9" bestFit="1" customWidth="1"/>
    <col min="16141" max="16141" width="26" style="9" bestFit="1" customWidth="1"/>
    <col min="16142" max="16142" width="19.140625" style="9" bestFit="1" customWidth="1"/>
    <col min="16143" max="16143" width="10.42578125" style="9" customWidth="1"/>
    <col min="16144" max="16144" width="11.85546875" style="9" customWidth="1"/>
    <col min="16145" max="16145" width="14.7109375" style="9" customWidth="1"/>
    <col min="16146" max="16146" width="9" style="9" bestFit="1" customWidth="1"/>
    <col min="16147" max="16384" width="9.140625" style="9"/>
  </cols>
  <sheetData>
    <row r="1" spans="1:19" x14ac:dyDescent="0.25">
      <c r="N1" s="86"/>
      <c r="O1" s="86"/>
      <c r="P1" s="86"/>
      <c r="Q1" s="86"/>
      <c r="R1" s="85"/>
    </row>
    <row r="2" spans="1:19" x14ac:dyDescent="0.25">
      <c r="A2" s="14" t="s">
        <v>1011</v>
      </c>
      <c r="B2" s="14"/>
      <c r="C2" s="14"/>
      <c r="D2" s="14"/>
      <c r="E2" s="14"/>
      <c r="F2" s="14"/>
      <c r="N2" s="86"/>
      <c r="O2" s="86"/>
      <c r="P2" s="86"/>
      <c r="Q2" s="86"/>
      <c r="R2" s="85"/>
    </row>
    <row r="4" spans="1:19" s="29" customFormat="1" ht="49.5" customHeight="1" x14ac:dyDescent="0.25">
      <c r="A4" s="845" t="s">
        <v>0</v>
      </c>
      <c r="B4" s="847" t="s">
        <v>1</v>
      </c>
      <c r="C4" s="847" t="s">
        <v>2</v>
      </c>
      <c r="D4" s="847" t="s">
        <v>3</v>
      </c>
      <c r="E4" s="845" t="s">
        <v>4</v>
      </c>
      <c r="F4" s="845" t="s">
        <v>5</v>
      </c>
      <c r="G4" s="845" t="s">
        <v>6</v>
      </c>
      <c r="H4" s="849" t="s">
        <v>7</v>
      </c>
      <c r="I4" s="849"/>
      <c r="J4" s="845" t="s">
        <v>8</v>
      </c>
      <c r="K4" s="850" t="s">
        <v>9</v>
      </c>
      <c r="L4" s="863"/>
      <c r="M4" s="864" t="s">
        <v>10</v>
      </c>
      <c r="N4" s="864"/>
      <c r="O4" s="864" t="s">
        <v>11</v>
      </c>
      <c r="P4" s="864"/>
      <c r="Q4" s="845" t="s">
        <v>12</v>
      </c>
      <c r="R4" s="847" t="s">
        <v>13</v>
      </c>
      <c r="S4" s="28"/>
    </row>
    <row r="5" spans="1:19" s="29" customFormat="1" ht="15" x14ac:dyDescent="0.2">
      <c r="A5" s="846"/>
      <c r="B5" s="848"/>
      <c r="C5" s="848"/>
      <c r="D5" s="848"/>
      <c r="E5" s="846"/>
      <c r="F5" s="846"/>
      <c r="G5" s="846"/>
      <c r="H5" s="170" t="s">
        <v>14</v>
      </c>
      <c r="I5" s="170" t="s">
        <v>15</v>
      </c>
      <c r="J5" s="846"/>
      <c r="K5" s="171">
        <v>2020</v>
      </c>
      <c r="L5" s="171">
        <v>2021</v>
      </c>
      <c r="M5" s="2">
        <v>2020</v>
      </c>
      <c r="N5" s="2">
        <v>2021</v>
      </c>
      <c r="O5" s="2">
        <v>2020</v>
      </c>
      <c r="P5" s="2">
        <v>2021</v>
      </c>
      <c r="Q5" s="846"/>
      <c r="R5" s="848"/>
      <c r="S5" s="28"/>
    </row>
    <row r="6" spans="1:19" s="29" customFormat="1" ht="15" x14ac:dyDescent="0.2">
      <c r="A6" s="169" t="s">
        <v>16</v>
      </c>
      <c r="B6" s="170" t="s">
        <v>17</v>
      </c>
      <c r="C6" s="170" t="s">
        <v>18</v>
      </c>
      <c r="D6" s="170" t="s">
        <v>19</v>
      </c>
      <c r="E6" s="169" t="s">
        <v>20</v>
      </c>
      <c r="F6" s="169" t="s">
        <v>21</v>
      </c>
      <c r="G6" s="169" t="s">
        <v>22</v>
      </c>
      <c r="H6" s="170" t="s">
        <v>23</v>
      </c>
      <c r="I6" s="170" t="s">
        <v>24</v>
      </c>
      <c r="J6" s="169" t="s">
        <v>25</v>
      </c>
      <c r="K6" s="171" t="s">
        <v>26</v>
      </c>
      <c r="L6" s="171" t="s">
        <v>27</v>
      </c>
      <c r="M6" s="172" t="s">
        <v>28</v>
      </c>
      <c r="N6" s="172" t="s">
        <v>29</v>
      </c>
      <c r="O6" s="172" t="s">
        <v>30</v>
      </c>
      <c r="P6" s="172" t="s">
        <v>31</v>
      </c>
      <c r="Q6" s="169" t="s">
        <v>32</v>
      </c>
      <c r="R6" s="170" t="s">
        <v>33</v>
      </c>
      <c r="S6" s="28"/>
    </row>
    <row r="7" spans="1:19" s="33" customFormat="1" ht="157.5" x14ac:dyDescent="0.25">
      <c r="A7" s="147">
        <v>1</v>
      </c>
      <c r="B7" s="147">
        <v>3</v>
      </c>
      <c r="C7" s="147">
        <v>1</v>
      </c>
      <c r="D7" s="147">
        <v>13</v>
      </c>
      <c r="E7" s="202" t="s">
        <v>600</v>
      </c>
      <c r="F7" s="202" t="s">
        <v>601</v>
      </c>
      <c r="G7" s="147" t="s">
        <v>54</v>
      </c>
      <c r="H7" s="147" t="s">
        <v>602</v>
      </c>
      <c r="I7" s="147">
        <v>1000</v>
      </c>
      <c r="J7" s="202" t="s">
        <v>603</v>
      </c>
      <c r="K7" s="147" t="s">
        <v>604</v>
      </c>
      <c r="L7" s="147"/>
      <c r="M7" s="30">
        <v>14514</v>
      </c>
      <c r="N7" s="30"/>
      <c r="O7" s="30">
        <f t="shared" ref="O7" si="0">M7</f>
        <v>14514</v>
      </c>
      <c r="P7" s="31"/>
      <c r="Q7" s="202" t="s">
        <v>605</v>
      </c>
      <c r="R7" s="202" t="s">
        <v>606</v>
      </c>
      <c r="S7" s="32"/>
    </row>
    <row r="8" spans="1:19" s="33" customFormat="1" ht="162.75" customHeight="1" x14ac:dyDescent="0.25">
      <c r="A8" s="147">
        <v>2</v>
      </c>
      <c r="B8" s="202">
        <v>1</v>
      </c>
      <c r="C8" s="147">
        <v>1</v>
      </c>
      <c r="D8" s="202">
        <v>3</v>
      </c>
      <c r="E8" s="202" t="s">
        <v>607</v>
      </c>
      <c r="F8" s="202" t="s">
        <v>608</v>
      </c>
      <c r="G8" s="202" t="s">
        <v>206</v>
      </c>
      <c r="H8" s="202" t="s">
        <v>207</v>
      </c>
      <c r="I8" s="57" t="s">
        <v>936</v>
      </c>
      <c r="J8" s="202" t="s">
        <v>609</v>
      </c>
      <c r="K8" s="58"/>
      <c r="L8" s="58" t="s">
        <v>52</v>
      </c>
      <c r="M8" s="30"/>
      <c r="N8" s="30">
        <v>38745</v>
      </c>
      <c r="O8" s="30"/>
      <c r="P8" s="30">
        <f>N8</f>
        <v>38745</v>
      </c>
      <c r="Q8" s="202" t="s">
        <v>605</v>
      </c>
      <c r="R8" s="202" t="s">
        <v>606</v>
      </c>
      <c r="S8" s="32"/>
    </row>
    <row r="9" spans="1:19" s="33" customFormat="1" ht="308.25" customHeight="1" x14ac:dyDescent="0.25">
      <c r="A9" s="147">
        <v>3</v>
      </c>
      <c r="B9" s="202">
        <v>1</v>
      </c>
      <c r="C9" s="147">
        <v>1</v>
      </c>
      <c r="D9" s="202">
        <v>3</v>
      </c>
      <c r="E9" s="202" t="s">
        <v>610</v>
      </c>
      <c r="F9" s="202" t="s">
        <v>611</v>
      </c>
      <c r="G9" s="201" t="s">
        <v>612</v>
      </c>
      <c r="H9" s="147" t="s">
        <v>602</v>
      </c>
      <c r="I9" s="57" t="s">
        <v>945</v>
      </c>
      <c r="J9" s="202" t="s">
        <v>609</v>
      </c>
      <c r="K9" s="58"/>
      <c r="L9" s="58" t="s">
        <v>52</v>
      </c>
      <c r="M9" s="30"/>
      <c r="N9" s="30">
        <v>35424</v>
      </c>
      <c r="O9" s="30"/>
      <c r="P9" s="30">
        <f>N9</f>
        <v>35424</v>
      </c>
      <c r="Q9" s="202" t="s">
        <v>605</v>
      </c>
      <c r="R9" s="202" t="s">
        <v>606</v>
      </c>
      <c r="S9" s="32"/>
    </row>
    <row r="10" spans="1:19" s="33" customFormat="1" ht="180" customHeight="1" x14ac:dyDescent="0.25">
      <c r="A10" s="147">
        <v>4</v>
      </c>
      <c r="B10" s="202">
        <v>1</v>
      </c>
      <c r="C10" s="147">
        <v>1</v>
      </c>
      <c r="D10" s="202">
        <v>3</v>
      </c>
      <c r="E10" s="202" t="s">
        <v>613</v>
      </c>
      <c r="F10" s="202" t="s">
        <v>614</v>
      </c>
      <c r="G10" s="202" t="s">
        <v>44</v>
      </c>
      <c r="H10" s="57" t="s">
        <v>615</v>
      </c>
      <c r="I10" s="57" t="s">
        <v>1009</v>
      </c>
      <c r="J10" s="202" t="s">
        <v>616</v>
      </c>
      <c r="K10" s="58"/>
      <c r="L10" s="58" t="s">
        <v>43</v>
      </c>
      <c r="M10" s="30"/>
      <c r="N10" s="30">
        <v>33130</v>
      </c>
      <c r="O10" s="30"/>
      <c r="P10" s="30">
        <f>N10</f>
        <v>33130</v>
      </c>
      <c r="Q10" s="202" t="s">
        <v>617</v>
      </c>
      <c r="R10" s="202" t="s">
        <v>606</v>
      </c>
      <c r="S10" s="32"/>
    </row>
    <row r="11" spans="1:19" s="33" customFormat="1" ht="127.5" customHeight="1" x14ac:dyDescent="0.25">
      <c r="A11" s="147">
        <v>5</v>
      </c>
      <c r="B11" s="202">
        <v>6</v>
      </c>
      <c r="C11" s="147">
        <v>1</v>
      </c>
      <c r="D11" s="202">
        <v>3</v>
      </c>
      <c r="E11" s="202" t="s">
        <v>797</v>
      </c>
      <c r="F11" s="202" t="s">
        <v>807</v>
      </c>
      <c r="G11" s="202" t="s">
        <v>798</v>
      </c>
      <c r="H11" s="57" t="s">
        <v>615</v>
      </c>
      <c r="I11" s="57" t="s">
        <v>1010</v>
      </c>
      <c r="J11" s="202" t="s">
        <v>799</v>
      </c>
      <c r="K11" s="58"/>
      <c r="L11" s="58" t="s">
        <v>52</v>
      </c>
      <c r="M11" s="30"/>
      <c r="N11" s="30">
        <v>54000</v>
      </c>
      <c r="O11" s="30"/>
      <c r="P11" s="30">
        <f>N11</f>
        <v>54000</v>
      </c>
      <c r="Q11" s="202" t="s">
        <v>605</v>
      </c>
      <c r="R11" s="202" t="s">
        <v>606</v>
      </c>
      <c r="S11" s="32"/>
    </row>
    <row r="13" spans="1:19" x14ac:dyDescent="0.25">
      <c r="L13" s="826"/>
      <c r="M13" s="817" t="s">
        <v>35</v>
      </c>
      <c r="N13" s="818"/>
      <c r="O13" s="819"/>
    </row>
    <row r="14" spans="1:19" x14ac:dyDescent="0.25">
      <c r="L14" s="827"/>
      <c r="M14" s="829" t="s">
        <v>36</v>
      </c>
      <c r="N14" s="817" t="s">
        <v>37</v>
      </c>
      <c r="O14" s="819"/>
    </row>
    <row r="15" spans="1:19" x14ac:dyDescent="0.25">
      <c r="L15" s="828"/>
      <c r="M15" s="829"/>
      <c r="N15" s="165">
        <v>2020</v>
      </c>
      <c r="O15" s="165">
        <v>2021</v>
      </c>
    </row>
    <row r="16" spans="1:19" x14ac:dyDescent="0.25">
      <c r="L16" s="165" t="s">
        <v>729</v>
      </c>
      <c r="M16" s="190">
        <v>5</v>
      </c>
      <c r="N16" s="127">
        <f>O7</f>
        <v>14514</v>
      </c>
      <c r="O16" s="11">
        <f>P8+P9+P10++P11</f>
        <v>161299</v>
      </c>
    </row>
  </sheetData>
  <mergeCells count="18">
    <mergeCell ref="L13:L15"/>
    <mergeCell ref="M13:O13"/>
    <mergeCell ref="M14:M15"/>
    <mergeCell ref="N14:O14"/>
    <mergeCell ref="G4:G5"/>
    <mergeCell ref="H4:I4"/>
    <mergeCell ref="J4:J5"/>
    <mergeCell ref="K4:L4"/>
    <mergeCell ref="M4:N4"/>
    <mergeCell ref="O4:P4"/>
    <mergeCell ref="F4:F5"/>
    <mergeCell ref="Q4:Q5"/>
    <mergeCell ref="R4:R5"/>
    <mergeCell ref="A4:A5"/>
    <mergeCell ref="B4:B5"/>
    <mergeCell ref="C4:C5"/>
    <mergeCell ref="D4:D5"/>
    <mergeCell ref="E4:E5"/>
  </mergeCells>
  <pageMargins left="0.7" right="0.7" top="0.75" bottom="0.75" header="0.3" footer="0.3"/>
  <pageSetup paperSize="9" scale="35"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R25"/>
  <sheetViews>
    <sheetView topLeftCell="M14" zoomScale="80" zoomScaleNormal="80" workbookViewId="0">
      <selection activeCell="P26" sqref="P26"/>
    </sheetView>
  </sheetViews>
  <sheetFormatPr defaultRowHeight="15" x14ac:dyDescent="0.25"/>
  <cols>
    <col min="1" max="1" width="4.7109375" style="85" customWidth="1"/>
    <col min="2" max="2" width="8.85546875" style="85" customWidth="1"/>
    <col min="3" max="3" width="11.42578125" style="85" customWidth="1"/>
    <col min="4" max="4" width="9.7109375" style="85" customWidth="1"/>
    <col min="5" max="5" width="45.7109375" style="85" customWidth="1"/>
    <col min="6" max="6" width="70.5703125" style="85" customWidth="1"/>
    <col min="7" max="7" width="35.7109375" style="85" customWidth="1"/>
    <col min="8" max="8" width="20.42578125" style="85" customWidth="1"/>
    <col min="9" max="9" width="12.140625" style="85" customWidth="1"/>
    <col min="10" max="10" width="53.5703125" style="85" customWidth="1"/>
    <col min="11" max="11" width="12.140625" style="85" customWidth="1"/>
    <col min="12" max="12" width="12.7109375" style="85" customWidth="1"/>
    <col min="13" max="13" width="19.85546875" style="85" customWidth="1"/>
    <col min="14" max="14" width="17.28515625" style="85" customWidth="1"/>
    <col min="15" max="16" width="18" style="85" customWidth="1"/>
    <col min="17" max="17" width="35.5703125" style="85" customWidth="1"/>
    <col min="18" max="18" width="23.85546875" style="85" customWidth="1"/>
    <col min="19" max="252" width="9.140625" style="85"/>
    <col min="253" max="253" width="4.7109375" style="85" bestFit="1" customWidth="1"/>
    <col min="254" max="254" width="9.7109375" style="85" bestFit="1" customWidth="1"/>
    <col min="255" max="255" width="10" style="85" bestFit="1" customWidth="1"/>
    <col min="256" max="256" width="8.85546875" style="85" bestFit="1" customWidth="1"/>
    <col min="257" max="257" width="22.85546875" style="85" customWidth="1"/>
    <col min="258" max="258" width="59.7109375" style="85" bestFit="1" customWidth="1"/>
    <col min="259" max="259" width="57.85546875" style="85" bestFit="1" customWidth="1"/>
    <col min="260" max="260" width="35.28515625" style="85" bestFit="1" customWidth="1"/>
    <col min="261" max="261" width="28.140625" style="85" bestFit="1" customWidth="1"/>
    <col min="262" max="262" width="33.140625" style="85" bestFit="1" customWidth="1"/>
    <col min="263" max="263" width="26" style="85" bestFit="1" customWidth="1"/>
    <col min="264" max="264" width="19.140625" style="85" bestFit="1" customWidth="1"/>
    <col min="265" max="265" width="10.42578125" style="85" customWidth="1"/>
    <col min="266" max="266" width="11.85546875" style="85" customWidth="1"/>
    <col min="267" max="267" width="14.7109375" style="85" customWidth="1"/>
    <col min="268" max="268" width="9" style="85" bestFit="1" customWidth="1"/>
    <col min="269" max="508" width="9.140625" style="85"/>
    <col min="509" max="509" width="4.7109375" style="85" bestFit="1" customWidth="1"/>
    <col min="510" max="510" width="9.7109375" style="85" bestFit="1" customWidth="1"/>
    <col min="511" max="511" width="10" style="85" bestFit="1" customWidth="1"/>
    <col min="512" max="512" width="8.85546875" style="85" bestFit="1" customWidth="1"/>
    <col min="513" max="513" width="22.85546875" style="85" customWidth="1"/>
    <col min="514" max="514" width="59.7109375" style="85" bestFit="1" customWidth="1"/>
    <col min="515" max="515" width="57.85546875" style="85" bestFit="1" customWidth="1"/>
    <col min="516" max="516" width="35.28515625" style="85" bestFit="1" customWidth="1"/>
    <col min="517" max="517" width="28.140625" style="85" bestFit="1" customWidth="1"/>
    <col min="518" max="518" width="33.140625" style="85" bestFit="1" customWidth="1"/>
    <col min="519" max="519" width="26" style="85" bestFit="1" customWidth="1"/>
    <col min="520" max="520" width="19.140625" style="85" bestFit="1" customWidth="1"/>
    <col min="521" max="521" width="10.42578125" style="85" customWidth="1"/>
    <col min="522" max="522" width="11.85546875" style="85" customWidth="1"/>
    <col min="523" max="523" width="14.7109375" style="85" customWidth="1"/>
    <col min="524" max="524" width="9" style="85" bestFit="1" customWidth="1"/>
    <col min="525" max="764" width="9.140625" style="85"/>
    <col min="765" max="765" width="4.7109375" style="85" bestFit="1" customWidth="1"/>
    <col min="766" max="766" width="9.7109375" style="85" bestFit="1" customWidth="1"/>
    <col min="767" max="767" width="10" style="85" bestFit="1" customWidth="1"/>
    <col min="768" max="768" width="8.85546875" style="85" bestFit="1" customWidth="1"/>
    <col min="769" max="769" width="22.85546875" style="85" customWidth="1"/>
    <col min="770" max="770" width="59.7109375" style="85" bestFit="1" customWidth="1"/>
    <col min="771" max="771" width="57.85546875" style="85" bestFit="1" customWidth="1"/>
    <col min="772" max="772" width="35.28515625" style="85" bestFit="1" customWidth="1"/>
    <col min="773" max="773" width="28.140625" style="85" bestFit="1" customWidth="1"/>
    <col min="774" max="774" width="33.140625" style="85" bestFit="1" customWidth="1"/>
    <col min="775" max="775" width="26" style="85" bestFit="1" customWidth="1"/>
    <col min="776" max="776" width="19.140625" style="85" bestFit="1" customWidth="1"/>
    <col min="777" max="777" width="10.42578125" style="85" customWidth="1"/>
    <col min="778" max="778" width="11.85546875" style="85" customWidth="1"/>
    <col min="779" max="779" width="14.7109375" style="85" customWidth="1"/>
    <col min="780" max="780" width="9" style="85" bestFit="1" customWidth="1"/>
    <col min="781" max="1020" width="9.140625" style="85"/>
    <col min="1021" max="1021" width="4.7109375" style="85" bestFit="1" customWidth="1"/>
    <col min="1022" max="1022" width="9.7109375" style="85" bestFit="1" customWidth="1"/>
    <col min="1023" max="1023" width="10" style="85" bestFit="1" customWidth="1"/>
    <col min="1024" max="1024" width="8.85546875" style="85" bestFit="1" customWidth="1"/>
    <col min="1025" max="1025" width="22.85546875" style="85" customWidth="1"/>
    <col min="1026" max="1026" width="59.7109375" style="85" bestFit="1" customWidth="1"/>
    <col min="1027" max="1027" width="57.85546875" style="85" bestFit="1" customWidth="1"/>
    <col min="1028" max="1028" width="35.28515625" style="85" bestFit="1" customWidth="1"/>
    <col min="1029" max="1029" width="28.140625" style="85" bestFit="1" customWidth="1"/>
    <col min="1030" max="1030" width="33.140625" style="85" bestFit="1" customWidth="1"/>
    <col min="1031" max="1031" width="26" style="85" bestFit="1" customWidth="1"/>
    <col min="1032" max="1032" width="19.140625" style="85" bestFit="1" customWidth="1"/>
    <col min="1033" max="1033" width="10.42578125" style="85" customWidth="1"/>
    <col min="1034" max="1034" width="11.85546875" style="85" customWidth="1"/>
    <col min="1035" max="1035" width="14.7109375" style="85" customWidth="1"/>
    <col min="1036" max="1036" width="9" style="85" bestFit="1" customWidth="1"/>
    <col min="1037" max="1276" width="9.140625" style="85"/>
    <col min="1277" max="1277" width="4.7109375" style="85" bestFit="1" customWidth="1"/>
    <col min="1278" max="1278" width="9.7109375" style="85" bestFit="1" customWidth="1"/>
    <col min="1279" max="1279" width="10" style="85" bestFit="1" customWidth="1"/>
    <col min="1280" max="1280" width="8.85546875" style="85" bestFit="1" customWidth="1"/>
    <col min="1281" max="1281" width="22.85546875" style="85" customWidth="1"/>
    <col min="1282" max="1282" width="59.7109375" style="85" bestFit="1" customWidth="1"/>
    <col min="1283" max="1283" width="57.85546875" style="85" bestFit="1" customWidth="1"/>
    <col min="1284" max="1284" width="35.28515625" style="85" bestFit="1" customWidth="1"/>
    <col min="1285" max="1285" width="28.140625" style="85" bestFit="1" customWidth="1"/>
    <col min="1286" max="1286" width="33.140625" style="85" bestFit="1" customWidth="1"/>
    <col min="1287" max="1287" width="26" style="85" bestFit="1" customWidth="1"/>
    <col min="1288" max="1288" width="19.140625" style="85" bestFit="1" customWidth="1"/>
    <col min="1289" max="1289" width="10.42578125" style="85" customWidth="1"/>
    <col min="1290" max="1290" width="11.85546875" style="85" customWidth="1"/>
    <col min="1291" max="1291" width="14.7109375" style="85" customWidth="1"/>
    <col min="1292" max="1292" width="9" style="85" bestFit="1" customWidth="1"/>
    <col min="1293" max="1532" width="9.140625" style="85"/>
    <col min="1533" max="1533" width="4.7109375" style="85" bestFit="1" customWidth="1"/>
    <col min="1534" max="1534" width="9.7109375" style="85" bestFit="1" customWidth="1"/>
    <col min="1535" max="1535" width="10" style="85" bestFit="1" customWidth="1"/>
    <col min="1536" max="1536" width="8.85546875" style="85" bestFit="1" customWidth="1"/>
    <col min="1537" max="1537" width="22.85546875" style="85" customWidth="1"/>
    <col min="1538" max="1538" width="59.7109375" style="85" bestFit="1" customWidth="1"/>
    <col min="1539" max="1539" width="57.85546875" style="85" bestFit="1" customWidth="1"/>
    <col min="1540" max="1540" width="35.28515625" style="85" bestFit="1" customWidth="1"/>
    <col min="1541" max="1541" width="28.140625" style="85" bestFit="1" customWidth="1"/>
    <col min="1542" max="1542" width="33.140625" style="85" bestFit="1" customWidth="1"/>
    <col min="1543" max="1543" width="26" style="85" bestFit="1" customWidth="1"/>
    <col min="1544" max="1544" width="19.140625" style="85" bestFit="1" customWidth="1"/>
    <col min="1545" max="1545" width="10.42578125" style="85" customWidth="1"/>
    <col min="1546" max="1546" width="11.85546875" style="85" customWidth="1"/>
    <col min="1547" max="1547" width="14.7109375" style="85" customWidth="1"/>
    <col min="1548" max="1548" width="9" style="85" bestFit="1" customWidth="1"/>
    <col min="1549" max="1788" width="9.140625" style="85"/>
    <col min="1789" max="1789" width="4.7109375" style="85" bestFit="1" customWidth="1"/>
    <col min="1790" max="1790" width="9.7109375" style="85" bestFit="1" customWidth="1"/>
    <col min="1791" max="1791" width="10" style="85" bestFit="1" customWidth="1"/>
    <col min="1792" max="1792" width="8.85546875" style="85" bestFit="1" customWidth="1"/>
    <col min="1793" max="1793" width="22.85546875" style="85" customWidth="1"/>
    <col min="1794" max="1794" width="59.7109375" style="85" bestFit="1" customWidth="1"/>
    <col min="1795" max="1795" width="57.85546875" style="85" bestFit="1" customWidth="1"/>
    <col min="1796" max="1796" width="35.28515625" style="85" bestFit="1" customWidth="1"/>
    <col min="1797" max="1797" width="28.140625" style="85" bestFit="1" customWidth="1"/>
    <col min="1798" max="1798" width="33.140625" style="85" bestFit="1" customWidth="1"/>
    <col min="1799" max="1799" width="26" style="85" bestFit="1" customWidth="1"/>
    <col min="1800" max="1800" width="19.140625" style="85" bestFit="1" customWidth="1"/>
    <col min="1801" max="1801" width="10.42578125" style="85" customWidth="1"/>
    <col min="1802" max="1802" width="11.85546875" style="85" customWidth="1"/>
    <col min="1803" max="1803" width="14.7109375" style="85" customWidth="1"/>
    <col min="1804" max="1804" width="9" style="85" bestFit="1" customWidth="1"/>
    <col min="1805" max="2044" width="9.140625" style="85"/>
    <col min="2045" max="2045" width="4.7109375" style="85" bestFit="1" customWidth="1"/>
    <col min="2046" max="2046" width="9.7109375" style="85" bestFit="1" customWidth="1"/>
    <col min="2047" max="2047" width="10" style="85" bestFit="1" customWidth="1"/>
    <col min="2048" max="2048" width="8.85546875" style="85" bestFit="1" customWidth="1"/>
    <col min="2049" max="2049" width="22.85546875" style="85" customWidth="1"/>
    <col min="2050" max="2050" width="59.7109375" style="85" bestFit="1" customWidth="1"/>
    <col min="2051" max="2051" width="57.85546875" style="85" bestFit="1" customWidth="1"/>
    <col min="2052" max="2052" width="35.28515625" style="85" bestFit="1" customWidth="1"/>
    <col min="2053" max="2053" width="28.140625" style="85" bestFit="1" customWidth="1"/>
    <col min="2054" max="2054" width="33.140625" style="85" bestFit="1" customWidth="1"/>
    <col min="2055" max="2055" width="26" style="85" bestFit="1" customWidth="1"/>
    <col min="2056" max="2056" width="19.140625" style="85" bestFit="1" customWidth="1"/>
    <col min="2057" max="2057" width="10.42578125" style="85" customWidth="1"/>
    <col min="2058" max="2058" width="11.85546875" style="85" customWidth="1"/>
    <col min="2059" max="2059" width="14.7109375" style="85" customWidth="1"/>
    <col min="2060" max="2060" width="9" style="85" bestFit="1" customWidth="1"/>
    <col min="2061" max="2300" width="9.140625" style="85"/>
    <col min="2301" max="2301" width="4.7109375" style="85" bestFit="1" customWidth="1"/>
    <col min="2302" max="2302" width="9.7109375" style="85" bestFit="1" customWidth="1"/>
    <col min="2303" max="2303" width="10" style="85" bestFit="1" customWidth="1"/>
    <col min="2304" max="2304" width="8.85546875" style="85" bestFit="1" customWidth="1"/>
    <col min="2305" max="2305" width="22.85546875" style="85" customWidth="1"/>
    <col min="2306" max="2306" width="59.7109375" style="85" bestFit="1" customWidth="1"/>
    <col min="2307" max="2307" width="57.85546875" style="85" bestFit="1" customWidth="1"/>
    <col min="2308" max="2308" width="35.28515625" style="85" bestFit="1" customWidth="1"/>
    <col min="2309" max="2309" width="28.140625" style="85" bestFit="1" customWidth="1"/>
    <col min="2310" max="2310" width="33.140625" style="85" bestFit="1" customWidth="1"/>
    <col min="2311" max="2311" width="26" style="85" bestFit="1" customWidth="1"/>
    <col min="2312" max="2312" width="19.140625" style="85" bestFit="1" customWidth="1"/>
    <col min="2313" max="2313" width="10.42578125" style="85" customWidth="1"/>
    <col min="2314" max="2314" width="11.85546875" style="85" customWidth="1"/>
    <col min="2315" max="2315" width="14.7109375" style="85" customWidth="1"/>
    <col min="2316" max="2316" width="9" style="85" bestFit="1" customWidth="1"/>
    <col min="2317" max="2556" width="9.140625" style="85"/>
    <col min="2557" max="2557" width="4.7109375" style="85" bestFit="1" customWidth="1"/>
    <col min="2558" max="2558" width="9.7109375" style="85" bestFit="1" customWidth="1"/>
    <col min="2559" max="2559" width="10" style="85" bestFit="1" customWidth="1"/>
    <col min="2560" max="2560" width="8.85546875" style="85" bestFit="1" customWidth="1"/>
    <col min="2561" max="2561" width="22.85546875" style="85" customWidth="1"/>
    <col min="2562" max="2562" width="59.7109375" style="85" bestFit="1" customWidth="1"/>
    <col min="2563" max="2563" width="57.85546875" style="85" bestFit="1" customWidth="1"/>
    <col min="2564" max="2564" width="35.28515625" style="85" bestFit="1" customWidth="1"/>
    <col min="2565" max="2565" width="28.140625" style="85" bestFit="1" customWidth="1"/>
    <col min="2566" max="2566" width="33.140625" style="85" bestFit="1" customWidth="1"/>
    <col min="2567" max="2567" width="26" style="85" bestFit="1" customWidth="1"/>
    <col min="2568" max="2568" width="19.140625" style="85" bestFit="1" customWidth="1"/>
    <col min="2569" max="2569" width="10.42578125" style="85" customWidth="1"/>
    <col min="2570" max="2570" width="11.85546875" style="85" customWidth="1"/>
    <col min="2571" max="2571" width="14.7109375" style="85" customWidth="1"/>
    <col min="2572" max="2572" width="9" style="85" bestFit="1" customWidth="1"/>
    <col min="2573" max="2812" width="9.140625" style="85"/>
    <col min="2813" max="2813" width="4.7109375" style="85" bestFit="1" customWidth="1"/>
    <col min="2814" max="2814" width="9.7109375" style="85" bestFit="1" customWidth="1"/>
    <col min="2815" max="2815" width="10" style="85" bestFit="1" customWidth="1"/>
    <col min="2816" max="2816" width="8.85546875" style="85" bestFit="1" customWidth="1"/>
    <col min="2817" max="2817" width="22.85546875" style="85" customWidth="1"/>
    <col min="2818" max="2818" width="59.7109375" style="85" bestFit="1" customWidth="1"/>
    <col min="2819" max="2819" width="57.85546875" style="85" bestFit="1" customWidth="1"/>
    <col min="2820" max="2820" width="35.28515625" style="85" bestFit="1" customWidth="1"/>
    <col min="2821" max="2821" width="28.140625" style="85" bestFit="1" customWidth="1"/>
    <col min="2822" max="2822" width="33.140625" style="85" bestFit="1" customWidth="1"/>
    <col min="2823" max="2823" width="26" style="85" bestFit="1" customWidth="1"/>
    <col min="2824" max="2824" width="19.140625" style="85" bestFit="1" customWidth="1"/>
    <col min="2825" max="2825" width="10.42578125" style="85" customWidth="1"/>
    <col min="2826" max="2826" width="11.85546875" style="85" customWidth="1"/>
    <col min="2827" max="2827" width="14.7109375" style="85" customWidth="1"/>
    <col min="2828" max="2828" width="9" style="85" bestFit="1" customWidth="1"/>
    <col min="2829" max="3068" width="9.140625" style="85"/>
    <col min="3069" max="3069" width="4.7109375" style="85" bestFit="1" customWidth="1"/>
    <col min="3070" max="3070" width="9.7109375" style="85" bestFit="1" customWidth="1"/>
    <col min="3071" max="3071" width="10" style="85" bestFit="1" customWidth="1"/>
    <col min="3072" max="3072" width="8.85546875" style="85" bestFit="1" customWidth="1"/>
    <col min="3073" max="3073" width="22.85546875" style="85" customWidth="1"/>
    <col min="3074" max="3074" width="59.7109375" style="85" bestFit="1" customWidth="1"/>
    <col min="3075" max="3075" width="57.85546875" style="85" bestFit="1" customWidth="1"/>
    <col min="3076" max="3076" width="35.28515625" style="85" bestFit="1" customWidth="1"/>
    <col min="3077" max="3077" width="28.140625" style="85" bestFit="1" customWidth="1"/>
    <col min="3078" max="3078" width="33.140625" style="85" bestFit="1" customWidth="1"/>
    <col min="3079" max="3079" width="26" style="85" bestFit="1" customWidth="1"/>
    <col min="3080" max="3080" width="19.140625" style="85" bestFit="1" customWidth="1"/>
    <col min="3081" max="3081" width="10.42578125" style="85" customWidth="1"/>
    <col min="3082" max="3082" width="11.85546875" style="85" customWidth="1"/>
    <col min="3083" max="3083" width="14.7109375" style="85" customWidth="1"/>
    <col min="3084" max="3084" width="9" style="85" bestFit="1" customWidth="1"/>
    <col min="3085" max="3324" width="9.140625" style="85"/>
    <col min="3325" max="3325" width="4.7109375" style="85" bestFit="1" customWidth="1"/>
    <col min="3326" max="3326" width="9.7109375" style="85" bestFit="1" customWidth="1"/>
    <col min="3327" max="3327" width="10" style="85" bestFit="1" customWidth="1"/>
    <col min="3328" max="3328" width="8.85546875" style="85" bestFit="1" customWidth="1"/>
    <col min="3329" max="3329" width="22.85546875" style="85" customWidth="1"/>
    <col min="3330" max="3330" width="59.7109375" style="85" bestFit="1" customWidth="1"/>
    <col min="3331" max="3331" width="57.85546875" style="85" bestFit="1" customWidth="1"/>
    <col min="3332" max="3332" width="35.28515625" style="85" bestFit="1" customWidth="1"/>
    <col min="3333" max="3333" width="28.140625" style="85" bestFit="1" customWidth="1"/>
    <col min="3334" max="3334" width="33.140625" style="85" bestFit="1" customWidth="1"/>
    <col min="3335" max="3335" width="26" style="85" bestFit="1" customWidth="1"/>
    <col min="3336" max="3336" width="19.140625" style="85" bestFit="1" customWidth="1"/>
    <col min="3337" max="3337" width="10.42578125" style="85" customWidth="1"/>
    <col min="3338" max="3338" width="11.85546875" style="85" customWidth="1"/>
    <col min="3339" max="3339" width="14.7109375" style="85" customWidth="1"/>
    <col min="3340" max="3340" width="9" style="85" bestFit="1" customWidth="1"/>
    <col min="3341" max="3580" width="9.140625" style="85"/>
    <col min="3581" max="3581" width="4.7109375" style="85" bestFit="1" customWidth="1"/>
    <col min="3582" max="3582" width="9.7109375" style="85" bestFit="1" customWidth="1"/>
    <col min="3583" max="3583" width="10" style="85" bestFit="1" customWidth="1"/>
    <col min="3584" max="3584" width="8.85546875" style="85" bestFit="1" customWidth="1"/>
    <col min="3585" max="3585" width="22.85546875" style="85" customWidth="1"/>
    <col min="3586" max="3586" width="59.7109375" style="85" bestFit="1" customWidth="1"/>
    <col min="3587" max="3587" width="57.85546875" style="85" bestFit="1" customWidth="1"/>
    <col min="3588" max="3588" width="35.28515625" style="85" bestFit="1" customWidth="1"/>
    <col min="3589" max="3589" width="28.140625" style="85" bestFit="1" customWidth="1"/>
    <col min="3590" max="3590" width="33.140625" style="85" bestFit="1" customWidth="1"/>
    <col min="3591" max="3591" width="26" style="85" bestFit="1" customWidth="1"/>
    <col min="3592" max="3592" width="19.140625" style="85" bestFit="1" customWidth="1"/>
    <col min="3593" max="3593" width="10.42578125" style="85" customWidth="1"/>
    <col min="3594" max="3594" width="11.85546875" style="85" customWidth="1"/>
    <col min="3595" max="3595" width="14.7109375" style="85" customWidth="1"/>
    <col min="3596" max="3596" width="9" style="85" bestFit="1" customWidth="1"/>
    <col min="3597" max="3836" width="9.140625" style="85"/>
    <col min="3837" max="3837" width="4.7109375" style="85" bestFit="1" customWidth="1"/>
    <col min="3838" max="3838" width="9.7109375" style="85" bestFit="1" customWidth="1"/>
    <col min="3839" max="3839" width="10" style="85" bestFit="1" customWidth="1"/>
    <col min="3840" max="3840" width="8.85546875" style="85" bestFit="1" customWidth="1"/>
    <col min="3841" max="3841" width="22.85546875" style="85" customWidth="1"/>
    <col min="3842" max="3842" width="59.7109375" style="85" bestFit="1" customWidth="1"/>
    <col min="3843" max="3843" width="57.85546875" style="85" bestFit="1" customWidth="1"/>
    <col min="3844" max="3844" width="35.28515625" style="85" bestFit="1" customWidth="1"/>
    <col min="3845" max="3845" width="28.140625" style="85" bestFit="1" customWidth="1"/>
    <col min="3846" max="3846" width="33.140625" style="85" bestFit="1" customWidth="1"/>
    <col min="3847" max="3847" width="26" style="85" bestFit="1" customWidth="1"/>
    <col min="3848" max="3848" width="19.140625" style="85" bestFit="1" customWidth="1"/>
    <col min="3849" max="3849" width="10.42578125" style="85" customWidth="1"/>
    <col min="3850" max="3850" width="11.85546875" style="85" customWidth="1"/>
    <col min="3851" max="3851" width="14.7109375" style="85" customWidth="1"/>
    <col min="3852" max="3852" width="9" style="85" bestFit="1" customWidth="1"/>
    <col min="3853" max="4092" width="9.140625" style="85"/>
    <col min="4093" max="4093" width="4.7109375" style="85" bestFit="1" customWidth="1"/>
    <col min="4094" max="4094" width="9.7109375" style="85" bestFit="1" customWidth="1"/>
    <col min="4095" max="4095" width="10" style="85" bestFit="1" customWidth="1"/>
    <col min="4096" max="4096" width="8.85546875" style="85" bestFit="1" customWidth="1"/>
    <col min="4097" max="4097" width="22.85546875" style="85" customWidth="1"/>
    <col min="4098" max="4098" width="59.7109375" style="85" bestFit="1" customWidth="1"/>
    <col min="4099" max="4099" width="57.85546875" style="85" bestFit="1" customWidth="1"/>
    <col min="4100" max="4100" width="35.28515625" style="85" bestFit="1" customWidth="1"/>
    <col min="4101" max="4101" width="28.140625" style="85" bestFit="1" customWidth="1"/>
    <col min="4102" max="4102" width="33.140625" style="85" bestFit="1" customWidth="1"/>
    <col min="4103" max="4103" width="26" style="85" bestFit="1" customWidth="1"/>
    <col min="4104" max="4104" width="19.140625" style="85" bestFit="1" customWidth="1"/>
    <col min="4105" max="4105" width="10.42578125" style="85" customWidth="1"/>
    <col min="4106" max="4106" width="11.85546875" style="85" customWidth="1"/>
    <col min="4107" max="4107" width="14.7109375" style="85" customWidth="1"/>
    <col min="4108" max="4108" width="9" style="85" bestFit="1" customWidth="1"/>
    <col min="4109" max="4348" width="9.140625" style="85"/>
    <col min="4349" max="4349" width="4.7109375" style="85" bestFit="1" customWidth="1"/>
    <col min="4350" max="4350" width="9.7109375" style="85" bestFit="1" customWidth="1"/>
    <col min="4351" max="4351" width="10" style="85" bestFit="1" customWidth="1"/>
    <col min="4352" max="4352" width="8.85546875" style="85" bestFit="1" customWidth="1"/>
    <col min="4353" max="4353" width="22.85546875" style="85" customWidth="1"/>
    <col min="4354" max="4354" width="59.7109375" style="85" bestFit="1" customWidth="1"/>
    <col min="4355" max="4355" width="57.85546875" style="85" bestFit="1" customWidth="1"/>
    <col min="4356" max="4356" width="35.28515625" style="85" bestFit="1" customWidth="1"/>
    <col min="4357" max="4357" width="28.140625" style="85" bestFit="1" customWidth="1"/>
    <col min="4358" max="4358" width="33.140625" style="85" bestFit="1" customWidth="1"/>
    <col min="4359" max="4359" width="26" style="85" bestFit="1" customWidth="1"/>
    <col min="4360" max="4360" width="19.140625" style="85" bestFit="1" customWidth="1"/>
    <col min="4361" max="4361" width="10.42578125" style="85" customWidth="1"/>
    <col min="4362" max="4362" width="11.85546875" style="85" customWidth="1"/>
    <col min="4363" max="4363" width="14.7109375" style="85" customWidth="1"/>
    <col min="4364" max="4364" width="9" style="85" bestFit="1" customWidth="1"/>
    <col min="4365" max="4604" width="9.140625" style="85"/>
    <col min="4605" max="4605" width="4.7109375" style="85" bestFit="1" customWidth="1"/>
    <col min="4606" max="4606" width="9.7109375" style="85" bestFit="1" customWidth="1"/>
    <col min="4607" max="4607" width="10" style="85" bestFit="1" customWidth="1"/>
    <col min="4608" max="4608" width="8.85546875" style="85" bestFit="1" customWidth="1"/>
    <col min="4609" max="4609" width="22.85546875" style="85" customWidth="1"/>
    <col min="4610" max="4610" width="59.7109375" style="85" bestFit="1" customWidth="1"/>
    <col min="4611" max="4611" width="57.85546875" style="85" bestFit="1" customWidth="1"/>
    <col min="4612" max="4612" width="35.28515625" style="85" bestFit="1" customWidth="1"/>
    <col min="4613" max="4613" width="28.140625" style="85" bestFit="1" customWidth="1"/>
    <col min="4614" max="4614" width="33.140625" style="85" bestFit="1" customWidth="1"/>
    <col min="4615" max="4615" width="26" style="85" bestFit="1" customWidth="1"/>
    <col min="4616" max="4616" width="19.140625" style="85" bestFit="1" customWidth="1"/>
    <col min="4617" max="4617" width="10.42578125" style="85" customWidth="1"/>
    <col min="4618" max="4618" width="11.85546875" style="85" customWidth="1"/>
    <col min="4619" max="4619" width="14.7109375" style="85" customWidth="1"/>
    <col min="4620" max="4620" width="9" style="85" bestFit="1" customWidth="1"/>
    <col min="4621" max="4860" width="9.140625" style="85"/>
    <col min="4861" max="4861" width="4.7109375" style="85" bestFit="1" customWidth="1"/>
    <col min="4862" max="4862" width="9.7109375" style="85" bestFit="1" customWidth="1"/>
    <col min="4863" max="4863" width="10" style="85" bestFit="1" customWidth="1"/>
    <col min="4864" max="4864" width="8.85546875" style="85" bestFit="1" customWidth="1"/>
    <col min="4865" max="4865" width="22.85546875" style="85" customWidth="1"/>
    <col min="4866" max="4866" width="59.7109375" style="85" bestFit="1" customWidth="1"/>
    <col min="4867" max="4867" width="57.85546875" style="85" bestFit="1" customWidth="1"/>
    <col min="4868" max="4868" width="35.28515625" style="85" bestFit="1" customWidth="1"/>
    <col min="4869" max="4869" width="28.140625" style="85" bestFit="1" customWidth="1"/>
    <col min="4870" max="4870" width="33.140625" style="85" bestFit="1" customWidth="1"/>
    <col min="4871" max="4871" width="26" style="85" bestFit="1" customWidth="1"/>
    <col min="4872" max="4872" width="19.140625" style="85" bestFit="1" customWidth="1"/>
    <col min="4873" max="4873" width="10.42578125" style="85" customWidth="1"/>
    <col min="4874" max="4874" width="11.85546875" style="85" customWidth="1"/>
    <col min="4875" max="4875" width="14.7109375" style="85" customWidth="1"/>
    <col min="4876" max="4876" width="9" style="85" bestFit="1" customWidth="1"/>
    <col min="4877" max="5116" width="9.140625" style="85"/>
    <col min="5117" max="5117" width="4.7109375" style="85" bestFit="1" customWidth="1"/>
    <col min="5118" max="5118" width="9.7109375" style="85" bestFit="1" customWidth="1"/>
    <col min="5119" max="5119" width="10" style="85" bestFit="1" customWidth="1"/>
    <col min="5120" max="5120" width="8.85546875" style="85" bestFit="1" customWidth="1"/>
    <col min="5121" max="5121" width="22.85546875" style="85" customWidth="1"/>
    <col min="5122" max="5122" width="59.7109375" style="85" bestFit="1" customWidth="1"/>
    <col min="5123" max="5123" width="57.85546875" style="85" bestFit="1" customWidth="1"/>
    <col min="5124" max="5124" width="35.28515625" style="85" bestFit="1" customWidth="1"/>
    <col min="5125" max="5125" width="28.140625" style="85" bestFit="1" customWidth="1"/>
    <col min="5126" max="5126" width="33.140625" style="85" bestFit="1" customWidth="1"/>
    <col min="5127" max="5127" width="26" style="85" bestFit="1" customWidth="1"/>
    <col min="5128" max="5128" width="19.140625" style="85" bestFit="1" customWidth="1"/>
    <col min="5129" max="5129" width="10.42578125" style="85" customWidth="1"/>
    <col min="5130" max="5130" width="11.85546875" style="85" customWidth="1"/>
    <col min="5131" max="5131" width="14.7109375" style="85" customWidth="1"/>
    <col min="5132" max="5132" width="9" style="85" bestFit="1" customWidth="1"/>
    <col min="5133" max="5372" width="9.140625" style="85"/>
    <col min="5373" max="5373" width="4.7109375" style="85" bestFit="1" customWidth="1"/>
    <col min="5374" max="5374" width="9.7109375" style="85" bestFit="1" customWidth="1"/>
    <col min="5375" max="5375" width="10" style="85" bestFit="1" customWidth="1"/>
    <col min="5376" max="5376" width="8.85546875" style="85" bestFit="1" customWidth="1"/>
    <col min="5377" max="5377" width="22.85546875" style="85" customWidth="1"/>
    <col min="5378" max="5378" width="59.7109375" style="85" bestFit="1" customWidth="1"/>
    <col min="5379" max="5379" width="57.85546875" style="85" bestFit="1" customWidth="1"/>
    <col min="5380" max="5380" width="35.28515625" style="85" bestFit="1" customWidth="1"/>
    <col min="5381" max="5381" width="28.140625" style="85" bestFit="1" customWidth="1"/>
    <col min="5382" max="5382" width="33.140625" style="85" bestFit="1" customWidth="1"/>
    <col min="5383" max="5383" width="26" style="85" bestFit="1" customWidth="1"/>
    <col min="5384" max="5384" width="19.140625" style="85" bestFit="1" customWidth="1"/>
    <col min="5385" max="5385" width="10.42578125" style="85" customWidth="1"/>
    <col min="5386" max="5386" width="11.85546875" style="85" customWidth="1"/>
    <col min="5387" max="5387" width="14.7109375" style="85" customWidth="1"/>
    <col min="5388" max="5388" width="9" style="85" bestFit="1" customWidth="1"/>
    <col min="5389" max="5628" width="9.140625" style="85"/>
    <col min="5629" max="5629" width="4.7109375" style="85" bestFit="1" customWidth="1"/>
    <col min="5630" max="5630" width="9.7109375" style="85" bestFit="1" customWidth="1"/>
    <col min="5631" max="5631" width="10" style="85" bestFit="1" customWidth="1"/>
    <col min="5632" max="5632" width="8.85546875" style="85" bestFit="1" customWidth="1"/>
    <col min="5633" max="5633" width="22.85546875" style="85" customWidth="1"/>
    <col min="5634" max="5634" width="59.7109375" style="85" bestFit="1" customWidth="1"/>
    <col min="5635" max="5635" width="57.85546875" style="85" bestFit="1" customWidth="1"/>
    <col min="5636" max="5636" width="35.28515625" style="85" bestFit="1" customWidth="1"/>
    <col min="5637" max="5637" width="28.140625" style="85" bestFit="1" customWidth="1"/>
    <col min="5638" max="5638" width="33.140625" style="85" bestFit="1" customWidth="1"/>
    <col min="5639" max="5639" width="26" style="85" bestFit="1" customWidth="1"/>
    <col min="5640" max="5640" width="19.140625" style="85" bestFit="1" customWidth="1"/>
    <col min="5641" max="5641" width="10.42578125" style="85" customWidth="1"/>
    <col min="5642" max="5642" width="11.85546875" style="85" customWidth="1"/>
    <col min="5643" max="5643" width="14.7109375" style="85" customWidth="1"/>
    <col min="5644" max="5644" width="9" style="85" bestFit="1" customWidth="1"/>
    <col min="5645" max="5884" width="9.140625" style="85"/>
    <col min="5885" max="5885" width="4.7109375" style="85" bestFit="1" customWidth="1"/>
    <col min="5886" max="5886" width="9.7109375" style="85" bestFit="1" customWidth="1"/>
    <col min="5887" max="5887" width="10" style="85" bestFit="1" customWidth="1"/>
    <col min="5888" max="5888" width="8.85546875" style="85" bestFit="1" customWidth="1"/>
    <col min="5889" max="5889" width="22.85546875" style="85" customWidth="1"/>
    <col min="5890" max="5890" width="59.7109375" style="85" bestFit="1" customWidth="1"/>
    <col min="5891" max="5891" width="57.85546875" style="85" bestFit="1" customWidth="1"/>
    <col min="5892" max="5892" width="35.28515625" style="85" bestFit="1" customWidth="1"/>
    <col min="5893" max="5893" width="28.140625" style="85" bestFit="1" customWidth="1"/>
    <col min="5894" max="5894" width="33.140625" style="85" bestFit="1" customWidth="1"/>
    <col min="5895" max="5895" width="26" style="85" bestFit="1" customWidth="1"/>
    <col min="5896" max="5896" width="19.140625" style="85" bestFit="1" customWidth="1"/>
    <col min="5897" max="5897" width="10.42578125" style="85" customWidth="1"/>
    <col min="5898" max="5898" width="11.85546875" style="85" customWidth="1"/>
    <col min="5899" max="5899" width="14.7109375" style="85" customWidth="1"/>
    <col min="5900" max="5900" width="9" style="85" bestFit="1" customWidth="1"/>
    <col min="5901" max="6140" width="9.140625" style="85"/>
    <col min="6141" max="6141" width="4.7109375" style="85" bestFit="1" customWidth="1"/>
    <col min="6142" max="6142" width="9.7109375" style="85" bestFit="1" customWidth="1"/>
    <col min="6143" max="6143" width="10" style="85" bestFit="1" customWidth="1"/>
    <col min="6144" max="6144" width="8.85546875" style="85" bestFit="1" customWidth="1"/>
    <col min="6145" max="6145" width="22.85546875" style="85" customWidth="1"/>
    <col min="6146" max="6146" width="59.7109375" style="85" bestFit="1" customWidth="1"/>
    <col min="6147" max="6147" width="57.85546875" style="85" bestFit="1" customWidth="1"/>
    <col min="6148" max="6148" width="35.28515625" style="85" bestFit="1" customWidth="1"/>
    <col min="6149" max="6149" width="28.140625" style="85" bestFit="1" customWidth="1"/>
    <col min="6150" max="6150" width="33.140625" style="85" bestFit="1" customWidth="1"/>
    <col min="6151" max="6151" width="26" style="85" bestFit="1" customWidth="1"/>
    <col min="6152" max="6152" width="19.140625" style="85" bestFit="1" customWidth="1"/>
    <col min="6153" max="6153" width="10.42578125" style="85" customWidth="1"/>
    <col min="6154" max="6154" width="11.85546875" style="85" customWidth="1"/>
    <col min="6155" max="6155" width="14.7109375" style="85" customWidth="1"/>
    <col min="6156" max="6156" width="9" style="85" bestFit="1" customWidth="1"/>
    <col min="6157" max="6396" width="9.140625" style="85"/>
    <col min="6397" max="6397" width="4.7109375" style="85" bestFit="1" customWidth="1"/>
    <col min="6398" max="6398" width="9.7109375" style="85" bestFit="1" customWidth="1"/>
    <col min="6399" max="6399" width="10" style="85" bestFit="1" customWidth="1"/>
    <col min="6400" max="6400" width="8.85546875" style="85" bestFit="1" customWidth="1"/>
    <col min="6401" max="6401" width="22.85546875" style="85" customWidth="1"/>
    <col min="6402" max="6402" width="59.7109375" style="85" bestFit="1" customWidth="1"/>
    <col min="6403" max="6403" width="57.85546875" style="85" bestFit="1" customWidth="1"/>
    <col min="6404" max="6404" width="35.28515625" style="85" bestFit="1" customWidth="1"/>
    <col min="6405" max="6405" width="28.140625" style="85" bestFit="1" customWidth="1"/>
    <col min="6406" max="6406" width="33.140625" style="85" bestFit="1" customWidth="1"/>
    <col min="6407" max="6407" width="26" style="85" bestFit="1" customWidth="1"/>
    <col min="6408" max="6408" width="19.140625" style="85" bestFit="1" customWidth="1"/>
    <col min="6409" max="6409" width="10.42578125" style="85" customWidth="1"/>
    <col min="6410" max="6410" width="11.85546875" style="85" customWidth="1"/>
    <col min="6411" max="6411" width="14.7109375" style="85" customWidth="1"/>
    <col min="6412" max="6412" width="9" style="85" bestFit="1" customWidth="1"/>
    <col min="6413" max="6652" width="9.140625" style="85"/>
    <col min="6653" max="6653" width="4.7109375" style="85" bestFit="1" customWidth="1"/>
    <col min="6654" max="6654" width="9.7109375" style="85" bestFit="1" customWidth="1"/>
    <col min="6655" max="6655" width="10" style="85" bestFit="1" customWidth="1"/>
    <col min="6656" max="6656" width="8.85546875" style="85" bestFit="1" customWidth="1"/>
    <col min="6657" max="6657" width="22.85546875" style="85" customWidth="1"/>
    <col min="6658" max="6658" width="59.7109375" style="85" bestFit="1" customWidth="1"/>
    <col min="6659" max="6659" width="57.85546875" style="85" bestFit="1" customWidth="1"/>
    <col min="6660" max="6660" width="35.28515625" style="85" bestFit="1" customWidth="1"/>
    <col min="6661" max="6661" width="28.140625" style="85" bestFit="1" customWidth="1"/>
    <col min="6662" max="6662" width="33.140625" style="85" bestFit="1" customWidth="1"/>
    <col min="6663" max="6663" width="26" style="85" bestFit="1" customWidth="1"/>
    <col min="6664" max="6664" width="19.140625" style="85" bestFit="1" customWidth="1"/>
    <col min="6665" max="6665" width="10.42578125" style="85" customWidth="1"/>
    <col min="6666" max="6666" width="11.85546875" style="85" customWidth="1"/>
    <col min="6667" max="6667" width="14.7109375" style="85" customWidth="1"/>
    <col min="6668" max="6668" width="9" style="85" bestFit="1" customWidth="1"/>
    <col min="6669" max="6908" width="9.140625" style="85"/>
    <col min="6909" max="6909" width="4.7109375" style="85" bestFit="1" customWidth="1"/>
    <col min="6910" max="6910" width="9.7109375" style="85" bestFit="1" customWidth="1"/>
    <col min="6911" max="6911" width="10" style="85" bestFit="1" customWidth="1"/>
    <col min="6912" max="6912" width="8.85546875" style="85" bestFit="1" customWidth="1"/>
    <col min="6913" max="6913" width="22.85546875" style="85" customWidth="1"/>
    <col min="6914" max="6914" width="59.7109375" style="85" bestFit="1" customWidth="1"/>
    <col min="6915" max="6915" width="57.85546875" style="85" bestFit="1" customWidth="1"/>
    <col min="6916" max="6916" width="35.28515625" style="85" bestFit="1" customWidth="1"/>
    <col min="6917" max="6917" width="28.140625" style="85" bestFit="1" customWidth="1"/>
    <col min="6918" max="6918" width="33.140625" style="85" bestFit="1" customWidth="1"/>
    <col min="6919" max="6919" width="26" style="85" bestFit="1" customWidth="1"/>
    <col min="6920" max="6920" width="19.140625" style="85" bestFit="1" customWidth="1"/>
    <col min="6921" max="6921" width="10.42578125" style="85" customWidth="1"/>
    <col min="6922" max="6922" width="11.85546875" style="85" customWidth="1"/>
    <col min="6923" max="6923" width="14.7109375" style="85" customWidth="1"/>
    <col min="6924" max="6924" width="9" style="85" bestFit="1" customWidth="1"/>
    <col min="6925" max="7164" width="9.140625" style="85"/>
    <col min="7165" max="7165" width="4.7109375" style="85" bestFit="1" customWidth="1"/>
    <col min="7166" max="7166" width="9.7109375" style="85" bestFit="1" customWidth="1"/>
    <col min="7167" max="7167" width="10" style="85" bestFit="1" customWidth="1"/>
    <col min="7168" max="7168" width="8.85546875" style="85" bestFit="1" customWidth="1"/>
    <col min="7169" max="7169" width="22.85546875" style="85" customWidth="1"/>
    <col min="7170" max="7170" width="59.7109375" style="85" bestFit="1" customWidth="1"/>
    <col min="7171" max="7171" width="57.85546875" style="85" bestFit="1" customWidth="1"/>
    <col min="7172" max="7172" width="35.28515625" style="85" bestFit="1" customWidth="1"/>
    <col min="7173" max="7173" width="28.140625" style="85" bestFit="1" customWidth="1"/>
    <col min="7174" max="7174" width="33.140625" style="85" bestFit="1" customWidth="1"/>
    <col min="7175" max="7175" width="26" style="85" bestFit="1" customWidth="1"/>
    <col min="7176" max="7176" width="19.140625" style="85" bestFit="1" customWidth="1"/>
    <col min="7177" max="7177" width="10.42578125" style="85" customWidth="1"/>
    <col min="7178" max="7178" width="11.85546875" style="85" customWidth="1"/>
    <col min="7179" max="7179" width="14.7109375" style="85" customWidth="1"/>
    <col min="7180" max="7180" width="9" style="85" bestFit="1" customWidth="1"/>
    <col min="7181" max="7420" width="9.140625" style="85"/>
    <col min="7421" max="7421" width="4.7109375" style="85" bestFit="1" customWidth="1"/>
    <col min="7422" max="7422" width="9.7109375" style="85" bestFit="1" customWidth="1"/>
    <col min="7423" max="7423" width="10" style="85" bestFit="1" customWidth="1"/>
    <col min="7424" max="7424" width="8.85546875" style="85" bestFit="1" customWidth="1"/>
    <col min="7425" max="7425" width="22.85546875" style="85" customWidth="1"/>
    <col min="7426" max="7426" width="59.7109375" style="85" bestFit="1" customWidth="1"/>
    <col min="7427" max="7427" width="57.85546875" style="85" bestFit="1" customWidth="1"/>
    <col min="7428" max="7428" width="35.28515625" style="85" bestFit="1" customWidth="1"/>
    <col min="7429" max="7429" width="28.140625" style="85" bestFit="1" customWidth="1"/>
    <col min="7430" max="7430" width="33.140625" style="85" bestFit="1" customWidth="1"/>
    <col min="7431" max="7431" width="26" style="85" bestFit="1" customWidth="1"/>
    <col min="7432" max="7432" width="19.140625" style="85" bestFit="1" customWidth="1"/>
    <col min="7433" max="7433" width="10.42578125" style="85" customWidth="1"/>
    <col min="7434" max="7434" width="11.85546875" style="85" customWidth="1"/>
    <col min="7435" max="7435" width="14.7109375" style="85" customWidth="1"/>
    <col min="7436" max="7436" width="9" style="85" bestFit="1" customWidth="1"/>
    <col min="7437" max="7676" width="9.140625" style="85"/>
    <col min="7677" max="7677" width="4.7109375" style="85" bestFit="1" customWidth="1"/>
    <col min="7678" max="7678" width="9.7109375" style="85" bestFit="1" customWidth="1"/>
    <col min="7679" max="7679" width="10" style="85" bestFit="1" customWidth="1"/>
    <col min="7680" max="7680" width="8.85546875" style="85" bestFit="1" customWidth="1"/>
    <col min="7681" max="7681" width="22.85546875" style="85" customWidth="1"/>
    <col min="7682" max="7682" width="59.7109375" style="85" bestFit="1" customWidth="1"/>
    <col min="7683" max="7683" width="57.85546875" style="85" bestFit="1" customWidth="1"/>
    <col min="7684" max="7684" width="35.28515625" style="85" bestFit="1" customWidth="1"/>
    <col min="7685" max="7685" width="28.140625" style="85" bestFit="1" customWidth="1"/>
    <col min="7686" max="7686" width="33.140625" style="85" bestFit="1" customWidth="1"/>
    <col min="7687" max="7687" width="26" style="85" bestFit="1" customWidth="1"/>
    <col min="7688" max="7688" width="19.140625" style="85" bestFit="1" customWidth="1"/>
    <col min="7689" max="7689" width="10.42578125" style="85" customWidth="1"/>
    <col min="7690" max="7690" width="11.85546875" style="85" customWidth="1"/>
    <col min="7691" max="7691" width="14.7109375" style="85" customWidth="1"/>
    <col min="7692" max="7692" width="9" style="85" bestFit="1" customWidth="1"/>
    <col min="7693" max="7932" width="9.140625" style="85"/>
    <col min="7933" max="7933" width="4.7109375" style="85" bestFit="1" customWidth="1"/>
    <col min="7934" max="7934" width="9.7109375" style="85" bestFit="1" customWidth="1"/>
    <col min="7935" max="7935" width="10" style="85" bestFit="1" customWidth="1"/>
    <col min="7936" max="7936" width="8.85546875" style="85" bestFit="1" customWidth="1"/>
    <col min="7937" max="7937" width="22.85546875" style="85" customWidth="1"/>
    <col min="7938" max="7938" width="59.7109375" style="85" bestFit="1" customWidth="1"/>
    <col min="7939" max="7939" width="57.85546875" style="85" bestFit="1" customWidth="1"/>
    <col min="7940" max="7940" width="35.28515625" style="85" bestFit="1" customWidth="1"/>
    <col min="7941" max="7941" width="28.140625" style="85" bestFit="1" customWidth="1"/>
    <col min="7942" max="7942" width="33.140625" style="85" bestFit="1" customWidth="1"/>
    <col min="7943" max="7943" width="26" style="85" bestFit="1" customWidth="1"/>
    <col min="7944" max="7944" width="19.140625" style="85" bestFit="1" customWidth="1"/>
    <col min="7945" max="7945" width="10.42578125" style="85" customWidth="1"/>
    <col min="7946" max="7946" width="11.85546875" style="85" customWidth="1"/>
    <col min="7947" max="7947" width="14.7109375" style="85" customWidth="1"/>
    <col min="7948" max="7948" width="9" style="85" bestFit="1" customWidth="1"/>
    <col min="7949" max="8188" width="9.140625" style="85"/>
    <col min="8189" max="8189" width="4.7109375" style="85" bestFit="1" customWidth="1"/>
    <col min="8190" max="8190" width="9.7109375" style="85" bestFit="1" customWidth="1"/>
    <col min="8191" max="8191" width="10" style="85" bestFit="1" customWidth="1"/>
    <col min="8192" max="8192" width="8.85546875" style="85" bestFit="1" customWidth="1"/>
    <col min="8193" max="8193" width="22.85546875" style="85" customWidth="1"/>
    <col min="8194" max="8194" width="59.7109375" style="85" bestFit="1" customWidth="1"/>
    <col min="8195" max="8195" width="57.85546875" style="85" bestFit="1" customWidth="1"/>
    <col min="8196" max="8196" width="35.28515625" style="85" bestFit="1" customWidth="1"/>
    <col min="8197" max="8197" width="28.140625" style="85" bestFit="1" customWidth="1"/>
    <col min="8198" max="8198" width="33.140625" style="85" bestFit="1" customWidth="1"/>
    <col min="8199" max="8199" width="26" style="85" bestFit="1" customWidth="1"/>
    <col min="8200" max="8200" width="19.140625" style="85" bestFit="1" customWidth="1"/>
    <col min="8201" max="8201" width="10.42578125" style="85" customWidth="1"/>
    <col min="8202" max="8202" width="11.85546875" style="85" customWidth="1"/>
    <col min="8203" max="8203" width="14.7109375" style="85" customWidth="1"/>
    <col min="8204" max="8204" width="9" style="85" bestFit="1" customWidth="1"/>
    <col min="8205" max="8444" width="9.140625" style="85"/>
    <col min="8445" max="8445" width="4.7109375" style="85" bestFit="1" customWidth="1"/>
    <col min="8446" max="8446" width="9.7109375" style="85" bestFit="1" customWidth="1"/>
    <col min="8447" max="8447" width="10" style="85" bestFit="1" customWidth="1"/>
    <col min="8448" max="8448" width="8.85546875" style="85" bestFit="1" customWidth="1"/>
    <col min="8449" max="8449" width="22.85546875" style="85" customWidth="1"/>
    <col min="8450" max="8450" width="59.7109375" style="85" bestFit="1" customWidth="1"/>
    <col min="8451" max="8451" width="57.85546875" style="85" bestFit="1" customWidth="1"/>
    <col min="8452" max="8452" width="35.28515625" style="85" bestFit="1" customWidth="1"/>
    <col min="8453" max="8453" width="28.140625" style="85" bestFit="1" customWidth="1"/>
    <col min="8454" max="8454" width="33.140625" style="85" bestFit="1" customWidth="1"/>
    <col min="8455" max="8455" width="26" style="85" bestFit="1" customWidth="1"/>
    <col min="8456" max="8456" width="19.140625" style="85" bestFit="1" customWidth="1"/>
    <col min="8457" max="8457" width="10.42578125" style="85" customWidth="1"/>
    <col min="8458" max="8458" width="11.85546875" style="85" customWidth="1"/>
    <col min="8459" max="8459" width="14.7109375" style="85" customWidth="1"/>
    <col min="8460" max="8460" width="9" style="85" bestFit="1" customWidth="1"/>
    <col min="8461" max="8700" width="9.140625" style="85"/>
    <col min="8701" max="8701" width="4.7109375" style="85" bestFit="1" customWidth="1"/>
    <col min="8702" max="8702" width="9.7109375" style="85" bestFit="1" customWidth="1"/>
    <col min="8703" max="8703" width="10" style="85" bestFit="1" customWidth="1"/>
    <col min="8704" max="8704" width="8.85546875" style="85" bestFit="1" customWidth="1"/>
    <col min="8705" max="8705" width="22.85546875" style="85" customWidth="1"/>
    <col min="8706" max="8706" width="59.7109375" style="85" bestFit="1" customWidth="1"/>
    <col min="8707" max="8707" width="57.85546875" style="85" bestFit="1" customWidth="1"/>
    <col min="8708" max="8708" width="35.28515625" style="85" bestFit="1" customWidth="1"/>
    <col min="8709" max="8709" width="28.140625" style="85" bestFit="1" customWidth="1"/>
    <col min="8710" max="8710" width="33.140625" style="85" bestFit="1" customWidth="1"/>
    <col min="8711" max="8711" width="26" style="85" bestFit="1" customWidth="1"/>
    <col min="8712" max="8712" width="19.140625" style="85" bestFit="1" customWidth="1"/>
    <col min="8713" max="8713" width="10.42578125" style="85" customWidth="1"/>
    <col min="8714" max="8714" width="11.85546875" style="85" customWidth="1"/>
    <col min="8715" max="8715" width="14.7109375" style="85" customWidth="1"/>
    <col min="8716" max="8716" width="9" style="85" bestFit="1" customWidth="1"/>
    <col min="8717" max="8956" width="9.140625" style="85"/>
    <col min="8957" max="8957" width="4.7109375" style="85" bestFit="1" customWidth="1"/>
    <col min="8958" max="8958" width="9.7109375" style="85" bestFit="1" customWidth="1"/>
    <col min="8959" max="8959" width="10" style="85" bestFit="1" customWidth="1"/>
    <col min="8960" max="8960" width="8.85546875" style="85" bestFit="1" customWidth="1"/>
    <col min="8961" max="8961" width="22.85546875" style="85" customWidth="1"/>
    <col min="8962" max="8962" width="59.7109375" style="85" bestFit="1" customWidth="1"/>
    <col min="8963" max="8963" width="57.85546875" style="85" bestFit="1" customWidth="1"/>
    <col min="8964" max="8964" width="35.28515625" style="85" bestFit="1" customWidth="1"/>
    <col min="8965" max="8965" width="28.140625" style="85" bestFit="1" customWidth="1"/>
    <col min="8966" max="8966" width="33.140625" style="85" bestFit="1" customWidth="1"/>
    <col min="8967" max="8967" width="26" style="85" bestFit="1" customWidth="1"/>
    <col min="8968" max="8968" width="19.140625" style="85" bestFit="1" customWidth="1"/>
    <col min="8969" max="8969" width="10.42578125" style="85" customWidth="1"/>
    <col min="8970" max="8970" width="11.85546875" style="85" customWidth="1"/>
    <col min="8971" max="8971" width="14.7109375" style="85" customWidth="1"/>
    <col min="8972" max="8972" width="9" style="85" bestFit="1" customWidth="1"/>
    <col min="8973" max="9212" width="9.140625" style="85"/>
    <col min="9213" max="9213" width="4.7109375" style="85" bestFit="1" customWidth="1"/>
    <col min="9214" max="9214" width="9.7109375" style="85" bestFit="1" customWidth="1"/>
    <col min="9215" max="9215" width="10" style="85" bestFit="1" customWidth="1"/>
    <col min="9216" max="9216" width="8.85546875" style="85" bestFit="1" customWidth="1"/>
    <col min="9217" max="9217" width="22.85546875" style="85" customWidth="1"/>
    <col min="9218" max="9218" width="59.7109375" style="85" bestFit="1" customWidth="1"/>
    <col min="9219" max="9219" width="57.85546875" style="85" bestFit="1" customWidth="1"/>
    <col min="9220" max="9220" width="35.28515625" style="85" bestFit="1" customWidth="1"/>
    <col min="9221" max="9221" width="28.140625" style="85" bestFit="1" customWidth="1"/>
    <col min="9222" max="9222" width="33.140625" style="85" bestFit="1" customWidth="1"/>
    <col min="9223" max="9223" width="26" style="85" bestFit="1" customWidth="1"/>
    <col min="9224" max="9224" width="19.140625" style="85" bestFit="1" customWidth="1"/>
    <col min="9225" max="9225" width="10.42578125" style="85" customWidth="1"/>
    <col min="9226" max="9226" width="11.85546875" style="85" customWidth="1"/>
    <col min="9227" max="9227" width="14.7109375" style="85" customWidth="1"/>
    <col min="9228" max="9228" width="9" style="85" bestFit="1" customWidth="1"/>
    <col min="9229" max="9468" width="9.140625" style="85"/>
    <col min="9469" max="9469" width="4.7109375" style="85" bestFit="1" customWidth="1"/>
    <col min="9470" max="9470" width="9.7109375" style="85" bestFit="1" customWidth="1"/>
    <col min="9471" max="9471" width="10" style="85" bestFit="1" customWidth="1"/>
    <col min="9472" max="9472" width="8.85546875" style="85" bestFit="1" customWidth="1"/>
    <col min="9473" max="9473" width="22.85546875" style="85" customWidth="1"/>
    <col min="9474" max="9474" width="59.7109375" style="85" bestFit="1" customWidth="1"/>
    <col min="9475" max="9475" width="57.85546875" style="85" bestFit="1" customWidth="1"/>
    <col min="9476" max="9476" width="35.28515625" style="85" bestFit="1" customWidth="1"/>
    <col min="9477" max="9477" width="28.140625" style="85" bestFit="1" customWidth="1"/>
    <col min="9478" max="9478" width="33.140625" style="85" bestFit="1" customWidth="1"/>
    <col min="9479" max="9479" width="26" style="85" bestFit="1" customWidth="1"/>
    <col min="9480" max="9480" width="19.140625" style="85" bestFit="1" customWidth="1"/>
    <col min="9481" max="9481" width="10.42578125" style="85" customWidth="1"/>
    <col min="9482" max="9482" width="11.85546875" style="85" customWidth="1"/>
    <col min="9483" max="9483" width="14.7109375" style="85" customWidth="1"/>
    <col min="9484" max="9484" width="9" style="85" bestFit="1" customWidth="1"/>
    <col min="9485" max="9724" width="9.140625" style="85"/>
    <col min="9725" max="9725" width="4.7109375" style="85" bestFit="1" customWidth="1"/>
    <col min="9726" max="9726" width="9.7109375" style="85" bestFit="1" customWidth="1"/>
    <col min="9727" max="9727" width="10" style="85" bestFit="1" customWidth="1"/>
    <col min="9728" max="9728" width="8.85546875" style="85" bestFit="1" customWidth="1"/>
    <col min="9729" max="9729" width="22.85546875" style="85" customWidth="1"/>
    <col min="9730" max="9730" width="59.7109375" style="85" bestFit="1" customWidth="1"/>
    <col min="9731" max="9731" width="57.85546875" style="85" bestFit="1" customWidth="1"/>
    <col min="9732" max="9732" width="35.28515625" style="85" bestFit="1" customWidth="1"/>
    <col min="9733" max="9733" width="28.140625" style="85" bestFit="1" customWidth="1"/>
    <col min="9734" max="9734" width="33.140625" style="85" bestFit="1" customWidth="1"/>
    <col min="9735" max="9735" width="26" style="85" bestFit="1" customWidth="1"/>
    <col min="9736" max="9736" width="19.140625" style="85" bestFit="1" customWidth="1"/>
    <col min="9737" max="9737" width="10.42578125" style="85" customWidth="1"/>
    <col min="9738" max="9738" width="11.85546875" style="85" customWidth="1"/>
    <col min="9739" max="9739" width="14.7109375" style="85" customWidth="1"/>
    <col min="9740" max="9740" width="9" style="85" bestFit="1" customWidth="1"/>
    <col min="9741" max="9980" width="9.140625" style="85"/>
    <col min="9981" max="9981" width="4.7109375" style="85" bestFit="1" customWidth="1"/>
    <col min="9982" max="9982" width="9.7109375" style="85" bestFit="1" customWidth="1"/>
    <col min="9983" max="9983" width="10" style="85" bestFit="1" customWidth="1"/>
    <col min="9984" max="9984" width="8.85546875" style="85" bestFit="1" customWidth="1"/>
    <col min="9985" max="9985" width="22.85546875" style="85" customWidth="1"/>
    <col min="9986" max="9986" width="59.7109375" style="85" bestFit="1" customWidth="1"/>
    <col min="9987" max="9987" width="57.85546875" style="85" bestFit="1" customWidth="1"/>
    <col min="9988" max="9988" width="35.28515625" style="85" bestFit="1" customWidth="1"/>
    <col min="9989" max="9989" width="28.140625" style="85" bestFit="1" customWidth="1"/>
    <col min="9990" max="9990" width="33.140625" style="85" bestFit="1" customWidth="1"/>
    <col min="9991" max="9991" width="26" style="85" bestFit="1" customWidth="1"/>
    <col min="9992" max="9992" width="19.140625" style="85" bestFit="1" customWidth="1"/>
    <col min="9993" max="9993" width="10.42578125" style="85" customWidth="1"/>
    <col min="9994" max="9994" width="11.85546875" style="85" customWidth="1"/>
    <col min="9995" max="9995" width="14.7109375" style="85" customWidth="1"/>
    <col min="9996" max="9996" width="9" style="85" bestFit="1" customWidth="1"/>
    <col min="9997" max="10236" width="9.140625" style="85"/>
    <col min="10237" max="10237" width="4.7109375" style="85" bestFit="1" customWidth="1"/>
    <col min="10238" max="10238" width="9.7109375" style="85" bestFit="1" customWidth="1"/>
    <col min="10239" max="10239" width="10" style="85" bestFit="1" customWidth="1"/>
    <col min="10240" max="10240" width="8.85546875" style="85" bestFit="1" customWidth="1"/>
    <col min="10241" max="10241" width="22.85546875" style="85" customWidth="1"/>
    <col min="10242" max="10242" width="59.7109375" style="85" bestFit="1" customWidth="1"/>
    <col min="10243" max="10243" width="57.85546875" style="85" bestFit="1" customWidth="1"/>
    <col min="10244" max="10244" width="35.28515625" style="85" bestFit="1" customWidth="1"/>
    <col min="10245" max="10245" width="28.140625" style="85" bestFit="1" customWidth="1"/>
    <col min="10246" max="10246" width="33.140625" style="85" bestFit="1" customWidth="1"/>
    <col min="10247" max="10247" width="26" style="85" bestFit="1" customWidth="1"/>
    <col min="10248" max="10248" width="19.140625" style="85" bestFit="1" customWidth="1"/>
    <col min="10249" max="10249" width="10.42578125" style="85" customWidth="1"/>
    <col min="10250" max="10250" width="11.85546875" style="85" customWidth="1"/>
    <col min="10251" max="10251" width="14.7109375" style="85" customWidth="1"/>
    <col min="10252" max="10252" width="9" style="85" bestFit="1" customWidth="1"/>
    <col min="10253" max="10492" width="9.140625" style="85"/>
    <col min="10493" max="10493" width="4.7109375" style="85" bestFit="1" customWidth="1"/>
    <col min="10494" max="10494" width="9.7109375" style="85" bestFit="1" customWidth="1"/>
    <col min="10495" max="10495" width="10" style="85" bestFit="1" customWidth="1"/>
    <col min="10496" max="10496" width="8.85546875" style="85" bestFit="1" customWidth="1"/>
    <col min="10497" max="10497" width="22.85546875" style="85" customWidth="1"/>
    <col min="10498" max="10498" width="59.7109375" style="85" bestFit="1" customWidth="1"/>
    <col min="10499" max="10499" width="57.85546875" style="85" bestFit="1" customWidth="1"/>
    <col min="10500" max="10500" width="35.28515625" style="85" bestFit="1" customWidth="1"/>
    <col min="10501" max="10501" width="28.140625" style="85" bestFit="1" customWidth="1"/>
    <col min="10502" max="10502" width="33.140625" style="85" bestFit="1" customWidth="1"/>
    <col min="10503" max="10503" width="26" style="85" bestFit="1" customWidth="1"/>
    <col min="10504" max="10504" width="19.140625" style="85" bestFit="1" customWidth="1"/>
    <col min="10505" max="10505" width="10.42578125" style="85" customWidth="1"/>
    <col min="10506" max="10506" width="11.85546875" style="85" customWidth="1"/>
    <col min="10507" max="10507" width="14.7109375" style="85" customWidth="1"/>
    <col min="10508" max="10508" width="9" style="85" bestFit="1" customWidth="1"/>
    <col min="10509" max="10748" width="9.140625" style="85"/>
    <col min="10749" max="10749" width="4.7109375" style="85" bestFit="1" customWidth="1"/>
    <col min="10750" max="10750" width="9.7109375" style="85" bestFit="1" customWidth="1"/>
    <col min="10751" max="10751" width="10" style="85" bestFit="1" customWidth="1"/>
    <col min="10752" max="10752" width="8.85546875" style="85" bestFit="1" customWidth="1"/>
    <col min="10753" max="10753" width="22.85546875" style="85" customWidth="1"/>
    <col min="10754" max="10754" width="59.7109375" style="85" bestFit="1" customWidth="1"/>
    <col min="10755" max="10755" width="57.85546875" style="85" bestFit="1" customWidth="1"/>
    <col min="10756" max="10756" width="35.28515625" style="85" bestFit="1" customWidth="1"/>
    <col min="10757" max="10757" width="28.140625" style="85" bestFit="1" customWidth="1"/>
    <col min="10758" max="10758" width="33.140625" style="85" bestFit="1" customWidth="1"/>
    <col min="10759" max="10759" width="26" style="85" bestFit="1" customWidth="1"/>
    <col min="10760" max="10760" width="19.140625" style="85" bestFit="1" customWidth="1"/>
    <col min="10761" max="10761" width="10.42578125" style="85" customWidth="1"/>
    <col min="10762" max="10762" width="11.85546875" style="85" customWidth="1"/>
    <col min="10763" max="10763" width="14.7109375" style="85" customWidth="1"/>
    <col min="10764" max="10764" width="9" style="85" bestFit="1" customWidth="1"/>
    <col min="10765" max="11004" width="9.140625" style="85"/>
    <col min="11005" max="11005" width="4.7109375" style="85" bestFit="1" customWidth="1"/>
    <col min="11006" max="11006" width="9.7109375" style="85" bestFit="1" customWidth="1"/>
    <col min="11007" max="11007" width="10" style="85" bestFit="1" customWidth="1"/>
    <col min="11008" max="11008" width="8.85546875" style="85" bestFit="1" customWidth="1"/>
    <col min="11009" max="11009" width="22.85546875" style="85" customWidth="1"/>
    <col min="11010" max="11010" width="59.7109375" style="85" bestFit="1" customWidth="1"/>
    <col min="11011" max="11011" width="57.85546875" style="85" bestFit="1" customWidth="1"/>
    <col min="11012" max="11012" width="35.28515625" style="85" bestFit="1" customWidth="1"/>
    <col min="11013" max="11013" width="28.140625" style="85" bestFit="1" customWidth="1"/>
    <col min="11014" max="11014" width="33.140625" style="85" bestFit="1" customWidth="1"/>
    <col min="11015" max="11015" width="26" style="85" bestFit="1" customWidth="1"/>
    <col min="11016" max="11016" width="19.140625" style="85" bestFit="1" customWidth="1"/>
    <col min="11017" max="11017" width="10.42578125" style="85" customWidth="1"/>
    <col min="11018" max="11018" width="11.85546875" style="85" customWidth="1"/>
    <col min="11019" max="11019" width="14.7109375" style="85" customWidth="1"/>
    <col min="11020" max="11020" width="9" style="85" bestFit="1" customWidth="1"/>
    <col min="11021" max="11260" width="9.140625" style="85"/>
    <col min="11261" max="11261" width="4.7109375" style="85" bestFit="1" customWidth="1"/>
    <col min="11262" max="11262" width="9.7109375" style="85" bestFit="1" customWidth="1"/>
    <col min="11263" max="11263" width="10" style="85" bestFit="1" customWidth="1"/>
    <col min="11264" max="11264" width="8.85546875" style="85" bestFit="1" customWidth="1"/>
    <col min="11265" max="11265" width="22.85546875" style="85" customWidth="1"/>
    <col min="11266" max="11266" width="59.7109375" style="85" bestFit="1" customWidth="1"/>
    <col min="11267" max="11267" width="57.85546875" style="85" bestFit="1" customWidth="1"/>
    <col min="11268" max="11268" width="35.28515625" style="85" bestFit="1" customWidth="1"/>
    <col min="11269" max="11269" width="28.140625" style="85" bestFit="1" customWidth="1"/>
    <col min="11270" max="11270" width="33.140625" style="85" bestFit="1" customWidth="1"/>
    <col min="11271" max="11271" width="26" style="85" bestFit="1" customWidth="1"/>
    <col min="11272" max="11272" width="19.140625" style="85" bestFit="1" customWidth="1"/>
    <col min="11273" max="11273" width="10.42578125" style="85" customWidth="1"/>
    <col min="11274" max="11274" width="11.85546875" style="85" customWidth="1"/>
    <col min="11275" max="11275" width="14.7109375" style="85" customWidth="1"/>
    <col min="11276" max="11276" width="9" style="85" bestFit="1" customWidth="1"/>
    <col min="11277" max="11516" width="9.140625" style="85"/>
    <col min="11517" max="11517" width="4.7109375" style="85" bestFit="1" customWidth="1"/>
    <col min="11518" max="11518" width="9.7109375" style="85" bestFit="1" customWidth="1"/>
    <col min="11519" max="11519" width="10" style="85" bestFit="1" customWidth="1"/>
    <col min="11520" max="11520" width="8.85546875" style="85" bestFit="1" customWidth="1"/>
    <col min="11521" max="11521" width="22.85546875" style="85" customWidth="1"/>
    <col min="11522" max="11522" width="59.7109375" style="85" bestFit="1" customWidth="1"/>
    <col min="11523" max="11523" width="57.85546875" style="85" bestFit="1" customWidth="1"/>
    <col min="11524" max="11524" width="35.28515625" style="85" bestFit="1" customWidth="1"/>
    <col min="11525" max="11525" width="28.140625" style="85" bestFit="1" customWidth="1"/>
    <col min="11526" max="11526" width="33.140625" style="85" bestFit="1" customWidth="1"/>
    <col min="11527" max="11527" width="26" style="85" bestFit="1" customWidth="1"/>
    <col min="11528" max="11528" width="19.140625" style="85" bestFit="1" customWidth="1"/>
    <col min="11529" max="11529" width="10.42578125" style="85" customWidth="1"/>
    <col min="11530" max="11530" width="11.85546875" style="85" customWidth="1"/>
    <col min="11531" max="11531" width="14.7109375" style="85" customWidth="1"/>
    <col min="11532" max="11532" width="9" style="85" bestFit="1" customWidth="1"/>
    <col min="11533" max="11772" width="9.140625" style="85"/>
    <col min="11773" max="11773" width="4.7109375" style="85" bestFit="1" customWidth="1"/>
    <col min="11774" max="11774" width="9.7109375" style="85" bestFit="1" customWidth="1"/>
    <col min="11775" max="11775" width="10" style="85" bestFit="1" customWidth="1"/>
    <col min="11776" max="11776" width="8.85546875" style="85" bestFit="1" customWidth="1"/>
    <col min="11777" max="11777" width="22.85546875" style="85" customWidth="1"/>
    <col min="11778" max="11778" width="59.7109375" style="85" bestFit="1" customWidth="1"/>
    <col min="11779" max="11779" width="57.85546875" style="85" bestFit="1" customWidth="1"/>
    <col min="11780" max="11780" width="35.28515625" style="85" bestFit="1" customWidth="1"/>
    <col min="11781" max="11781" width="28.140625" style="85" bestFit="1" customWidth="1"/>
    <col min="11782" max="11782" width="33.140625" style="85" bestFit="1" customWidth="1"/>
    <col min="11783" max="11783" width="26" style="85" bestFit="1" customWidth="1"/>
    <col min="11784" max="11784" width="19.140625" style="85" bestFit="1" customWidth="1"/>
    <col min="11785" max="11785" width="10.42578125" style="85" customWidth="1"/>
    <col min="11786" max="11786" width="11.85546875" style="85" customWidth="1"/>
    <col min="11787" max="11787" width="14.7109375" style="85" customWidth="1"/>
    <col min="11788" max="11788" width="9" style="85" bestFit="1" customWidth="1"/>
    <col min="11789" max="12028" width="9.140625" style="85"/>
    <col min="12029" max="12029" width="4.7109375" style="85" bestFit="1" customWidth="1"/>
    <col min="12030" max="12030" width="9.7109375" style="85" bestFit="1" customWidth="1"/>
    <col min="12031" max="12031" width="10" style="85" bestFit="1" customWidth="1"/>
    <col min="12032" max="12032" width="8.85546875" style="85" bestFit="1" customWidth="1"/>
    <col min="12033" max="12033" width="22.85546875" style="85" customWidth="1"/>
    <col min="12034" max="12034" width="59.7109375" style="85" bestFit="1" customWidth="1"/>
    <col min="12035" max="12035" width="57.85546875" style="85" bestFit="1" customWidth="1"/>
    <col min="12036" max="12036" width="35.28515625" style="85" bestFit="1" customWidth="1"/>
    <col min="12037" max="12037" width="28.140625" style="85" bestFit="1" customWidth="1"/>
    <col min="12038" max="12038" width="33.140625" style="85" bestFit="1" customWidth="1"/>
    <col min="12039" max="12039" width="26" style="85" bestFit="1" customWidth="1"/>
    <col min="12040" max="12040" width="19.140625" style="85" bestFit="1" customWidth="1"/>
    <col min="12041" max="12041" width="10.42578125" style="85" customWidth="1"/>
    <col min="12042" max="12042" width="11.85546875" style="85" customWidth="1"/>
    <col min="12043" max="12043" width="14.7109375" style="85" customWidth="1"/>
    <col min="12044" max="12044" width="9" style="85" bestFit="1" customWidth="1"/>
    <col min="12045" max="12284" width="9.140625" style="85"/>
    <col min="12285" max="12285" width="4.7109375" style="85" bestFit="1" customWidth="1"/>
    <col min="12286" max="12286" width="9.7109375" style="85" bestFit="1" customWidth="1"/>
    <col min="12287" max="12287" width="10" style="85" bestFit="1" customWidth="1"/>
    <col min="12288" max="12288" width="8.85546875" style="85" bestFit="1" customWidth="1"/>
    <col min="12289" max="12289" width="22.85546875" style="85" customWidth="1"/>
    <col min="12290" max="12290" width="59.7109375" style="85" bestFit="1" customWidth="1"/>
    <col min="12291" max="12291" width="57.85546875" style="85" bestFit="1" customWidth="1"/>
    <col min="12292" max="12292" width="35.28515625" style="85" bestFit="1" customWidth="1"/>
    <col min="12293" max="12293" width="28.140625" style="85" bestFit="1" customWidth="1"/>
    <col min="12294" max="12294" width="33.140625" style="85" bestFit="1" customWidth="1"/>
    <col min="12295" max="12295" width="26" style="85" bestFit="1" customWidth="1"/>
    <col min="12296" max="12296" width="19.140625" style="85" bestFit="1" customWidth="1"/>
    <col min="12297" max="12297" width="10.42578125" style="85" customWidth="1"/>
    <col min="12298" max="12298" width="11.85546875" style="85" customWidth="1"/>
    <col min="12299" max="12299" width="14.7109375" style="85" customWidth="1"/>
    <col min="12300" max="12300" width="9" style="85" bestFit="1" customWidth="1"/>
    <col min="12301" max="12540" width="9.140625" style="85"/>
    <col min="12541" max="12541" width="4.7109375" style="85" bestFit="1" customWidth="1"/>
    <col min="12542" max="12542" width="9.7109375" style="85" bestFit="1" customWidth="1"/>
    <col min="12543" max="12543" width="10" style="85" bestFit="1" customWidth="1"/>
    <col min="12544" max="12544" width="8.85546875" style="85" bestFit="1" customWidth="1"/>
    <col min="12545" max="12545" width="22.85546875" style="85" customWidth="1"/>
    <col min="12546" max="12546" width="59.7109375" style="85" bestFit="1" customWidth="1"/>
    <col min="12547" max="12547" width="57.85546875" style="85" bestFit="1" customWidth="1"/>
    <col min="12548" max="12548" width="35.28515625" style="85" bestFit="1" customWidth="1"/>
    <col min="12549" max="12549" width="28.140625" style="85" bestFit="1" customWidth="1"/>
    <col min="12550" max="12550" width="33.140625" style="85" bestFit="1" customWidth="1"/>
    <col min="12551" max="12551" width="26" style="85" bestFit="1" customWidth="1"/>
    <col min="12552" max="12552" width="19.140625" style="85" bestFit="1" customWidth="1"/>
    <col min="12553" max="12553" width="10.42578125" style="85" customWidth="1"/>
    <col min="12554" max="12554" width="11.85546875" style="85" customWidth="1"/>
    <col min="12555" max="12555" width="14.7109375" style="85" customWidth="1"/>
    <col min="12556" max="12556" width="9" style="85" bestFit="1" customWidth="1"/>
    <col min="12557" max="12796" width="9.140625" style="85"/>
    <col min="12797" max="12797" width="4.7109375" style="85" bestFit="1" customWidth="1"/>
    <col min="12798" max="12798" width="9.7109375" style="85" bestFit="1" customWidth="1"/>
    <col min="12799" max="12799" width="10" style="85" bestFit="1" customWidth="1"/>
    <col min="12800" max="12800" width="8.85546875" style="85" bestFit="1" customWidth="1"/>
    <col min="12801" max="12801" width="22.85546875" style="85" customWidth="1"/>
    <col min="12802" max="12802" width="59.7109375" style="85" bestFit="1" customWidth="1"/>
    <col min="12803" max="12803" width="57.85546875" style="85" bestFit="1" customWidth="1"/>
    <col min="12804" max="12804" width="35.28515625" style="85" bestFit="1" customWidth="1"/>
    <col min="12805" max="12805" width="28.140625" style="85" bestFit="1" customWidth="1"/>
    <col min="12806" max="12806" width="33.140625" style="85" bestFit="1" customWidth="1"/>
    <col min="12807" max="12807" width="26" style="85" bestFit="1" customWidth="1"/>
    <col min="12808" max="12808" width="19.140625" style="85" bestFit="1" customWidth="1"/>
    <col min="12809" max="12809" width="10.42578125" style="85" customWidth="1"/>
    <col min="12810" max="12810" width="11.85546875" style="85" customWidth="1"/>
    <col min="12811" max="12811" width="14.7109375" style="85" customWidth="1"/>
    <col min="12812" max="12812" width="9" style="85" bestFit="1" customWidth="1"/>
    <col min="12813" max="13052" width="9.140625" style="85"/>
    <col min="13053" max="13053" width="4.7109375" style="85" bestFit="1" customWidth="1"/>
    <col min="13054" max="13054" width="9.7109375" style="85" bestFit="1" customWidth="1"/>
    <col min="13055" max="13055" width="10" style="85" bestFit="1" customWidth="1"/>
    <col min="13056" max="13056" width="8.85546875" style="85" bestFit="1" customWidth="1"/>
    <col min="13057" max="13057" width="22.85546875" style="85" customWidth="1"/>
    <col min="13058" max="13058" width="59.7109375" style="85" bestFit="1" customWidth="1"/>
    <col min="13059" max="13059" width="57.85546875" style="85" bestFit="1" customWidth="1"/>
    <col min="13060" max="13060" width="35.28515625" style="85" bestFit="1" customWidth="1"/>
    <col min="13061" max="13061" width="28.140625" style="85" bestFit="1" customWidth="1"/>
    <col min="13062" max="13062" width="33.140625" style="85" bestFit="1" customWidth="1"/>
    <col min="13063" max="13063" width="26" style="85" bestFit="1" customWidth="1"/>
    <col min="13064" max="13064" width="19.140625" style="85" bestFit="1" customWidth="1"/>
    <col min="13065" max="13065" width="10.42578125" style="85" customWidth="1"/>
    <col min="13066" max="13066" width="11.85546875" style="85" customWidth="1"/>
    <col min="13067" max="13067" width="14.7109375" style="85" customWidth="1"/>
    <col min="13068" max="13068" width="9" style="85" bestFit="1" customWidth="1"/>
    <col min="13069" max="13308" width="9.140625" style="85"/>
    <col min="13309" max="13309" width="4.7109375" style="85" bestFit="1" customWidth="1"/>
    <col min="13310" max="13310" width="9.7109375" style="85" bestFit="1" customWidth="1"/>
    <col min="13311" max="13311" width="10" style="85" bestFit="1" customWidth="1"/>
    <col min="13312" max="13312" width="8.85546875" style="85" bestFit="1" customWidth="1"/>
    <col min="13313" max="13313" width="22.85546875" style="85" customWidth="1"/>
    <col min="13314" max="13314" width="59.7109375" style="85" bestFit="1" customWidth="1"/>
    <col min="13315" max="13315" width="57.85546875" style="85" bestFit="1" customWidth="1"/>
    <col min="13316" max="13316" width="35.28515625" style="85" bestFit="1" customWidth="1"/>
    <col min="13317" max="13317" width="28.140625" style="85" bestFit="1" customWidth="1"/>
    <col min="13318" max="13318" width="33.140625" style="85" bestFit="1" customWidth="1"/>
    <col min="13319" max="13319" width="26" style="85" bestFit="1" customWidth="1"/>
    <col min="13320" max="13320" width="19.140625" style="85" bestFit="1" customWidth="1"/>
    <col min="13321" max="13321" width="10.42578125" style="85" customWidth="1"/>
    <col min="13322" max="13322" width="11.85546875" style="85" customWidth="1"/>
    <col min="13323" max="13323" width="14.7109375" style="85" customWidth="1"/>
    <col min="13324" max="13324" width="9" style="85" bestFit="1" customWidth="1"/>
    <col min="13325" max="13564" width="9.140625" style="85"/>
    <col min="13565" max="13565" width="4.7109375" style="85" bestFit="1" customWidth="1"/>
    <col min="13566" max="13566" width="9.7109375" style="85" bestFit="1" customWidth="1"/>
    <col min="13567" max="13567" width="10" style="85" bestFit="1" customWidth="1"/>
    <col min="13568" max="13568" width="8.85546875" style="85" bestFit="1" customWidth="1"/>
    <col min="13569" max="13569" width="22.85546875" style="85" customWidth="1"/>
    <col min="13570" max="13570" width="59.7109375" style="85" bestFit="1" customWidth="1"/>
    <col min="13571" max="13571" width="57.85546875" style="85" bestFit="1" customWidth="1"/>
    <col min="13572" max="13572" width="35.28515625" style="85" bestFit="1" customWidth="1"/>
    <col min="13573" max="13573" width="28.140625" style="85" bestFit="1" customWidth="1"/>
    <col min="13574" max="13574" width="33.140625" style="85" bestFit="1" customWidth="1"/>
    <col min="13575" max="13575" width="26" style="85" bestFit="1" customWidth="1"/>
    <col min="13576" max="13576" width="19.140625" style="85" bestFit="1" customWidth="1"/>
    <col min="13577" max="13577" width="10.42578125" style="85" customWidth="1"/>
    <col min="13578" max="13578" width="11.85546875" style="85" customWidth="1"/>
    <col min="13579" max="13579" width="14.7109375" style="85" customWidth="1"/>
    <col min="13580" max="13580" width="9" style="85" bestFit="1" customWidth="1"/>
    <col min="13581" max="13820" width="9.140625" style="85"/>
    <col min="13821" max="13821" width="4.7109375" style="85" bestFit="1" customWidth="1"/>
    <col min="13822" max="13822" width="9.7109375" style="85" bestFit="1" customWidth="1"/>
    <col min="13823" max="13823" width="10" style="85" bestFit="1" customWidth="1"/>
    <col min="13824" max="13824" width="8.85546875" style="85" bestFit="1" customWidth="1"/>
    <col min="13825" max="13825" width="22.85546875" style="85" customWidth="1"/>
    <col min="13826" max="13826" width="59.7109375" style="85" bestFit="1" customWidth="1"/>
    <col min="13827" max="13827" width="57.85546875" style="85" bestFit="1" customWidth="1"/>
    <col min="13828" max="13828" width="35.28515625" style="85" bestFit="1" customWidth="1"/>
    <col min="13829" max="13829" width="28.140625" style="85" bestFit="1" customWidth="1"/>
    <col min="13830" max="13830" width="33.140625" style="85" bestFit="1" customWidth="1"/>
    <col min="13831" max="13831" width="26" style="85" bestFit="1" customWidth="1"/>
    <col min="13832" max="13832" width="19.140625" style="85" bestFit="1" customWidth="1"/>
    <col min="13833" max="13833" width="10.42578125" style="85" customWidth="1"/>
    <col min="13834" max="13834" width="11.85546875" style="85" customWidth="1"/>
    <col min="13835" max="13835" width="14.7109375" style="85" customWidth="1"/>
    <col min="13836" max="13836" width="9" style="85" bestFit="1" customWidth="1"/>
    <col min="13837" max="14076" width="9.140625" style="85"/>
    <col min="14077" max="14077" width="4.7109375" style="85" bestFit="1" customWidth="1"/>
    <col min="14078" max="14078" width="9.7109375" style="85" bestFit="1" customWidth="1"/>
    <col min="14079" max="14079" width="10" style="85" bestFit="1" customWidth="1"/>
    <col min="14080" max="14080" width="8.85546875" style="85" bestFit="1" customWidth="1"/>
    <col min="14081" max="14081" width="22.85546875" style="85" customWidth="1"/>
    <col min="14082" max="14082" width="59.7109375" style="85" bestFit="1" customWidth="1"/>
    <col min="14083" max="14083" width="57.85546875" style="85" bestFit="1" customWidth="1"/>
    <col min="14084" max="14084" width="35.28515625" style="85" bestFit="1" customWidth="1"/>
    <col min="14085" max="14085" width="28.140625" style="85" bestFit="1" customWidth="1"/>
    <col min="14086" max="14086" width="33.140625" style="85" bestFit="1" customWidth="1"/>
    <col min="14087" max="14087" width="26" style="85" bestFit="1" customWidth="1"/>
    <col min="14088" max="14088" width="19.140625" style="85" bestFit="1" customWidth="1"/>
    <col min="14089" max="14089" width="10.42578125" style="85" customWidth="1"/>
    <col min="14090" max="14090" width="11.85546875" style="85" customWidth="1"/>
    <col min="14091" max="14091" width="14.7109375" style="85" customWidth="1"/>
    <col min="14092" max="14092" width="9" style="85" bestFit="1" customWidth="1"/>
    <col min="14093" max="14332" width="9.140625" style="85"/>
    <col min="14333" max="14333" width="4.7109375" style="85" bestFit="1" customWidth="1"/>
    <col min="14334" max="14334" width="9.7109375" style="85" bestFit="1" customWidth="1"/>
    <col min="14335" max="14335" width="10" style="85" bestFit="1" customWidth="1"/>
    <col min="14336" max="14336" width="8.85546875" style="85" bestFit="1" customWidth="1"/>
    <col min="14337" max="14337" width="22.85546875" style="85" customWidth="1"/>
    <col min="14338" max="14338" width="59.7109375" style="85" bestFit="1" customWidth="1"/>
    <col min="14339" max="14339" width="57.85546875" style="85" bestFit="1" customWidth="1"/>
    <col min="14340" max="14340" width="35.28515625" style="85" bestFit="1" customWidth="1"/>
    <col min="14341" max="14341" width="28.140625" style="85" bestFit="1" customWidth="1"/>
    <col min="14342" max="14342" width="33.140625" style="85" bestFit="1" customWidth="1"/>
    <col min="14343" max="14343" width="26" style="85" bestFit="1" customWidth="1"/>
    <col min="14344" max="14344" width="19.140625" style="85" bestFit="1" customWidth="1"/>
    <col min="14345" max="14345" width="10.42578125" style="85" customWidth="1"/>
    <col min="14346" max="14346" width="11.85546875" style="85" customWidth="1"/>
    <col min="14347" max="14347" width="14.7109375" style="85" customWidth="1"/>
    <col min="14348" max="14348" width="9" style="85" bestFit="1" customWidth="1"/>
    <col min="14349" max="14588" width="9.140625" style="85"/>
    <col min="14589" max="14589" width="4.7109375" style="85" bestFit="1" customWidth="1"/>
    <col min="14590" max="14590" width="9.7109375" style="85" bestFit="1" customWidth="1"/>
    <col min="14591" max="14591" width="10" style="85" bestFit="1" customWidth="1"/>
    <col min="14592" max="14592" width="8.85546875" style="85" bestFit="1" customWidth="1"/>
    <col min="14593" max="14593" width="22.85546875" style="85" customWidth="1"/>
    <col min="14594" max="14594" width="59.7109375" style="85" bestFit="1" customWidth="1"/>
    <col min="14595" max="14595" width="57.85546875" style="85" bestFit="1" customWidth="1"/>
    <col min="14596" max="14596" width="35.28515625" style="85" bestFit="1" customWidth="1"/>
    <col min="14597" max="14597" width="28.140625" style="85" bestFit="1" customWidth="1"/>
    <col min="14598" max="14598" width="33.140625" style="85" bestFit="1" customWidth="1"/>
    <col min="14599" max="14599" width="26" style="85" bestFit="1" customWidth="1"/>
    <col min="14600" max="14600" width="19.140625" style="85" bestFit="1" customWidth="1"/>
    <col min="14601" max="14601" width="10.42578125" style="85" customWidth="1"/>
    <col min="14602" max="14602" width="11.85546875" style="85" customWidth="1"/>
    <col min="14603" max="14603" width="14.7109375" style="85" customWidth="1"/>
    <col min="14604" max="14604" width="9" style="85" bestFit="1" customWidth="1"/>
    <col min="14605" max="14844" width="9.140625" style="85"/>
    <col min="14845" max="14845" width="4.7109375" style="85" bestFit="1" customWidth="1"/>
    <col min="14846" max="14846" width="9.7109375" style="85" bestFit="1" customWidth="1"/>
    <col min="14847" max="14847" width="10" style="85" bestFit="1" customWidth="1"/>
    <col min="14848" max="14848" width="8.85546875" style="85" bestFit="1" customWidth="1"/>
    <col min="14849" max="14849" width="22.85546875" style="85" customWidth="1"/>
    <col min="14850" max="14850" width="59.7109375" style="85" bestFit="1" customWidth="1"/>
    <col min="14851" max="14851" width="57.85546875" style="85" bestFit="1" customWidth="1"/>
    <col min="14852" max="14852" width="35.28515625" style="85" bestFit="1" customWidth="1"/>
    <col min="14853" max="14853" width="28.140625" style="85" bestFit="1" customWidth="1"/>
    <col min="14854" max="14854" width="33.140625" style="85" bestFit="1" customWidth="1"/>
    <col min="14855" max="14855" width="26" style="85" bestFit="1" customWidth="1"/>
    <col min="14856" max="14856" width="19.140625" style="85" bestFit="1" customWidth="1"/>
    <col min="14857" max="14857" width="10.42578125" style="85" customWidth="1"/>
    <col min="14858" max="14858" width="11.85546875" style="85" customWidth="1"/>
    <col min="14859" max="14859" width="14.7109375" style="85" customWidth="1"/>
    <col min="14860" max="14860" width="9" style="85" bestFit="1" customWidth="1"/>
    <col min="14861" max="15100" width="9.140625" style="85"/>
    <col min="15101" max="15101" width="4.7109375" style="85" bestFit="1" customWidth="1"/>
    <col min="15102" max="15102" width="9.7109375" style="85" bestFit="1" customWidth="1"/>
    <col min="15103" max="15103" width="10" style="85" bestFit="1" customWidth="1"/>
    <col min="15104" max="15104" width="8.85546875" style="85" bestFit="1" customWidth="1"/>
    <col min="15105" max="15105" width="22.85546875" style="85" customWidth="1"/>
    <col min="15106" max="15106" width="59.7109375" style="85" bestFit="1" customWidth="1"/>
    <col min="15107" max="15107" width="57.85546875" style="85" bestFit="1" customWidth="1"/>
    <col min="15108" max="15108" width="35.28515625" style="85" bestFit="1" customWidth="1"/>
    <col min="15109" max="15109" width="28.140625" style="85" bestFit="1" customWidth="1"/>
    <col min="15110" max="15110" width="33.140625" style="85" bestFit="1" customWidth="1"/>
    <col min="15111" max="15111" width="26" style="85" bestFit="1" customWidth="1"/>
    <col min="15112" max="15112" width="19.140625" style="85" bestFit="1" customWidth="1"/>
    <col min="15113" max="15113" width="10.42578125" style="85" customWidth="1"/>
    <col min="15114" max="15114" width="11.85546875" style="85" customWidth="1"/>
    <col min="15115" max="15115" width="14.7109375" style="85" customWidth="1"/>
    <col min="15116" max="15116" width="9" style="85" bestFit="1" customWidth="1"/>
    <col min="15117" max="15356" width="9.140625" style="85"/>
    <col min="15357" max="15357" width="4.7109375" style="85" bestFit="1" customWidth="1"/>
    <col min="15358" max="15358" width="9.7109375" style="85" bestFit="1" customWidth="1"/>
    <col min="15359" max="15359" width="10" style="85" bestFit="1" customWidth="1"/>
    <col min="15360" max="15360" width="8.85546875" style="85" bestFit="1" customWidth="1"/>
    <col min="15361" max="15361" width="22.85546875" style="85" customWidth="1"/>
    <col min="15362" max="15362" width="59.7109375" style="85" bestFit="1" customWidth="1"/>
    <col min="15363" max="15363" width="57.85546875" style="85" bestFit="1" customWidth="1"/>
    <col min="15364" max="15364" width="35.28515625" style="85" bestFit="1" customWidth="1"/>
    <col min="15365" max="15365" width="28.140625" style="85" bestFit="1" customWidth="1"/>
    <col min="15366" max="15366" width="33.140625" style="85" bestFit="1" customWidth="1"/>
    <col min="15367" max="15367" width="26" style="85" bestFit="1" customWidth="1"/>
    <col min="15368" max="15368" width="19.140625" style="85" bestFit="1" customWidth="1"/>
    <col min="15369" max="15369" width="10.42578125" style="85" customWidth="1"/>
    <col min="15370" max="15370" width="11.85546875" style="85" customWidth="1"/>
    <col min="15371" max="15371" width="14.7109375" style="85" customWidth="1"/>
    <col min="15372" max="15372" width="9" style="85" bestFit="1" customWidth="1"/>
    <col min="15373" max="15612" width="9.140625" style="85"/>
    <col min="15613" max="15613" width="4.7109375" style="85" bestFit="1" customWidth="1"/>
    <col min="15614" max="15614" width="9.7109375" style="85" bestFit="1" customWidth="1"/>
    <col min="15615" max="15615" width="10" style="85" bestFit="1" customWidth="1"/>
    <col min="15616" max="15616" width="8.85546875" style="85" bestFit="1" customWidth="1"/>
    <col min="15617" max="15617" width="22.85546875" style="85" customWidth="1"/>
    <col min="15618" max="15618" width="59.7109375" style="85" bestFit="1" customWidth="1"/>
    <col min="15619" max="15619" width="57.85546875" style="85" bestFit="1" customWidth="1"/>
    <col min="15620" max="15620" width="35.28515625" style="85" bestFit="1" customWidth="1"/>
    <col min="15621" max="15621" width="28.140625" style="85" bestFit="1" customWidth="1"/>
    <col min="15622" max="15622" width="33.140625" style="85" bestFit="1" customWidth="1"/>
    <col min="15623" max="15623" width="26" style="85" bestFit="1" customWidth="1"/>
    <col min="15624" max="15624" width="19.140625" style="85" bestFit="1" customWidth="1"/>
    <col min="15625" max="15625" width="10.42578125" style="85" customWidth="1"/>
    <col min="15626" max="15626" width="11.85546875" style="85" customWidth="1"/>
    <col min="15627" max="15627" width="14.7109375" style="85" customWidth="1"/>
    <col min="15628" max="15628" width="9" style="85" bestFit="1" customWidth="1"/>
    <col min="15629" max="15868" width="9.140625" style="85"/>
    <col min="15869" max="15869" width="4.7109375" style="85" bestFit="1" customWidth="1"/>
    <col min="15870" max="15870" width="9.7109375" style="85" bestFit="1" customWidth="1"/>
    <col min="15871" max="15871" width="10" style="85" bestFit="1" customWidth="1"/>
    <col min="15872" max="15872" width="8.85546875" style="85" bestFit="1" customWidth="1"/>
    <col min="15873" max="15873" width="22.85546875" style="85" customWidth="1"/>
    <col min="15874" max="15874" width="59.7109375" style="85" bestFit="1" customWidth="1"/>
    <col min="15875" max="15875" width="57.85546875" style="85" bestFit="1" customWidth="1"/>
    <col min="15876" max="15876" width="35.28515625" style="85" bestFit="1" customWidth="1"/>
    <col min="15877" max="15877" width="28.140625" style="85" bestFit="1" customWidth="1"/>
    <col min="15878" max="15878" width="33.140625" style="85" bestFit="1" customWidth="1"/>
    <col min="15879" max="15879" width="26" style="85" bestFit="1" customWidth="1"/>
    <col min="15880" max="15880" width="19.140625" style="85" bestFit="1" customWidth="1"/>
    <col min="15881" max="15881" width="10.42578125" style="85" customWidth="1"/>
    <col min="15882" max="15882" width="11.85546875" style="85" customWidth="1"/>
    <col min="15883" max="15883" width="14.7109375" style="85" customWidth="1"/>
    <col min="15884" max="15884" width="9" style="85" bestFit="1" customWidth="1"/>
    <col min="15885" max="16124" width="9.140625" style="85"/>
    <col min="16125" max="16125" width="4.7109375" style="85" bestFit="1" customWidth="1"/>
    <col min="16126" max="16126" width="9.7109375" style="85" bestFit="1" customWidth="1"/>
    <col min="16127" max="16127" width="10" style="85" bestFit="1" customWidth="1"/>
    <col min="16128" max="16128" width="8.85546875" style="85" bestFit="1" customWidth="1"/>
    <col min="16129" max="16129" width="22.85546875" style="85" customWidth="1"/>
    <col min="16130" max="16130" width="59.7109375" style="85" bestFit="1" customWidth="1"/>
    <col min="16131" max="16131" width="57.85546875" style="85" bestFit="1" customWidth="1"/>
    <col min="16132" max="16132" width="35.28515625" style="85" bestFit="1" customWidth="1"/>
    <col min="16133" max="16133" width="28.140625" style="85" bestFit="1" customWidth="1"/>
    <col min="16134" max="16134" width="33.140625" style="85" bestFit="1" customWidth="1"/>
    <col min="16135" max="16135" width="26" style="85" bestFit="1" customWidth="1"/>
    <col min="16136" max="16136" width="19.140625" style="85" bestFit="1" customWidth="1"/>
    <col min="16137" max="16137" width="10.42578125" style="85" customWidth="1"/>
    <col min="16138" max="16138" width="11.85546875" style="85" customWidth="1"/>
    <col min="16139" max="16139" width="14.7109375" style="85" customWidth="1"/>
    <col min="16140" max="16140" width="9" style="85" bestFit="1" customWidth="1"/>
    <col min="16141" max="16384" width="9.140625" style="85"/>
  </cols>
  <sheetData>
    <row r="2" spans="1:18" ht="18" customHeight="1" x14ac:dyDescent="0.25">
      <c r="A2" s="34" t="s">
        <v>1012</v>
      </c>
    </row>
    <row r="3" spans="1:18" x14ac:dyDescent="0.25">
      <c r="M3" s="86"/>
      <c r="N3" s="86"/>
      <c r="O3" s="86"/>
      <c r="P3" s="86"/>
    </row>
    <row r="4" spans="1:18" s="63" customFormat="1" ht="52.5" customHeight="1" x14ac:dyDescent="0.25">
      <c r="A4" s="845" t="s">
        <v>0</v>
      </c>
      <c r="B4" s="847" t="s">
        <v>1</v>
      </c>
      <c r="C4" s="847" t="s">
        <v>2</v>
      </c>
      <c r="D4" s="847" t="s">
        <v>3</v>
      </c>
      <c r="E4" s="845" t="s">
        <v>4</v>
      </c>
      <c r="F4" s="845" t="s">
        <v>5</v>
      </c>
      <c r="G4" s="845" t="s">
        <v>6</v>
      </c>
      <c r="H4" s="849" t="s">
        <v>7</v>
      </c>
      <c r="I4" s="849"/>
      <c r="J4" s="845" t="s">
        <v>8</v>
      </c>
      <c r="K4" s="850" t="s">
        <v>9</v>
      </c>
      <c r="L4" s="863"/>
      <c r="M4" s="864" t="s">
        <v>10</v>
      </c>
      <c r="N4" s="864"/>
      <c r="O4" s="864" t="s">
        <v>11</v>
      </c>
      <c r="P4" s="864"/>
      <c r="Q4" s="845" t="s">
        <v>12</v>
      </c>
      <c r="R4" s="847" t="s">
        <v>13</v>
      </c>
    </row>
    <row r="5" spans="1:18" s="63" customFormat="1" x14ac:dyDescent="0.2">
      <c r="A5" s="846"/>
      <c r="B5" s="848"/>
      <c r="C5" s="848"/>
      <c r="D5" s="848"/>
      <c r="E5" s="846"/>
      <c r="F5" s="846"/>
      <c r="G5" s="846"/>
      <c r="H5" s="102" t="s">
        <v>14</v>
      </c>
      <c r="I5" s="102" t="s">
        <v>15</v>
      </c>
      <c r="J5" s="846"/>
      <c r="K5" s="104">
        <v>2020</v>
      </c>
      <c r="L5" s="104">
        <v>2021</v>
      </c>
      <c r="M5" s="2">
        <v>2020</v>
      </c>
      <c r="N5" s="2">
        <v>2021</v>
      </c>
      <c r="O5" s="2">
        <v>2020</v>
      </c>
      <c r="P5" s="2">
        <v>2021</v>
      </c>
      <c r="Q5" s="846"/>
      <c r="R5" s="848"/>
    </row>
    <row r="6" spans="1:18" s="63" customFormat="1" x14ac:dyDescent="0.2">
      <c r="A6" s="103" t="s">
        <v>16</v>
      </c>
      <c r="B6" s="102" t="s">
        <v>17</v>
      </c>
      <c r="C6" s="102" t="s">
        <v>18</v>
      </c>
      <c r="D6" s="102" t="s">
        <v>19</v>
      </c>
      <c r="E6" s="103" t="s">
        <v>20</v>
      </c>
      <c r="F6" s="103" t="s">
        <v>21</v>
      </c>
      <c r="G6" s="103" t="s">
        <v>22</v>
      </c>
      <c r="H6" s="102" t="s">
        <v>23</v>
      </c>
      <c r="I6" s="102" t="s">
        <v>24</v>
      </c>
      <c r="J6" s="103" t="s">
        <v>25</v>
      </c>
      <c r="K6" s="104" t="s">
        <v>26</v>
      </c>
      <c r="L6" s="104" t="s">
        <v>27</v>
      </c>
      <c r="M6" s="106" t="s">
        <v>28</v>
      </c>
      <c r="N6" s="106" t="s">
        <v>29</v>
      </c>
      <c r="O6" s="106" t="s">
        <v>30</v>
      </c>
      <c r="P6" s="106" t="s">
        <v>31</v>
      </c>
      <c r="Q6" s="103" t="s">
        <v>32</v>
      </c>
      <c r="R6" s="102" t="s">
        <v>33</v>
      </c>
    </row>
    <row r="7" spans="1:18" s="37" customFormat="1" ht="54.75" customHeight="1" x14ac:dyDescent="0.25">
      <c r="A7" s="152">
        <v>1</v>
      </c>
      <c r="B7" s="152">
        <v>6</v>
      </c>
      <c r="C7" s="152">
        <v>1</v>
      </c>
      <c r="D7" s="152">
        <v>3</v>
      </c>
      <c r="E7" s="152" t="s">
        <v>623</v>
      </c>
      <c r="F7" s="152" t="s">
        <v>624</v>
      </c>
      <c r="G7" s="152" t="s">
        <v>625</v>
      </c>
      <c r="H7" s="152" t="s">
        <v>625</v>
      </c>
      <c r="I7" s="152">
        <v>2000</v>
      </c>
      <c r="J7" s="152" t="s">
        <v>626</v>
      </c>
      <c r="K7" s="152" t="s">
        <v>34</v>
      </c>
      <c r="L7" s="156"/>
      <c r="M7" s="154">
        <v>100000</v>
      </c>
      <c r="N7" s="156"/>
      <c r="O7" s="154">
        <v>100000</v>
      </c>
      <c r="P7" s="156"/>
      <c r="Q7" s="152" t="s">
        <v>618</v>
      </c>
      <c r="R7" s="152" t="s">
        <v>619</v>
      </c>
    </row>
    <row r="8" spans="1:18" ht="89.25" customHeight="1" x14ac:dyDescent="0.25">
      <c r="A8" s="151">
        <v>2</v>
      </c>
      <c r="B8" s="151">
        <v>6</v>
      </c>
      <c r="C8" s="151">
        <v>1</v>
      </c>
      <c r="D8" s="152">
        <v>3</v>
      </c>
      <c r="E8" s="152" t="s">
        <v>628</v>
      </c>
      <c r="F8" s="152" t="s">
        <v>629</v>
      </c>
      <c r="G8" s="152" t="s">
        <v>630</v>
      </c>
      <c r="H8" s="152" t="s">
        <v>630</v>
      </c>
      <c r="I8" s="158" t="s">
        <v>631</v>
      </c>
      <c r="J8" s="152" t="s">
        <v>439</v>
      </c>
      <c r="K8" s="157" t="s">
        <v>34</v>
      </c>
      <c r="L8" s="157"/>
      <c r="M8" s="153">
        <v>5000</v>
      </c>
      <c r="N8" s="151"/>
      <c r="O8" s="153">
        <v>5000</v>
      </c>
      <c r="P8" s="153"/>
      <c r="Q8" s="152" t="s">
        <v>627</v>
      </c>
      <c r="R8" s="152" t="s">
        <v>619</v>
      </c>
    </row>
    <row r="9" spans="1:18" ht="65.25" customHeight="1" x14ac:dyDescent="0.25">
      <c r="A9" s="152">
        <v>3</v>
      </c>
      <c r="B9" s="152">
        <v>6</v>
      </c>
      <c r="C9" s="152">
        <v>1</v>
      </c>
      <c r="D9" s="152">
        <v>13</v>
      </c>
      <c r="E9" s="152" t="s">
        <v>632</v>
      </c>
      <c r="F9" s="152" t="s">
        <v>633</v>
      </c>
      <c r="G9" s="152" t="s">
        <v>630</v>
      </c>
      <c r="H9" s="152" t="s">
        <v>630</v>
      </c>
      <c r="I9" s="151">
        <v>1000</v>
      </c>
      <c r="J9" s="152" t="s">
        <v>439</v>
      </c>
      <c r="K9" s="151" t="s">
        <v>34</v>
      </c>
      <c r="L9" s="157"/>
      <c r="M9" s="154">
        <v>15000</v>
      </c>
      <c r="N9" s="148"/>
      <c r="O9" s="154">
        <v>15000</v>
      </c>
      <c r="P9" s="148"/>
      <c r="Q9" s="152" t="s">
        <v>627</v>
      </c>
      <c r="R9" s="152" t="s">
        <v>619</v>
      </c>
    </row>
    <row r="10" spans="1:18" ht="90" x14ac:dyDescent="0.25">
      <c r="A10" s="151">
        <v>4</v>
      </c>
      <c r="B10" s="151">
        <v>6</v>
      </c>
      <c r="C10" s="151">
        <v>1</v>
      </c>
      <c r="D10" s="152">
        <v>13</v>
      </c>
      <c r="E10" s="152" t="s">
        <v>634</v>
      </c>
      <c r="F10" s="152" t="s">
        <v>635</v>
      </c>
      <c r="G10" s="152" t="s">
        <v>630</v>
      </c>
      <c r="H10" s="152" t="s">
        <v>630</v>
      </c>
      <c r="I10" s="158" t="s">
        <v>631</v>
      </c>
      <c r="J10" s="152" t="s">
        <v>439</v>
      </c>
      <c r="K10" s="157"/>
      <c r="L10" s="157" t="s">
        <v>34</v>
      </c>
      <c r="M10" s="153"/>
      <c r="N10" s="153">
        <v>15000</v>
      </c>
      <c r="O10" s="153"/>
      <c r="P10" s="153">
        <v>15000</v>
      </c>
      <c r="Q10" s="152" t="s">
        <v>627</v>
      </c>
      <c r="R10" s="152" t="s">
        <v>619</v>
      </c>
    </row>
    <row r="11" spans="1:18" ht="90" customHeight="1" x14ac:dyDescent="0.25">
      <c r="A11" s="152">
        <v>5</v>
      </c>
      <c r="B11" s="152">
        <v>6</v>
      </c>
      <c r="C11" s="152">
        <v>5</v>
      </c>
      <c r="D11" s="152">
        <v>11</v>
      </c>
      <c r="E11" s="152" t="s">
        <v>636</v>
      </c>
      <c r="F11" s="152" t="s">
        <v>1055</v>
      </c>
      <c r="G11" s="152" t="s">
        <v>56</v>
      </c>
      <c r="H11" s="152" t="s">
        <v>56</v>
      </c>
      <c r="I11" s="151">
        <v>1</v>
      </c>
      <c r="J11" s="152" t="s">
        <v>622</v>
      </c>
      <c r="K11" s="151"/>
      <c r="L11" s="151" t="s">
        <v>38</v>
      </c>
      <c r="M11" s="154"/>
      <c r="N11" s="153">
        <v>20000</v>
      </c>
      <c r="O11" s="154"/>
      <c r="P11" s="153">
        <v>20000</v>
      </c>
      <c r="Q11" s="152" t="s">
        <v>627</v>
      </c>
      <c r="R11" s="152" t="s">
        <v>619</v>
      </c>
    </row>
    <row r="12" spans="1:18" ht="90" customHeight="1" x14ac:dyDescent="0.25">
      <c r="A12" s="151">
        <v>6</v>
      </c>
      <c r="B12" s="151">
        <v>6</v>
      </c>
      <c r="C12" s="151">
        <v>5</v>
      </c>
      <c r="D12" s="152">
        <v>11</v>
      </c>
      <c r="E12" s="152" t="s">
        <v>637</v>
      </c>
      <c r="F12" s="152" t="s">
        <v>638</v>
      </c>
      <c r="G12" s="152" t="s">
        <v>56</v>
      </c>
      <c r="H12" s="152" t="s">
        <v>56</v>
      </c>
      <c r="I12" s="158" t="s">
        <v>41</v>
      </c>
      <c r="J12" s="152" t="s">
        <v>639</v>
      </c>
      <c r="K12" s="157"/>
      <c r="L12" s="151" t="s">
        <v>38</v>
      </c>
      <c r="M12" s="153"/>
      <c r="N12" s="153">
        <v>30000</v>
      </c>
      <c r="O12" s="153"/>
      <c r="P12" s="153">
        <v>30000</v>
      </c>
      <c r="Q12" s="152" t="s">
        <v>627</v>
      </c>
      <c r="R12" s="152" t="s">
        <v>619</v>
      </c>
    </row>
    <row r="13" spans="1:18" ht="71.25" customHeight="1" x14ac:dyDescent="0.25">
      <c r="A13" s="152">
        <v>7</v>
      </c>
      <c r="B13" s="152">
        <v>6</v>
      </c>
      <c r="C13" s="152">
        <v>1</v>
      </c>
      <c r="D13" s="152">
        <v>13</v>
      </c>
      <c r="E13" s="152" t="s">
        <v>640</v>
      </c>
      <c r="F13" s="152" t="s">
        <v>641</v>
      </c>
      <c r="G13" s="152" t="s">
        <v>194</v>
      </c>
      <c r="H13" s="152" t="s">
        <v>194</v>
      </c>
      <c r="I13" s="151">
        <v>1</v>
      </c>
      <c r="J13" s="152" t="s">
        <v>642</v>
      </c>
      <c r="K13" s="151"/>
      <c r="L13" s="151" t="s">
        <v>38</v>
      </c>
      <c r="M13" s="154"/>
      <c r="N13" s="153">
        <v>30000</v>
      </c>
      <c r="O13" s="154"/>
      <c r="P13" s="153">
        <v>30000</v>
      </c>
      <c r="Q13" s="152" t="s">
        <v>627</v>
      </c>
      <c r="R13" s="152" t="s">
        <v>619</v>
      </c>
    </row>
    <row r="14" spans="1:18" ht="60" x14ac:dyDescent="0.25">
      <c r="A14" s="152">
        <v>8</v>
      </c>
      <c r="B14" s="152">
        <v>6</v>
      </c>
      <c r="C14" s="152">
        <v>1</v>
      </c>
      <c r="D14" s="152">
        <v>13</v>
      </c>
      <c r="E14" s="152" t="s">
        <v>643</v>
      </c>
      <c r="F14" s="152" t="s">
        <v>644</v>
      </c>
      <c r="G14" s="152" t="s">
        <v>56</v>
      </c>
      <c r="H14" s="152" t="s">
        <v>56</v>
      </c>
      <c r="I14" s="151">
        <v>1</v>
      </c>
      <c r="J14" s="152" t="s">
        <v>645</v>
      </c>
      <c r="K14" s="151"/>
      <c r="L14" s="151" t="s">
        <v>34</v>
      </c>
      <c r="M14" s="154"/>
      <c r="N14" s="153">
        <v>37000</v>
      </c>
      <c r="O14" s="154"/>
      <c r="P14" s="153">
        <v>37000</v>
      </c>
      <c r="Q14" s="152" t="s">
        <v>627</v>
      </c>
      <c r="R14" s="152" t="s">
        <v>619</v>
      </c>
    </row>
    <row r="15" spans="1:18" ht="81" customHeight="1" x14ac:dyDescent="0.25">
      <c r="A15" s="151">
        <v>9</v>
      </c>
      <c r="B15" s="151">
        <v>3</v>
      </c>
      <c r="C15" s="151">
        <v>3</v>
      </c>
      <c r="D15" s="152">
        <v>10</v>
      </c>
      <c r="E15" s="152" t="s">
        <v>620</v>
      </c>
      <c r="F15" s="152" t="s">
        <v>621</v>
      </c>
      <c r="G15" s="152" t="s">
        <v>568</v>
      </c>
      <c r="H15" s="152" t="s">
        <v>568</v>
      </c>
      <c r="I15" s="158" t="s">
        <v>41</v>
      </c>
      <c r="J15" s="152" t="s">
        <v>646</v>
      </c>
      <c r="K15" s="157"/>
      <c r="L15" s="151" t="s">
        <v>34</v>
      </c>
      <c r="M15" s="153"/>
      <c r="N15" s="153">
        <v>50000</v>
      </c>
      <c r="O15" s="153"/>
      <c r="P15" s="153">
        <v>50000</v>
      </c>
      <c r="Q15" s="152" t="s">
        <v>627</v>
      </c>
      <c r="R15" s="152" t="s">
        <v>619</v>
      </c>
    </row>
    <row r="16" spans="1:18" s="13" customFormat="1" ht="105" x14ac:dyDescent="0.25">
      <c r="A16" s="300">
        <v>10</v>
      </c>
      <c r="B16" s="300">
        <v>1</v>
      </c>
      <c r="C16" s="300">
        <v>1</v>
      </c>
      <c r="D16" s="300">
        <v>6</v>
      </c>
      <c r="E16" s="300" t="s">
        <v>647</v>
      </c>
      <c r="F16" s="300" t="s">
        <v>648</v>
      </c>
      <c r="G16" s="300" t="s">
        <v>649</v>
      </c>
      <c r="H16" s="300" t="s">
        <v>649</v>
      </c>
      <c r="I16" s="299">
        <v>1</v>
      </c>
      <c r="J16" s="300" t="s">
        <v>650</v>
      </c>
      <c r="K16" s="299"/>
      <c r="L16" s="299" t="s">
        <v>34</v>
      </c>
      <c r="M16" s="301"/>
      <c r="N16" s="298">
        <v>70000</v>
      </c>
      <c r="O16" s="301"/>
      <c r="P16" s="298">
        <v>70000</v>
      </c>
      <c r="Q16" s="300" t="s">
        <v>627</v>
      </c>
      <c r="R16" s="300" t="s">
        <v>619</v>
      </c>
    </row>
    <row r="17" spans="1:18" ht="78.75" customHeight="1" x14ac:dyDescent="0.25">
      <c r="A17" s="152">
        <v>11</v>
      </c>
      <c r="B17" s="152">
        <v>6</v>
      </c>
      <c r="C17" s="152">
        <v>1</v>
      </c>
      <c r="D17" s="152">
        <v>13</v>
      </c>
      <c r="E17" s="152" t="s">
        <v>653</v>
      </c>
      <c r="F17" s="152" t="s">
        <v>651</v>
      </c>
      <c r="G17" s="152" t="s">
        <v>630</v>
      </c>
      <c r="H17" s="152" t="s">
        <v>630</v>
      </c>
      <c r="I17" s="152">
        <v>1000</v>
      </c>
      <c r="J17" s="152" t="s">
        <v>652</v>
      </c>
      <c r="K17" s="152"/>
      <c r="L17" s="152" t="s">
        <v>34</v>
      </c>
      <c r="M17" s="154"/>
      <c r="N17" s="154">
        <v>10000</v>
      </c>
      <c r="O17" s="154"/>
      <c r="P17" s="154">
        <v>10000</v>
      </c>
      <c r="Q17" s="152" t="s">
        <v>627</v>
      </c>
      <c r="R17" s="152" t="s">
        <v>619</v>
      </c>
    </row>
    <row r="18" spans="1:18" ht="75" x14ac:dyDescent="0.25">
      <c r="A18" s="151">
        <v>12</v>
      </c>
      <c r="B18" s="152">
        <v>6</v>
      </c>
      <c r="C18" s="152">
        <v>1</v>
      </c>
      <c r="D18" s="152">
        <v>3</v>
      </c>
      <c r="E18" s="156" t="s">
        <v>760</v>
      </c>
      <c r="F18" s="156" t="s">
        <v>761</v>
      </c>
      <c r="G18" s="152" t="s">
        <v>762</v>
      </c>
      <c r="H18" s="152" t="s">
        <v>762</v>
      </c>
      <c r="I18" s="158" t="s">
        <v>41</v>
      </c>
      <c r="J18" s="152" t="s">
        <v>763</v>
      </c>
      <c r="K18" s="157"/>
      <c r="L18" s="157" t="s">
        <v>38</v>
      </c>
      <c r="M18" s="154"/>
      <c r="N18" s="154">
        <v>56000</v>
      </c>
      <c r="O18" s="154"/>
      <c r="P18" s="154">
        <v>56000</v>
      </c>
      <c r="Q18" s="152" t="s">
        <v>618</v>
      </c>
      <c r="R18" s="152" t="s">
        <v>619</v>
      </c>
    </row>
    <row r="19" spans="1:18" s="37" customFormat="1" ht="78" customHeight="1" x14ac:dyDescent="0.25">
      <c r="A19" s="152">
        <v>13</v>
      </c>
      <c r="B19" s="152">
        <v>1</v>
      </c>
      <c r="C19" s="152">
        <v>1</v>
      </c>
      <c r="D19" s="152">
        <v>6</v>
      </c>
      <c r="E19" s="152" t="s">
        <v>1056</v>
      </c>
      <c r="F19" s="152" t="s">
        <v>1057</v>
      </c>
      <c r="G19" s="152" t="s">
        <v>762</v>
      </c>
      <c r="H19" s="152" t="s">
        <v>762</v>
      </c>
      <c r="I19" s="152">
        <v>1</v>
      </c>
      <c r="J19" s="152" t="s">
        <v>800</v>
      </c>
      <c r="K19" s="145"/>
      <c r="L19" s="45" t="s">
        <v>38</v>
      </c>
      <c r="M19" s="145"/>
      <c r="N19" s="161">
        <v>50000</v>
      </c>
      <c r="O19" s="145"/>
      <c r="P19" s="161">
        <v>50000</v>
      </c>
      <c r="Q19" s="45" t="s">
        <v>618</v>
      </c>
      <c r="R19" s="45" t="s">
        <v>619</v>
      </c>
    </row>
    <row r="20" spans="1:18" s="37" customFormat="1" ht="60" x14ac:dyDescent="0.25">
      <c r="A20" s="152">
        <v>14</v>
      </c>
      <c r="B20" s="152">
        <v>1</v>
      </c>
      <c r="C20" s="152">
        <v>1</v>
      </c>
      <c r="D20" s="152">
        <v>6</v>
      </c>
      <c r="E20" s="152" t="s">
        <v>801</v>
      </c>
      <c r="F20" s="152" t="s">
        <v>802</v>
      </c>
      <c r="G20" s="152" t="s">
        <v>194</v>
      </c>
      <c r="H20" s="152" t="s">
        <v>194</v>
      </c>
      <c r="I20" s="152">
        <v>1</v>
      </c>
      <c r="J20" s="152" t="s">
        <v>800</v>
      </c>
      <c r="K20" s="145"/>
      <c r="L20" s="45" t="s">
        <v>38</v>
      </c>
      <c r="M20" s="145"/>
      <c r="N20" s="161">
        <v>100000</v>
      </c>
      <c r="O20" s="145"/>
      <c r="P20" s="161">
        <v>100000</v>
      </c>
      <c r="Q20" s="45" t="s">
        <v>618</v>
      </c>
      <c r="R20" s="45" t="s">
        <v>619</v>
      </c>
    </row>
    <row r="22" spans="1:18" x14ac:dyDescent="0.25">
      <c r="M22" s="969"/>
      <c r="N22" s="829" t="s">
        <v>35</v>
      </c>
      <c r="O22" s="829"/>
      <c r="P22" s="829"/>
    </row>
    <row r="23" spans="1:18" x14ac:dyDescent="0.25">
      <c r="M23" s="969"/>
      <c r="N23" s="829" t="s">
        <v>36</v>
      </c>
      <c r="O23" s="829" t="s">
        <v>37</v>
      </c>
      <c r="P23" s="829"/>
    </row>
    <row r="24" spans="1:18" x14ac:dyDescent="0.25">
      <c r="M24" s="969"/>
      <c r="N24" s="829"/>
      <c r="O24" s="101">
        <v>2020</v>
      </c>
      <c r="P24" s="101">
        <v>2021</v>
      </c>
    </row>
    <row r="25" spans="1:18" x14ac:dyDescent="0.25">
      <c r="M25" s="110" t="s">
        <v>729</v>
      </c>
      <c r="N25" s="114">
        <v>14</v>
      </c>
      <c r="O25" s="105">
        <f>O7+O8+O9</f>
        <v>120000</v>
      </c>
      <c r="P25" s="113">
        <f>P10+P11+P12+P13+P14+P15+P16+P17+P18+P19+P20</f>
        <v>468000</v>
      </c>
    </row>
  </sheetData>
  <mergeCells count="18">
    <mergeCell ref="M22:M24"/>
    <mergeCell ref="N22:P22"/>
    <mergeCell ref="N23:N24"/>
    <mergeCell ref="O23:P23"/>
    <mergeCell ref="Q4:Q5"/>
    <mergeCell ref="R4:R5"/>
    <mergeCell ref="O4:P4"/>
    <mergeCell ref="A4:A5"/>
    <mergeCell ref="B4:B5"/>
    <mergeCell ref="C4:C5"/>
    <mergeCell ref="D4:D5"/>
    <mergeCell ref="E4:E5"/>
    <mergeCell ref="F4:F5"/>
    <mergeCell ref="G4:G5"/>
    <mergeCell ref="H4:I4"/>
    <mergeCell ref="J4:J5"/>
    <mergeCell ref="K4:L4"/>
    <mergeCell ref="M4:N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9276E-0CDC-4AB4-A22B-8D05D0CEC3E2}">
  <sheetPr>
    <pageSetUpPr fitToPage="1"/>
  </sheetPr>
  <dimension ref="A2:W24"/>
  <sheetViews>
    <sheetView view="pageBreakPreview" topLeftCell="A11" zoomScale="70" zoomScaleNormal="70" zoomScaleSheetLayoutView="70" workbookViewId="0">
      <selection activeCell="H19" sqref="A19:H19"/>
    </sheetView>
  </sheetViews>
  <sheetFormatPr defaultRowHeight="15" x14ac:dyDescent="0.25"/>
  <cols>
    <col min="1" max="1" width="4.7109375" style="85" customWidth="1"/>
    <col min="2" max="2" width="8.85546875" style="85" customWidth="1"/>
    <col min="3" max="3" width="11.42578125" style="85" customWidth="1"/>
    <col min="4" max="4" width="9.7109375" style="85" customWidth="1"/>
    <col min="5" max="5" width="45.7109375" style="85" customWidth="1"/>
    <col min="6" max="6" width="97" style="85" customWidth="1"/>
    <col min="7" max="7" width="35.7109375" style="85" customWidth="1"/>
    <col min="8" max="8" width="20.42578125" style="85" customWidth="1"/>
    <col min="9" max="9" width="12.140625" style="85" customWidth="1"/>
    <col min="10" max="10" width="49.28515625" style="85" customWidth="1"/>
    <col min="11" max="11" width="12.140625" style="85" customWidth="1"/>
    <col min="12" max="12" width="12.7109375" style="85" customWidth="1"/>
    <col min="13" max="13" width="21.140625" style="85" customWidth="1"/>
    <col min="14" max="14" width="17.28515625" style="85" customWidth="1"/>
    <col min="15" max="16" width="18" style="85" customWidth="1"/>
    <col min="17" max="17" width="21.28515625" style="85" customWidth="1"/>
    <col min="18" max="18" width="23.5703125" style="85" customWidth="1"/>
    <col min="19" max="19" width="19.5703125" style="85" customWidth="1"/>
    <col min="20" max="258" width="9.140625" style="85"/>
    <col min="259" max="259" width="4.7109375" style="85" bestFit="1" customWidth="1"/>
    <col min="260" max="260" width="9.7109375" style="85" bestFit="1" customWidth="1"/>
    <col min="261" max="261" width="10" style="85" bestFit="1" customWidth="1"/>
    <col min="262" max="262" width="8.85546875" style="85" bestFit="1" customWidth="1"/>
    <col min="263" max="263" width="22.85546875" style="85" customWidth="1"/>
    <col min="264" max="264" width="59.7109375" style="85" bestFit="1" customWidth="1"/>
    <col min="265" max="265" width="57.85546875" style="85" bestFit="1" customWidth="1"/>
    <col min="266" max="266" width="35.28515625" style="85" bestFit="1" customWidth="1"/>
    <col min="267" max="267" width="28.140625" style="85" bestFit="1" customWidth="1"/>
    <col min="268" max="268" width="33.140625" style="85" bestFit="1" customWidth="1"/>
    <col min="269" max="269" width="26" style="85" bestFit="1" customWidth="1"/>
    <col min="270" max="270" width="19.140625" style="85" bestFit="1" customWidth="1"/>
    <col min="271" max="271" width="10.42578125" style="85" customWidth="1"/>
    <col min="272" max="272" width="11.85546875" style="85" customWidth="1"/>
    <col min="273" max="273" width="14.7109375" style="85" customWidth="1"/>
    <col min="274" max="274" width="9" style="85" bestFit="1" customWidth="1"/>
    <col min="275" max="514" width="9.140625" style="85"/>
    <col min="515" max="515" width="4.7109375" style="85" bestFit="1" customWidth="1"/>
    <col min="516" max="516" width="9.7109375" style="85" bestFit="1" customWidth="1"/>
    <col min="517" max="517" width="10" style="85" bestFit="1" customWidth="1"/>
    <col min="518" max="518" width="8.85546875" style="85" bestFit="1" customWidth="1"/>
    <col min="519" max="519" width="22.85546875" style="85" customWidth="1"/>
    <col min="520" max="520" width="59.7109375" style="85" bestFit="1" customWidth="1"/>
    <col min="521" max="521" width="57.85546875" style="85" bestFit="1" customWidth="1"/>
    <col min="522" max="522" width="35.28515625" style="85" bestFit="1" customWidth="1"/>
    <col min="523" max="523" width="28.140625" style="85" bestFit="1" customWidth="1"/>
    <col min="524" max="524" width="33.140625" style="85" bestFit="1" customWidth="1"/>
    <col min="525" max="525" width="26" style="85" bestFit="1" customWidth="1"/>
    <col min="526" max="526" width="19.140625" style="85" bestFit="1" customWidth="1"/>
    <col min="527" max="527" width="10.42578125" style="85" customWidth="1"/>
    <col min="528" max="528" width="11.85546875" style="85" customWidth="1"/>
    <col min="529" max="529" width="14.7109375" style="85" customWidth="1"/>
    <col min="530" max="530" width="9" style="85" bestFit="1" customWidth="1"/>
    <col min="531" max="770" width="9.140625" style="85"/>
    <col min="771" max="771" width="4.7109375" style="85" bestFit="1" customWidth="1"/>
    <col min="772" max="772" width="9.7109375" style="85" bestFit="1" customWidth="1"/>
    <col min="773" max="773" width="10" style="85" bestFit="1" customWidth="1"/>
    <col min="774" max="774" width="8.85546875" style="85" bestFit="1" customWidth="1"/>
    <col min="775" max="775" width="22.85546875" style="85" customWidth="1"/>
    <col min="776" max="776" width="59.7109375" style="85" bestFit="1" customWidth="1"/>
    <col min="777" max="777" width="57.85546875" style="85" bestFit="1" customWidth="1"/>
    <col min="778" max="778" width="35.28515625" style="85" bestFit="1" customWidth="1"/>
    <col min="779" max="779" width="28.140625" style="85" bestFit="1" customWidth="1"/>
    <col min="780" max="780" width="33.140625" style="85" bestFit="1" customWidth="1"/>
    <col min="781" max="781" width="26" style="85" bestFit="1" customWidth="1"/>
    <col min="782" max="782" width="19.140625" style="85" bestFit="1" customWidth="1"/>
    <col min="783" max="783" width="10.42578125" style="85" customWidth="1"/>
    <col min="784" max="784" width="11.85546875" style="85" customWidth="1"/>
    <col min="785" max="785" width="14.7109375" style="85" customWidth="1"/>
    <col min="786" max="786" width="9" style="85" bestFit="1" customWidth="1"/>
    <col min="787" max="1026" width="9.140625" style="85"/>
    <col min="1027" max="1027" width="4.7109375" style="85" bestFit="1" customWidth="1"/>
    <col min="1028" max="1028" width="9.7109375" style="85" bestFit="1" customWidth="1"/>
    <col min="1029" max="1029" width="10" style="85" bestFit="1" customWidth="1"/>
    <col min="1030" max="1030" width="8.85546875" style="85" bestFit="1" customWidth="1"/>
    <col min="1031" max="1031" width="22.85546875" style="85" customWidth="1"/>
    <col min="1032" max="1032" width="59.7109375" style="85" bestFit="1" customWidth="1"/>
    <col min="1033" max="1033" width="57.85546875" style="85" bestFit="1" customWidth="1"/>
    <col min="1034" max="1034" width="35.28515625" style="85" bestFit="1" customWidth="1"/>
    <col min="1035" max="1035" width="28.140625" style="85" bestFit="1" customWidth="1"/>
    <col min="1036" max="1036" width="33.140625" style="85" bestFit="1" customWidth="1"/>
    <col min="1037" max="1037" width="26" style="85" bestFit="1" customWidth="1"/>
    <col min="1038" max="1038" width="19.140625" style="85" bestFit="1" customWidth="1"/>
    <col min="1039" max="1039" width="10.42578125" style="85" customWidth="1"/>
    <col min="1040" max="1040" width="11.85546875" style="85" customWidth="1"/>
    <col min="1041" max="1041" width="14.7109375" style="85" customWidth="1"/>
    <col min="1042" max="1042" width="9" style="85" bestFit="1" customWidth="1"/>
    <col min="1043" max="1282" width="9.140625" style="85"/>
    <col min="1283" max="1283" width="4.7109375" style="85" bestFit="1" customWidth="1"/>
    <col min="1284" max="1284" width="9.7109375" style="85" bestFit="1" customWidth="1"/>
    <col min="1285" max="1285" width="10" style="85" bestFit="1" customWidth="1"/>
    <col min="1286" max="1286" width="8.85546875" style="85" bestFit="1" customWidth="1"/>
    <col min="1287" max="1287" width="22.85546875" style="85" customWidth="1"/>
    <col min="1288" max="1288" width="59.7109375" style="85" bestFit="1" customWidth="1"/>
    <col min="1289" max="1289" width="57.85546875" style="85" bestFit="1" customWidth="1"/>
    <col min="1290" max="1290" width="35.28515625" style="85" bestFit="1" customWidth="1"/>
    <col min="1291" max="1291" width="28.140625" style="85" bestFit="1" customWidth="1"/>
    <col min="1292" max="1292" width="33.140625" style="85" bestFit="1" customWidth="1"/>
    <col min="1293" max="1293" width="26" style="85" bestFit="1" customWidth="1"/>
    <col min="1294" max="1294" width="19.140625" style="85" bestFit="1" customWidth="1"/>
    <col min="1295" max="1295" width="10.42578125" style="85" customWidth="1"/>
    <col min="1296" max="1296" width="11.85546875" style="85" customWidth="1"/>
    <col min="1297" max="1297" width="14.7109375" style="85" customWidth="1"/>
    <col min="1298" max="1298" width="9" style="85" bestFit="1" customWidth="1"/>
    <col min="1299" max="1538" width="9.140625" style="85"/>
    <col min="1539" max="1539" width="4.7109375" style="85" bestFit="1" customWidth="1"/>
    <col min="1540" max="1540" width="9.7109375" style="85" bestFit="1" customWidth="1"/>
    <col min="1541" max="1541" width="10" style="85" bestFit="1" customWidth="1"/>
    <col min="1542" max="1542" width="8.85546875" style="85" bestFit="1" customWidth="1"/>
    <col min="1543" max="1543" width="22.85546875" style="85" customWidth="1"/>
    <col min="1544" max="1544" width="59.7109375" style="85" bestFit="1" customWidth="1"/>
    <col min="1545" max="1545" width="57.85546875" style="85" bestFit="1" customWidth="1"/>
    <col min="1546" max="1546" width="35.28515625" style="85" bestFit="1" customWidth="1"/>
    <col min="1547" max="1547" width="28.140625" style="85" bestFit="1" customWidth="1"/>
    <col min="1548" max="1548" width="33.140625" style="85" bestFit="1" customWidth="1"/>
    <col min="1549" max="1549" width="26" style="85" bestFit="1" customWidth="1"/>
    <col min="1550" max="1550" width="19.140625" style="85" bestFit="1" customWidth="1"/>
    <col min="1551" max="1551" width="10.42578125" style="85" customWidth="1"/>
    <col min="1552" max="1552" width="11.85546875" style="85" customWidth="1"/>
    <col min="1553" max="1553" width="14.7109375" style="85" customWidth="1"/>
    <col min="1554" max="1554" width="9" style="85" bestFit="1" customWidth="1"/>
    <col min="1555" max="1794" width="9.140625" style="85"/>
    <col min="1795" max="1795" width="4.7109375" style="85" bestFit="1" customWidth="1"/>
    <col min="1796" max="1796" width="9.7109375" style="85" bestFit="1" customWidth="1"/>
    <col min="1797" max="1797" width="10" style="85" bestFit="1" customWidth="1"/>
    <col min="1798" max="1798" width="8.85546875" style="85" bestFit="1" customWidth="1"/>
    <col min="1799" max="1799" width="22.85546875" style="85" customWidth="1"/>
    <col min="1800" max="1800" width="59.7109375" style="85" bestFit="1" customWidth="1"/>
    <col min="1801" max="1801" width="57.85546875" style="85" bestFit="1" customWidth="1"/>
    <col min="1802" max="1802" width="35.28515625" style="85" bestFit="1" customWidth="1"/>
    <col min="1803" max="1803" width="28.140625" style="85" bestFit="1" customWidth="1"/>
    <col min="1804" max="1804" width="33.140625" style="85" bestFit="1" customWidth="1"/>
    <col min="1805" max="1805" width="26" style="85" bestFit="1" customWidth="1"/>
    <col min="1806" max="1806" width="19.140625" style="85" bestFit="1" customWidth="1"/>
    <col min="1807" max="1807" width="10.42578125" style="85" customWidth="1"/>
    <col min="1808" max="1808" width="11.85546875" style="85" customWidth="1"/>
    <col min="1809" max="1809" width="14.7109375" style="85" customWidth="1"/>
    <col min="1810" max="1810" width="9" style="85" bestFit="1" customWidth="1"/>
    <col min="1811" max="2050" width="9.140625" style="85"/>
    <col min="2051" max="2051" width="4.7109375" style="85" bestFit="1" customWidth="1"/>
    <col min="2052" max="2052" width="9.7109375" style="85" bestFit="1" customWidth="1"/>
    <col min="2053" max="2053" width="10" style="85" bestFit="1" customWidth="1"/>
    <col min="2054" max="2054" width="8.85546875" style="85" bestFit="1" customWidth="1"/>
    <col min="2055" max="2055" width="22.85546875" style="85" customWidth="1"/>
    <col min="2056" max="2056" width="59.7109375" style="85" bestFit="1" customWidth="1"/>
    <col min="2057" max="2057" width="57.85546875" style="85" bestFit="1" customWidth="1"/>
    <col min="2058" max="2058" width="35.28515625" style="85" bestFit="1" customWidth="1"/>
    <col min="2059" max="2059" width="28.140625" style="85" bestFit="1" customWidth="1"/>
    <col min="2060" max="2060" width="33.140625" style="85" bestFit="1" customWidth="1"/>
    <col min="2061" max="2061" width="26" style="85" bestFit="1" customWidth="1"/>
    <col min="2062" max="2062" width="19.140625" style="85" bestFit="1" customWidth="1"/>
    <col min="2063" max="2063" width="10.42578125" style="85" customWidth="1"/>
    <col min="2064" max="2064" width="11.85546875" style="85" customWidth="1"/>
    <col min="2065" max="2065" width="14.7109375" style="85" customWidth="1"/>
    <col min="2066" max="2066" width="9" style="85" bestFit="1" customWidth="1"/>
    <col min="2067" max="2306" width="9.140625" style="85"/>
    <col min="2307" max="2307" width="4.7109375" style="85" bestFit="1" customWidth="1"/>
    <col min="2308" max="2308" width="9.7109375" style="85" bestFit="1" customWidth="1"/>
    <col min="2309" max="2309" width="10" style="85" bestFit="1" customWidth="1"/>
    <col min="2310" max="2310" width="8.85546875" style="85" bestFit="1" customWidth="1"/>
    <col min="2311" max="2311" width="22.85546875" style="85" customWidth="1"/>
    <col min="2312" max="2312" width="59.7109375" style="85" bestFit="1" customWidth="1"/>
    <col min="2313" max="2313" width="57.85546875" style="85" bestFit="1" customWidth="1"/>
    <col min="2314" max="2314" width="35.28515625" style="85" bestFit="1" customWidth="1"/>
    <col min="2315" max="2315" width="28.140625" style="85" bestFit="1" customWidth="1"/>
    <col min="2316" max="2316" width="33.140625" style="85" bestFit="1" customWidth="1"/>
    <col min="2317" max="2317" width="26" style="85" bestFit="1" customWidth="1"/>
    <col min="2318" max="2318" width="19.140625" style="85" bestFit="1" customWidth="1"/>
    <col min="2319" max="2319" width="10.42578125" style="85" customWidth="1"/>
    <col min="2320" max="2320" width="11.85546875" style="85" customWidth="1"/>
    <col min="2321" max="2321" width="14.7109375" style="85" customWidth="1"/>
    <col min="2322" max="2322" width="9" style="85" bestFit="1" customWidth="1"/>
    <col min="2323" max="2562" width="9.140625" style="85"/>
    <col min="2563" max="2563" width="4.7109375" style="85" bestFit="1" customWidth="1"/>
    <col min="2564" max="2564" width="9.7109375" style="85" bestFit="1" customWidth="1"/>
    <col min="2565" max="2565" width="10" style="85" bestFit="1" customWidth="1"/>
    <col min="2566" max="2566" width="8.85546875" style="85" bestFit="1" customWidth="1"/>
    <col min="2567" max="2567" width="22.85546875" style="85" customWidth="1"/>
    <col min="2568" max="2568" width="59.7109375" style="85" bestFit="1" customWidth="1"/>
    <col min="2569" max="2569" width="57.85546875" style="85" bestFit="1" customWidth="1"/>
    <col min="2570" max="2570" width="35.28515625" style="85" bestFit="1" customWidth="1"/>
    <col min="2571" max="2571" width="28.140625" style="85" bestFit="1" customWidth="1"/>
    <col min="2572" max="2572" width="33.140625" style="85" bestFit="1" customWidth="1"/>
    <col min="2573" max="2573" width="26" style="85" bestFit="1" customWidth="1"/>
    <col min="2574" max="2574" width="19.140625" style="85" bestFit="1" customWidth="1"/>
    <col min="2575" max="2575" width="10.42578125" style="85" customWidth="1"/>
    <col min="2576" max="2576" width="11.85546875" style="85" customWidth="1"/>
    <col min="2577" max="2577" width="14.7109375" style="85" customWidth="1"/>
    <col min="2578" max="2578" width="9" style="85" bestFit="1" customWidth="1"/>
    <col min="2579" max="2818" width="9.140625" style="85"/>
    <col min="2819" max="2819" width="4.7109375" style="85" bestFit="1" customWidth="1"/>
    <col min="2820" max="2820" width="9.7109375" style="85" bestFit="1" customWidth="1"/>
    <col min="2821" max="2821" width="10" style="85" bestFit="1" customWidth="1"/>
    <col min="2822" max="2822" width="8.85546875" style="85" bestFit="1" customWidth="1"/>
    <col min="2823" max="2823" width="22.85546875" style="85" customWidth="1"/>
    <col min="2824" max="2824" width="59.7109375" style="85" bestFit="1" customWidth="1"/>
    <col min="2825" max="2825" width="57.85546875" style="85" bestFit="1" customWidth="1"/>
    <col min="2826" max="2826" width="35.28515625" style="85" bestFit="1" customWidth="1"/>
    <col min="2827" max="2827" width="28.140625" style="85" bestFit="1" customWidth="1"/>
    <col min="2828" max="2828" width="33.140625" style="85" bestFit="1" customWidth="1"/>
    <col min="2829" max="2829" width="26" style="85" bestFit="1" customWidth="1"/>
    <col min="2830" max="2830" width="19.140625" style="85" bestFit="1" customWidth="1"/>
    <col min="2831" max="2831" width="10.42578125" style="85" customWidth="1"/>
    <col min="2832" max="2832" width="11.85546875" style="85" customWidth="1"/>
    <col min="2833" max="2833" width="14.7109375" style="85" customWidth="1"/>
    <col min="2834" max="2834" width="9" style="85" bestFit="1" customWidth="1"/>
    <col min="2835" max="3074" width="9.140625" style="85"/>
    <col min="3075" max="3075" width="4.7109375" style="85" bestFit="1" customWidth="1"/>
    <col min="3076" max="3076" width="9.7109375" style="85" bestFit="1" customWidth="1"/>
    <col min="3077" max="3077" width="10" style="85" bestFit="1" customWidth="1"/>
    <col min="3078" max="3078" width="8.85546875" style="85" bestFit="1" customWidth="1"/>
    <col min="3079" max="3079" width="22.85546875" style="85" customWidth="1"/>
    <col min="3080" max="3080" width="59.7109375" style="85" bestFit="1" customWidth="1"/>
    <col min="3081" max="3081" width="57.85546875" style="85" bestFit="1" customWidth="1"/>
    <col min="3082" max="3082" width="35.28515625" style="85" bestFit="1" customWidth="1"/>
    <col min="3083" max="3083" width="28.140625" style="85" bestFit="1" customWidth="1"/>
    <col min="3084" max="3084" width="33.140625" style="85" bestFit="1" customWidth="1"/>
    <col min="3085" max="3085" width="26" style="85" bestFit="1" customWidth="1"/>
    <col min="3086" max="3086" width="19.140625" style="85" bestFit="1" customWidth="1"/>
    <col min="3087" max="3087" width="10.42578125" style="85" customWidth="1"/>
    <col min="3088" max="3088" width="11.85546875" style="85" customWidth="1"/>
    <col min="3089" max="3089" width="14.7109375" style="85" customWidth="1"/>
    <col min="3090" max="3090" width="9" style="85" bestFit="1" customWidth="1"/>
    <col min="3091" max="3330" width="9.140625" style="85"/>
    <col min="3331" max="3331" width="4.7109375" style="85" bestFit="1" customWidth="1"/>
    <col min="3332" max="3332" width="9.7109375" style="85" bestFit="1" customWidth="1"/>
    <col min="3333" max="3333" width="10" style="85" bestFit="1" customWidth="1"/>
    <col min="3334" max="3334" width="8.85546875" style="85" bestFit="1" customWidth="1"/>
    <col min="3335" max="3335" width="22.85546875" style="85" customWidth="1"/>
    <col min="3336" max="3336" width="59.7109375" style="85" bestFit="1" customWidth="1"/>
    <col min="3337" max="3337" width="57.85546875" style="85" bestFit="1" customWidth="1"/>
    <col min="3338" max="3338" width="35.28515625" style="85" bestFit="1" customWidth="1"/>
    <col min="3339" max="3339" width="28.140625" style="85" bestFit="1" customWidth="1"/>
    <col min="3340" max="3340" width="33.140625" style="85" bestFit="1" customWidth="1"/>
    <col min="3341" max="3341" width="26" style="85" bestFit="1" customWidth="1"/>
    <col min="3342" max="3342" width="19.140625" style="85" bestFit="1" customWidth="1"/>
    <col min="3343" max="3343" width="10.42578125" style="85" customWidth="1"/>
    <col min="3344" max="3344" width="11.85546875" style="85" customWidth="1"/>
    <col min="3345" max="3345" width="14.7109375" style="85" customWidth="1"/>
    <col min="3346" max="3346" width="9" style="85" bestFit="1" customWidth="1"/>
    <col min="3347" max="3586" width="9.140625" style="85"/>
    <col min="3587" max="3587" width="4.7109375" style="85" bestFit="1" customWidth="1"/>
    <col min="3588" max="3588" width="9.7109375" style="85" bestFit="1" customWidth="1"/>
    <col min="3589" max="3589" width="10" style="85" bestFit="1" customWidth="1"/>
    <col min="3590" max="3590" width="8.85546875" style="85" bestFit="1" customWidth="1"/>
    <col min="3591" max="3591" width="22.85546875" style="85" customWidth="1"/>
    <col min="3592" max="3592" width="59.7109375" style="85" bestFit="1" customWidth="1"/>
    <col min="3593" max="3593" width="57.85546875" style="85" bestFit="1" customWidth="1"/>
    <col min="3594" max="3594" width="35.28515625" style="85" bestFit="1" customWidth="1"/>
    <col min="3595" max="3595" width="28.140625" style="85" bestFit="1" customWidth="1"/>
    <col min="3596" max="3596" width="33.140625" style="85" bestFit="1" customWidth="1"/>
    <col min="3597" max="3597" width="26" style="85" bestFit="1" customWidth="1"/>
    <col min="3598" max="3598" width="19.140625" style="85" bestFit="1" customWidth="1"/>
    <col min="3599" max="3599" width="10.42578125" style="85" customWidth="1"/>
    <col min="3600" max="3600" width="11.85546875" style="85" customWidth="1"/>
    <col min="3601" max="3601" width="14.7109375" style="85" customWidth="1"/>
    <col min="3602" max="3602" width="9" style="85" bestFit="1" customWidth="1"/>
    <col min="3603" max="3842" width="9.140625" style="85"/>
    <col min="3843" max="3843" width="4.7109375" style="85" bestFit="1" customWidth="1"/>
    <col min="3844" max="3844" width="9.7109375" style="85" bestFit="1" customWidth="1"/>
    <col min="3845" max="3845" width="10" style="85" bestFit="1" customWidth="1"/>
    <col min="3846" max="3846" width="8.85546875" style="85" bestFit="1" customWidth="1"/>
    <col min="3847" max="3847" width="22.85546875" style="85" customWidth="1"/>
    <col min="3848" max="3848" width="59.7109375" style="85" bestFit="1" customWidth="1"/>
    <col min="3849" max="3849" width="57.85546875" style="85" bestFit="1" customWidth="1"/>
    <col min="3850" max="3850" width="35.28515625" style="85" bestFit="1" customWidth="1"/>
    <col min="3851" max="3851" width="28.140625" style="85" bestFit="1" customWidth="1"/>
    <col min="3852" max="3852" width="33.140625" style="85" bestFit="1" customWidth="1"/>
    <col min="3853" max="3853" width="26" style="85" bestFit="1" customWidth="1"/>
    <col min="3854" max="3854" width="19.140625" style="85" bestFit="1" customWidth="1"/>
    <col min="3855" max="3855" width="10.42578125" style="85" customWidth="1"/>
    <col min="3856" max="3856" width="11.85546875" style="85" customWidth="1"/>
    <col min="3857" max="3857" width="14.7109375" style="85" customWidth="1"/>
    <col min="3858" max="3858" width="9" style="85" bestFit="1" customWidth="1"/>
    <col min="3859" max="4098" width="9.140625" style="85"/>
    <col min="4099" max="4099" width="4.7109375" style="85" bestFit="1" customWidth="1"/>
    <col min="4100" max="4100" width="9.7109375" style="85" bestFit="1" customWidth="1"/>
    <col min="4101" max="4101" width="10" style="85" bestFit="1" customWidth="1"/>
    <col min="4102" max="4102" width="8.85546875" style="85" bestFit="1" customWidth="1"/>
    <col min="4103" max="4103" width="22.85546875" style="85" customWidth="1"/>
    <col min="4104" max="4104" width="59.7109375" style="85" bestFit="1" customWidth="1"/>
    <col min="4105" max="4105" width="57.85546875" style="85" bestFit="1" customWidth="1"/>
    <col min="4106" max="4106" width="35.28515625" style="85" bestFit="1" customWidth="1"/>
    <col min="4107" max="4107" width="28.140625" style="85" bestFit="1" customWidth="1"/>
    <col min="4108" max="4108" width="33.140625" style="85" bestFit="1" customWidth="1"/>
    <col min="4109" max="4109" width="26" style="85" bestFit="1" customWidth="1"/>
    <col min="4110" max="4110" width="19.140625" style="85" bestFit="1" customWidth="1"/>
    <col min="4111" max="4111" width="10.42578125" style="85" customWidth="1"/>
    <col min="4112" max="4112" width="11.85546875" style="85" customWidth="1"/>
    <col min="4113" max="4113" width="14.7109375" style="85" customWidth="1"/>
    <col min="4114" max="4114" width="9" style="85" bestFit="1" customWidth="1"/>
    <col min="4115" max="4354" width="9.140625" style="85"/>
    <col min="4355" max="4355" width="4.7109375" style="85" bestFit="1" customWidth="1"/>
    <col min="4356" max="4356" width="9.7109375" style="85" bestFit="1" customWidth="1"/>
    <col min="4357" max="4357" width="10" style="85" bestFit="1" customWidth="1"/>
    <col min="4358" max="4358" width="8.85546875" style="85" bestFit="1" customWidth="1"/>
    <col min="4359" max="4359" width="22.85546875" style="85" customWidth="1"/>
    <col min="4360" max="4360" width="59.7109375" style="85" bestFit="1" customWidth="1"/>
    <col min="4361" max="4361" width="57.85546875" style="85" bestFit="1" customWidth="1"/>
    <col min="4362" max="4362" width="35.28515625" style="85" bestFit="1" customWidth="1"/>
    <col min="4363" max="4363" width="28.140625" style="85" bestFit="1" customWidth="1"/>
    <col min="4364" max="4364" width="33.140625" style="85" bestFit="1" customWidth="1"/>
    <col min="4365" max="4365" width="26" style="85" bestFit="1" customWidth="1"/>
    <col min="4366" max="4366" width="19.140625" style="85" bestFit="1" customWidth="1"/>
    <col min="4367" max="4367" width="10.42578125" style="85" customWidth="1"/>
    <col min="4368" max="4368" width="11.85546875" style="85" customWidth="1"/>
    <col min="4369" max="4369" width="14.7109375" style="85" customWidth="1"/>
    <col min="4370" max="4370" width="9" style="85" bestFit="1" customWidth="1"/>
    <col min="4371" max="4610" width="9.140625" style="85"/>
    <col min="4611" max="4611" width="4.7109375" style="85" bestFit="1" customWidth="1"/>
    <col min="4612" max="4612" width="9.7109375" style="85" bestFit="1" customWidth="1"/>
    <col min="4613" max="4613" width="10" style="85" bestFit="1" customWidth="1"/>
    <col min="4614" max="4614" width="8.85546875" style="85" bestFit="1" customWidth="1"/>
    <col min="4615" max="4615" width="22.85546875" style="85" customWidth="1"/>
    <col min="4616" max="4616" width="59.7109375" style="85" bestFit="1" customWidth="1"/>
    <col min="4617" max="4617" width="57.85546875" style="85" bestFit="1" customWidth="1"/>
    <col min="4618" max="4618" width="35.28515625" style="85" bestFit="1" customWidth="1"/>
    <col min="4619" max="4619" width="28.140625" style="85" bestFit="1" customWidth="1"/>
    <col min="4620" max="4620" width="33.140625" style="85" bestFit="1" customWidth="1"/>
    <col min="4621" max="4621" width="26" style="85" bestFit="1" customWidth="1"/>
    <col min="4622" max="4622" width="19.140625" style="85" bestFit="1" customWidth="1"/>
    <col min="4623" max="4623" width="10.42578125" style="85" customWidth="1"/>
    <col min="4624" max="4624" width="11.85546875" style="85" customWidth="1"/>
    <col min="4625" max="4625" width="14.7109375" style="85" customWidth="1"/>
    <col min="4626" max="4626" width="9" style="85" bestFit="1" customWidth="1"/>
    <col min="4627" max="4866" width="9.140625" style="85"/>
    <col min="4867" max="4867" width="4.7109375" style="85" bestFit="1" customWidth="1"/>
    <col min="4868" max="4868" width="9.7109375" style="85" bestFit="1" customWidth="1"/>
    <col min="4869" max="4869" width="10" style="85" bestFit="1" customWidth="1"/>
    <col min="4870" max="4870" width="8.85546875" style="85" bestFit="1" customWidth="1"/>
    <col min="4871" max="4871" width="22.85546875" style="85" customWidth="1"/>
    <col min="4872" max="4872" width="59.7109375" style="85" bestFit="1" customWidth="1"/>
    <col min="4873" max="4873" width="57.85546875" style="85" bestFit="1" customWidth="1"/>
    <col min="4874" max="4874" width="35.28515625" style="85" bestFit="1" customWidth="1"/>
    <col min="4875" max="4875" width="28.140625" style="85" bestFit="1" customWidth="1"/>
    <col min="4876" max="4876" width="33.140625" style="85" bestFit="1" customWidth="1"/>
    <col min="4877" max="4877" width="26" style="85" bestFit="1" customWidth="1"/>
    <col min="4878" max="4878" width="19.140625" style="85" bestFit="1" customWidth="1"/>
    <col min="4879" max="4879" width="10.42578125" style="85" customWidth="1"/>
    <col min="4880" max="4880" width="11.85546875" style="85" customWidth="1"/>
    <col min="4881" max="4881" width="14.7109375" style="85" customWidth="1"/>
    <col min="4882" max="4882" width="9" style="85" bestFit="1" customWidth="1"/>
    <col min="4883" max="5122" width="9.140625" style="85"/>
    <col min="5123" max="5123" width="4.7109375" style="85" bestFit="1" customWidth="1"/>
    <col min="5124" max="5124" width="9.7109375" style="85" bestFit="1" customWidth="1"/>
    <col min="5125" max="5125" width="10" style="85" bestFit="1" customWidth="1"/>
    <col min="5126" max="5126" width="8.85546875" style="85" bestFit="1" customWidth="1"/>
    <col min="5127" max="5127" width="22.85546875" style="85" customWidth="1"/>
    <col min="5128" max="5128" width="59.7109375" style="85" bestFit="1" customWidth="1"/>
    <col min="5129" max="5129" width="57.85546875" style="85" bestFit="1" customWidth="1"/>
    <col min="5130" max="5130" width="35.28515625" style="85" bestFit="1" customWidth="1"/>
    <col min="5131" max="5131" width="28.140625" style="85" bestFit="1" customWidth="1"/>
    <col min="5132" max="5132" width="33.140625" style="85" bestFit="1" customWidth="1"/>
    <col min="5133" max="5133" width="26" style="85" bestFit="1" customWidth="1"/>
    <col min="5134" max="5134" width="19.140625" style="85" bestFit="1" customWidth="1"/>
    <col min="5135" max="5135" width="10.42578125" style="85" customWidth="1"/>
    <col min="5136" max="5136" width="11.85546875" style="85" customWidth="1"/>
    <col min="5137" max="5137" width="14.7109375" style="85" customWidth="1"/>
    <col min="5138" max="5138" width="9" style="85" bestFit="1" customWidth="1"/>
    <col min="5139" max="5378" width="9.140625" style="85"/>
    <col min="5379" max="5379" width="4.7109375" style="85" bestFit="1" customWidth="1"/>
    <col min="5380" max="5380" width="9.7109375" style="85" bestFit="1" customWidth="1"/>
    <col min="5381" max="5381" width="10" style="85" bestFit="1" customWidth="1"/>
    <col min="5382" max="5382" width="8.85546875" style="85" bestFit="1" customWidth="1"/>
    <col min="5383" max="5383" width="22.85546875" style="85" customWidth="1"/>
    <col min="5384" max="5384" width="59.7109375" style="85" bestFit="1" customWidth="1"/>
    <col min="5385" max="5385" width="57.85546875" style="85" bestFit="1" customWidth="1"/>
    <col min="5386" max="5386" width="35.28515625" style="85" bestFit="1" customWidth="1"/>
    <col min="5387" max="5387" width="28.140625" style="85" bestFit="1" customWidth="1"/>
    <col min="5388" max="5388" width="33.140625" style="85" bestFit="1" customWidth="1"/>
    <col min="5389" max="5389" width="26" style="85" bestFit="1" customWidth="1"/>
    <col min="5390" max="5390" width="19.140625" style="85" bestFit="1" customWidth="1"/>
    <col min="5391" max="5391" width="10.42578125" style="85" customWidth="1"/>
    <col min="5392" max="5392" width="11.85546875" style="85" customWidth="1"/>
    <col min="5393" max="5393" width="14.7109375" style="85" customWidth="1"/>
    <col min="5394" max="5394" width="9" style="85" bestFit="1" customWidth="1"/>
    <col min="5395" max="5634" width="9.140625" style="85"/>
    <col min="5635" max="5635" width="4.7109375" style="85" bestFit="1" customWidth="1"/>
    <col min="5636" max="5636" width="9.7109375" style="85" bestFit="1" customWidth="1"/>
    <col min="5637" max="5637" width="10" style="85" bestFit="1" customWidth="1"/>
    <col min="5638" max="5638" width="8.85546875" style="85" bestFit="1" customWidth="1"/>
    <col min="5639" max="5639" width="22.85546875" style="85" customWidth="1"/>
    <col min="5640" max="5640" width="59.7109375" style="85" bestFit="1" customWidth="1"/>
    <col min="5641" max="5641" width="57.85546875" style="85" bestFit="1" customWidth="1"/>
    <col min="5642" max="5642" width="35.28515625" style="85" bestFit="1" customWidth="1"/>
    <col min="5643" max="5643" width="28.140625" style="85" bestFit="1" customWidth="1"/>
    <col min="5644" max="5644" width="33.140625" style="85" bestFit="1" customWidth="1"/>
    <col min="5645" max="5645" width="26" style="85" bestFit="1" customWidth="1"/>
    <col min="5646" max="5646" width="19.140625" style="85" bestFit="1" customWidth="1"/>
    <col min="5647" max="5647" width="10.42578125" style="85" customWidth="1"/>
    <col min="5648" max="5648" width="11.85546875" style="85" customWidth="1"/>
    <col min="5649" max="5649" width="14.7109375" style="85" customWidth="1"/>
    <col min="5650" max="5650" width="9" style="85" bestFit="1" customWidth="1"/>
    <col min="5651" max="5890" width="9.140625" style="85"/>
    <col min="5891" max="5891" width="4.7109375" style="85" bestFit="1" customWidth="1"/>
    <col min="5892" max="5892" width="9.7109375" style="85" bestFit="1" customWidth="1"/>
    <col min="5893" max="5893" width="10" style="85" bestFit="1" customWidth="1"/>
    <col min="5894" max="5894" width="8.85546875" style="85" bestFit="1" customWidth="1"/>
    <col min="5895" max="5895" width="22.85546875" style="85" customWidth="1"/>
    <col min="5896" max="5896" width="59.7109375" style="85" bestFit="1" customWidth="1"/>
    <col min="5897" max="5897" width="57.85546875" style="85" bestFit="1" customWidth="1"/>
    <col min="5898" max="5898" width="35.28515625" style="85" bestFit="1" customWidth="1"/>
    <col min="5899" max="5899" width="28.140625" style="85" bestFit="1" customWidth="1"/>
    <col min="5900" max="5900" width="33.140625" style="85" bestFit="1" customWidth="1"/>
    <col min="5901" max="5901" width="26" style="85" bestFit="1" customWidth="1"/>
    <col min="5902" max="5902" width="19.140625" style="85" bestFit="1" customWidth="1"/>
    <col min="5903" max="5903" width="10.42578125" style="85" customWidth="1"/>
    <col min="5904" max="5904" width="11.85546875" style="85" customWidth="1"/>
    <col min="5905" max="5905" width="14.7109375" style="85" customWidth="1"/>
    <col min="5906" max="5906" width="9" style="85" bestFit="1" customWidth="1"/>
    <col min="5907" max="6146" width="9.140625" style="85"/>
    <col min="6147" max="6147" width="4.7109375" style="85" bestFit="1" customWidth="1"/>
    <col min="6148" max="6148" width="9.7109375" style="85" bestFit="1" customWidth="1"/>
    <col min="6149" max="6149" width="10" style="85" bestFit="1" customWidth="1"/>
    <col min="6150" max="6150" width="8.85546875" style="85" bestFit="1" customWidth="1"/>
    <col min="6151" max="6151" width="22.85546875" style="85" customWidth="1"/>
    <col min="6152" max="6152" width="59.7109375" style="85" bestFit="1" customWidth="1"/>
    <col min="6153" max="6153" width="57.85546875" style="85" bestFit="1" customWidth="1"/>
    <col min="6154" max="6154" width="35.28515625" style="85" bestFit="1" customWidth="1"/>
    <col min="6155" max="6155" width="28.140625" style="85" bestFit="1" customWidth="1"/>
    <col min="6156" max="6156" width="33.140625" style="85" bestFit="1" customWidth="1"/>
    <col min="6157" max="6157" width="26" style="85" bestFit="1" customWidth="1"/>
    <col min="6158" max="6158" width="19.140625" style="85" bestFit="1" customWidth="1"/>
    <col min="6159" max="6159" width="10.42578125" style="85" customWidth="1"/>
    <col min="6160" max="6160" width="11.85546875" style="85" customWidth="1"/>
    <col min="6161" max="6161" width="14.7109375" style="85" customWidth="1"/>
    <col min="6162" max="6162" width="9" style="85" bestFit="1" customWidth="1"/>
    <col min="6163" max="6402" width="9.140625" style="85"/>
    <col min="6403" max="6403" width="4.7109375" style="85" bestFit="1" customWidth="1"/>
    <col min="6404" max="6404" width="9.7109375" style="85" bestFit="1" customWidth="1"/>
    <col min="6405" max="6405" width="10" style="85" bestFit="1" customWidth="1"/>
    <col min="6406" max="6406" width="8.85546875" style="85" bestFit="1" customWidth="1"/>
    <col min="6407" max="6407" width="22.85546875" style="85" customWidth="1"/>
    <col min="6408" max="6408" width="59.7109375" style="85" bestFit="1" customWidth="1"/>
    <col min="6409" max="6409" width="57.85546875" style="85" bestFit="1" customWidth="1"/>
    <col min="6410" max="6410" width="35.28515625" style="85" bestFit="1" customWidth="1"/>
    <col min="6411" max="6411" width="28.140625" style="85" bestFit="1" customWidth="1"/>
    <col min="6412" max="6412" width="33.140625" style="85" bestFit="1" customWidth="1"/>
    <col min="6413" max="6413" width="26" style="85" bestFit="1" customWidth="1"/>
    <col min="6414" max="6414" width="19.140625" style="85" bestFit="1" customWidth="1"/>
    <col min="6415" max="6415" width="10.42578125" style="85" customWidth="1"/>
    <col min="6416" max="6416" width="11.85546875" style="85" customWidth="1"/>
    <col min="6417" max="6417" width="14.7109375" style="85" customWidth="1"/>
    <col min="6418" max="6418" width="9" style="85" bestFit="1" customWidth="1"/>
    <col min="6419" max="6658" width="9.140625" style="85"/>
    <col min="6659" max="6659" width="4.7109375" style="85" bestFit="1" customWidth="1"/>
    <col min="6660" max="6660" width="9.7109375" style="85" bestFit="1" customWidth="1"/>
    <col min="6661" max="6661" width="10" style="85" bestFit="1" customWidth="1"/>
    <col min="6662" max="6662" width="8.85546875" style="85" bestFit="1" customWidth="1"/>
    <col min="6663" max="6663" width="22.85546875" style="85" customWidth="1"/>
    <col min="6664" max="6664" width="59.7109375" style="85" bestFit="1" customWidth="1"/>
    <col min="6665" max="6665" width="57.85546875" style="85" bestFit="1" customWidth="1"/>
    <col min="6666" max="6666" width="35.28515625" style="85" bestFit="1" customWidth="1"/>
    <col min="6667" max="6667" width="28.140625" style="85" bestFit="1" customWidth="1"/>
    <col min="6668" max="6668" width="33.140625" style="85" bestFit="1" customWidth="1"/>
    <col min="6669" max="6669" width="26" style="85" bestFit="1" customWidth="1"/>
    <col min="6670" max="6670" width="19.140625" style="85" bestFit="1" customWidth="1"/>
    <col min="6671" max="6671" width="10.42578125" style="85" customWidth="1"/>
    <col min="6672" max="6672" width="11.85546875" style="85" customWidth="1"/>
    <col min="6673" max="6673" width="14.7109375" style="85" customWidth="1"/>
    <col min="6674" max="6674" width="9" style="85" bestFit="1" customWidth="1"/>
    <col min="6675" max="6914" width="9.140625" style="85"/>
    <col min="6915" max="6915" width="4.7109375" style="85" bestFit="1" customWidth="1"/>
    <col min="6916" max="6916" width="9.7109375" style="85" bestFit="1" customWidth="1"/>
    <col min="6917" max="6917" width="10" style="85" bestFit="1" customWidth="1"/>
    <col min="6918" max="6918" width="8.85546875" style="85" bestFit="1" customWidth="1"/>
    <col min="6919" max="6919" width="22.85546875" style="85" customWidth="1"/>
    <col min="6920" max="6920" width="59.7109375" style="85" bestFit="1" customWidth="1"/>
    <col min="6921" max="6921" width="57.85546875" style="85" bestFit="1" customWidth="1"/>
    <col min="6922" max="6922" width="35.28515625" style="85" bestFit="1" customWidth="1"/>
    <col min="6923" max="6923" width="28.140625" style="85" bestFit="1" customWidth="1"/>
    <col min="6924" max="6924" width="33.140625" style="85" bestFit="1" customWidth="1"/>
    <col min="6925" max="6925" width="26" style="85" bestFit="1" customWidth="1"/>
    <col min="6926" max="6926" width="19.140625" style="85" bestFit="1" customWidth="1"/>
    <col min="6927" max="6927" width="10.42578125" style="85" customWidth="1"/>
    <col min="6928" max="6928" width="11.85546875" style="85" customWidth="1"/>
    <col min="6929" max="6929" width="14.7109375" style="85" customWidth="1"/>
    <col min="6930" max="6930" width="9" style="85" bestFit="1" customWidth="1"/>
    <col min="6931" max="7170" width="9.140625" style="85"/>
    <col min="7171" max="7171" width="4.7109375" style="85" bestFit="1" customWidth="1"/>
    <col min="7172" max="7172" width="9.7109375" style="85" bestFit="1" customWidth="1"/>
    <col min="7173" max="7173" width="10" style="85" bestFit="1" customWidth="1"/>
    <col min="7174" max="7174" width="8.85546875" style="85" bestFit="1" customWidth="1"/>
    <col min="7175" max="7175" width="22.85546875" style="85" customWidth="1"/>
    <col min="7176" max="7176" width="59.7109375" style="85" bestFit="1" customWidth="1"/>
    <col min="7177" max="7177" width="57.85546875" style="85" bestFit="1" customWidth="1"/>
    <col min="7178" max="7178" width="35.28515625" style="85" bestFit="1" customWidth="1"/>
    <col min="7179" max="7179" width="28.140625" style="85" bestFit="1" customWidth="1"/>
    <col min="7180" max="7180" width="33.140625" style="85" bestFit="1" customWidth="1"/>
    <col min="7181" max="7181" width="26" style="85" bestFit="1" customWidth="1"/>
    <col min="7182" max="7182" width="19.140625" style="85" bestFit="1" customWidth="1"/>
    <col min="7183" max="7183" width="10.42578125" style="85" customWidth="1"/>
    <col min="7184" max="7184" width="11.85546875" style="85" customWidth="1"/>
    <col min="7185" max="7185" width="14.7109375" style="85" customWidth="1"/>
    <col min="7186" max="7186" width="9" style="85" bestFit="1" customWidth="1"/>
    <col min="7187" max="7426" width="9.140625" style="85"/>
    <col min="7427" max="7427" width="4.7109375" style="85" bestFit="1" customWidth="1"/>
    <col min="7428" max="7428" width="9.7109375" style="85" bestFit="1" customWidth="1"/>
    <col min="7429" max="7429" width="10" style="85" bestFit="1" customWidth="1"/>
    <col min="7430" max="7430" width="8.85546875" style="85" bestFit="1" customWidth="1"/>
    <col min="7431" max="7431" width="22.85546875" style="85" customWidth="1"/>
    <col min="7432" max="7432" width="59.7109375" style="85" bestFit="1" customWidth="1"/>
    <col min="7433" max="7433" width="57.85546875" style="85" bestFit="1" customWidth="1"/>
    <col min="7434" max="7434" width="35.28515625" style="85" bestFit="1" customWidth="1"/>
    <col min="7435" max="7435" width="28.140625" style="85" bestFit="1" customWidth="1"/>
    <col min="7436" max="7436" width="33.140625" style="85" bestFit="1" customWidth="1"/>
    <col min="7437" max="7437" width="26" style="85" bestFit="1" customWidth="1"/>
    <col min="7438" max="7438" width="19.140625" style="85" bestFit="1" customWidth="1"/>
    <col min="7439" max="7439" width="10.42578125" style="85" customWidth="1"/>
    <col min="7440" max="7440" width="11.85546875" style="85" customWidth="1"/>
    <col min="7441" max="7441" width="14.7109375" style="85" customWidth="1"/>
    <col min="7442" max="7442" width="9" style="85" bestFit="1" customWidth="1"/>
    <col min="7443" max="7682" width="9.140625" style="85"/>
    <col min="7683" max="7683" width="4.7109375" style="85" bestFit="1" customWidth="1"/>
    <col min="7684" max="7684" width="9.7109375" style="85" bestFit="1" customWidth="1"/>
    <col min="7685" max="7685" width="10" style="85" bestFit="1" customWidth="1"/>
    <col min="7686" max="7686" width="8.85546875" style="85" bestFit="1" customWidth="1"/>
    <col min="7687" max="7687" width="22.85546875" style="85" customWidth="1"/>
    <col min="7688" max="7688" width="59.7109375" style="85" bestFit="1" customWidth="1"/>
    <col min="7689" max="7689" width="57.85546875" style="85" bestFit="1" customWidth="1"/>
    <col min="7690" max="7690" width="35.28515625" style="85" bestFit="1" customWidth="1"/>
    <col min="7691" max="7691" width="28.140625" style="85" bestFit="1" customWidth="1"/>
    <col min="7692" max="7692" width="33.140625" style="85" bestFit="1" customWidth="1"/>
    <col min="7693" max="7693" width="26" style="85" bestFit="1" customWidth="1"/>
    <col min="7694" max="7694" width="19.140625" style="85" bestFit="1" customWidth="1"/>
    <col min="7695" max="7695" width="10.42578125" style="85" customWidth="1"/>
    <col min="7696" max="7696" width="11.85546875" style="85" customWidth="1"/>
    <col min="7697" max="7697" width="14.7109375" style="85" customWidth="1"/>
    <col min="7698" max="7698" width="9" style="85" bestFit="1" customWidth="1"/>
    <col min="7699" max="7938" width="9.140625" style="85"/>
    <col min="7939" max="7939" width="4.7109375" style="85" bestFit="1" customWidth="1"/>
    <col min="7940" max="7940" width="9.7109375" style="85" bestFit="1" customWidth="1"/>
    <col min="7941" max="7941" width="10" style="85" bestFit="1" customWidth="1"/>
    <col min="7942" max="7942" width="8.85546875" style="85" bestFit="1" customWidth="1"/>
    <col min="7943" max="7943" width="22.85546875" style="85" customWidth="1"/>
    <col min="7944" max="7944" width="59.7109375" style="85" bestFit="1" customWidth="1"/>
    <col min="7945" max="7945" width="57.85546875" style="85" bestFit="1" customWidth="1"/>
    <col min="7946" max="7946" width="35.28515625" style="85" bestFit="1" customWidth="1"/>
    <col min="7947" max="7947" width="28.140625" style="85" bestFit="1" customWidth="1"/>
    <col min="7948" max="7948" width="33.140625" style="85" bestFit="1" customWidth="1"/>
    <col min="7949" max="7949" width="26" style="85" bestFit="1" customWidth="1"/>
    <col min="7950" max="7950" width="19.140625" style="85" bestFit="1" customWidth="1"/>
    <col min="7951" max="7951" width="10.42578125" style="85" customWidth="1"/>
    <col min="7952" max="7952" width="11.85546875" style="85" customWidth="1"/>
    <col min="7953" max="7953" width="14.7109375" style="85" customWidth="1"/>
    <col min="7954" max="7954" width="9" style="85" bestFit="1" customWidth="1"/>
    <col min="7955" max="8194" width="9.140625" style="85"/>
    <col min="8195" max="8195" width="4.7109375" style="85" bestFit="1" customWidth="1"/>
    <col min="8196" max="8196" width="9.7109375" style="85" bestFit="1" customWidth="1"/>
    <col min="8197" max="8197" width="10" style="85" bestFit="1" customWidth="1"/>
    <col min="8198" max="8198" width="8.85546875" style="85" bestFit="1" customWidth="1"/>
    <col min="8199" max="8199" width="22.85546875" style="85" customWidth="1"/>
    <col min="8200" max="8200" width="59.7109375" style="85" bestFit="1" customWidth="1"/>
    <col min="8201" max="8201" width="57.85546875" style="85" bestFit="1" customWidth="1"/>
    <col min="8202" max="8202" width="35.28515625" style="85" bestFit="1" customWidth="1"/>
    <col min="8203" max="8203" width="28.140625" style="85" bestFit="1" customWidth="1"/>
    <col min="8204" max="8204" width="33.140625" style="85" bestFit="1" customWidth="1"/>
    <col min="8205" max="8205" width="26" style="85" bestFit="1" customWidth="1"/>
    <col min="8206" max="8206" width="19.140625" style="85" bestFit="1" customWidth="1"/>
    <col min="8207" max="8207" width="10.42578125" style="85" customWidth="1"/>
    <col min="8208" max="8208" width="11.85546875" style="85" customWidth="1"/>
    <col min="8209" max="8209" width="14.7109375" style="85" customWidth="1"/>
    <col min="8210" max="8210" width="9" style="85" bestFit="1" customWidth="1"/>
    <col min="8211" max="8450" width="9.140625" style="85"/>
    <col min="8451" max="8451" width="4.7109375" style="85" bestFit="1" customWidth="1"/>
    <col min="8452" max="8452" width="9.7109375" style="85" bestFit="1" customWidth="1"/>
    <col min="8453" max="8453" width="10" style="85" bestFit="1" customWidth="1"/>
    <col min="8454" max="8454" width="8.85546875" style="85" bestFit="1" customWidth="1"/>
    <col min="8455" max="8455" width="22.85546875" style="85" customWidth="1"/>
    <col min="8456" max="8456" width="59.7109375" style="85" bestFit="1" customWidth="1"/>
    <col min="8457" max="8457" width="57.85546875" style="85" bestFit="1" customWidth="1"/>
    <col min="8458" max="8458" width="35.28515625" style="85" bestFit="1" customWidth="1"/>
    <col min="8459" max="8459" width="28.140625" style="85" bestFit="1" customWidth="1"/>
    <col min="8460" max="8460" width="33.140625" style="85" bestFit="1" customWidth="1"/>
    <col min="8461" max="8461" width="26" style="85" bestFit="1" customWidth="1"/>
    <col min="8462" max="8462" width="19.140625" style="85" bestFit="1" customWidth="1"/>
    <col min="8463" max="8463" width="10.42578125" style="85" customWidth="1"/>
    <col min="8464" max="8464" width="11.85546875" style="85" customWidth="1"/>
    <col min="8465" max="8465" width="14.7109375" style="85" customWidth="1"/>
    <col min="8466" max="8466" width="9" style="85" bestFit="1" customWidth="1"/>
    <col min="8467" max="8706" width="9.140625" style="85"/>
    <col min="8707" max="8707" width="4.7109375" style="85" bestFit="1" customWidth="1"/>
    <col min="8708" max="8708" width="9.7109375" style="85" bestFit="1" customWidth="1"/>
    <col min="8709" max="8709" width="10" style="85" bestFit="1" customWidth="1"/>
    <col min="8710" max="8710" width="8.85546875" style="85" bestFit="1" customWidth="1"/>
    <col min="8711" max="8711" width="22.85546875" style="85" customWidth="1"/>
    <col min="8712" max="8712" width="59.7109375" style="85" bestFit="1" customWidth="1"/>
    <col min="8713" max="8713" width="57.85546875" style="85" bestFit="1" customWidth="1"/>
    <col min="8714" max="8714" width="35.28515625" style="85" bestFit="1" customWidth="1"/>
    <col min="8715" max="8715" width="28.140625" style="85" bestFit="1" customWidth="1"/>
    <col min="8716" max="8716" width="33.140625" style="85" bestFit="1" customWidth="1"/>
    <col min="8717" max="8717" width="26" style="85" bestFit="1" customWidth="1"/>
    <col min="8718" max="8718" width="19.140625" style="85" bestFit="1" customWidth="1"/>
    <col min="8719" max="8719" width="10.42578125" style="85" customWidth="1"/>
    <col min="8720" max="8720" width="11.85546875" style="85" customWidth="1"/>
    <col min="8721" max="8721" width="14.7109375" style="85" customWidth="1"/>
    <col min="8722" max="8722" width="9" style="85" bestFit="1" customWidth="1"/>
    <col min="8723" max="8962" width="9.140625" style="85"/>
    <col min="8963" max="8963" width="4.7109375" style="85" bestFit="1" customWidth="1"/>
    <col min="8964" max="8964" width="9.7109375" style="85" bestFit="1" customWidth="1"/>
    <col min="8965" max="8965" width="10" style="85" bestFit="1" customWidth="1"/>
    <col min="8966" max="8966" width="8.85546875" style="85" bestFit="1" customWidth="1"/>
    <col min="8967" max="8967" width="22.85546875" style="85" customWidth="1"/>
    <col min="8968" max="8968" width="59.7109375" style="85" bestFit="1" customWidth="1"/>
    <col min="8969" max="8969" width="57.85546875" style="85" bestFit="1" customWidth="1"/>
    <col min="8970" max="8970" width="35.28515625" style="85" bestFit="1" customWidth="1"/>
    <col min="8971" max="8971" width="28.140625" style="85" bestFit="1" customWidth="1"/>
    <col min="8972" max="8972" width="33.140625" style="85" bestFit="1" customWidth="1"/>
    <col min="8973" max="8973" width="26" style="85" bestFit="1" customWidth="1"/>
    <col min="8974" max="8974" width="19.140625" style="85" bestFit="1" customWidth="1"/>
    <col min="8975" max="8975" width="10.42578125" style="85" customWidth="1"/>
    <col min="8976" max="8976" width="11.85546875" style="85" customWidth="1"/>
    <col min="8977" max="8977" width="14.7109375" style="85" customWidth="1"/>
    <col min="8978" max="8978" width="9" style="85" bestFit="1" customWidth="1"/>
    <col min="8979" max="9218" width="9.140625" style="85"/>
    <col min="9219" max="9219" width="4.7109375" style="85" bestFit="1" customWidth="1"/>
    <col min="9220" max="9220" width="9.7109375" style="85" bestFit="1" customWidth="1"/>
    <col min="9221" max="9221" width="10" style="85" bestFit="1" customWidth="1"/>
    <col min="9222" max="9222" width="8.85546875" style="85" bestFit="1" customWidth="1"/>
    <col min="9223" max="9223" width="22.85546875" style="85" customWidth="1"/>
    <col min="9224" max="9224" width="59.7109375" style="85" bestFit="1" customWidth="1"/>
    <col min="9225" max="9225" width="57.85546875" style="85" bestFit="1" customWidth="1"/>
    <col min="9226" max="9226" width="35.28515625" style="85" bestFit="1" customWidth="1"/>
    <col min="9227" max="9227" width="28.140625" style="85" bestFit="1" customWidth="1"/>
    <col min="9228" max="9228" width="33.140625" style="85" bestFit="1" customWidth="1"/>
    <col min="9229" max="9229" width="26" style="85" bestFit="1" customWidth="1"/>
    <col min="9230" max="9230" width="19.140625" style="85" bestFit="1" customWidth="1"/>
    <col min="9231" max="9231" width="10.42578125" style="85" customWidth="1"/>
    <col min="9232" max="9232" width="11.85546875" style="85" customWidth="1"/>
    <col min="9233" max="9233" width="14.7109375" style="85" customWidth="1"/>
    <col min="9234" max="9234" width="9" style="85" bestFit="1" customWidth="1"/>
    <col min="9235" max="9474" width="9.140625" style="85"/>
    <col min="9475" max="9475" width="4.7109375" style="85" bestFit="1" customWidth="1"/>
    <col min="9476" max="9476" width="9.7109375" style="85" bestFit="1" customWidth="1"/>
    <col min="9477" max="9477" width="10" style="85" bestFit="1" customWidth="1"/>
    <col min="9478" max="9478" width="8.85546875" style="85" bestFit="1" customWidth="1"/>
    <col min="9479" max="9479" width="22.85546875" style="85" customWidth="1"/>
    <col min="9480" max="9480" width="59.7109375" style="85" bestFit="1" customWidth="1"/>
    <col min="9481" max="9481" width="57.85546875" style="85" bestFit="1" customWidth="1"/>
    <col min="9482" max="9482" width="35.28515625" style="85" bestFit="1" customWidth="1"/>
    <col min="9483" max="9483" width="28.140625" style="85" bestFit="1" customWidth="1"/>
    <col min="9484" max="9484" width="33.140625" style="85" bestFit="1" customWidth="1"/>
    <col min="9485" max="9485" width="26" style="85" bestFit="1" customWidth="1"/>
    <col min="9486" max="9486" width="19.140625" style="85" bestFit="1" customWidth="1"/>
    <col min="9487" max="9487" width="10.42578125" style="85" customWidth="1"/>
    <col min="9488" max="9488" width="11.85546875" style="85" customWidth="1"/>
    <col min="9489" max="9489" width="14.7109375" style="85" customWidth="1"/>
    <col min="9490" max="9490" width="9" style="85" bestFit="1" customWidth="1"/>
    <col min="9491" max="9730" width="9.140625" style="85"/>
    <col min="9731" max="9731" width="4.7109375" style="85" bestFit="1" customWidth="1"/>
    <col min="9732" max="9732" width="9.7109375" style="85" bestFit="1" customWidth="1"/>
    <col min="9733" max="9733" width="10" style="85" bestFit="1" customWidth="1"/>
    <col min="9734" max="9734" width="8.85546875" style="85" bestFit="1" customWidth="1"/>
    <col min="9735" max="9735" width="22.85546875" style="85" customWidth="1"/>
    <col min="9736" max="9736" width="59.7109375" style="85" bestFit="1" customWidth="1"/>
    <col min="9737" max="9737" width="57.85546875" style="85" bestFit="1" customWidth="1"/>
    <col min="9738" max="9738" width="35.28515625" style="85" bestFit="1" customWidth="1"/>
    <col min="9739" max="9739" width="28.140625" style="85" bestFit="1" customWidth="1"/>
    <col min="9740" max="9740" width="33.140625" style="85" bestFit="1" customWidth="1"/>
    <col min="9741" max="9741" width="26" style="85" bestFit="1" customWidth="1"/>
    <col min="9742" max="9742" width="19.140625" style="85" bestFit="1" customWidth="1"/>
    <col min="9743" max="9743" width="10.42578125" style="85" customWidth="1"/>
    <col min="9744" max="9744" width="11.85546875" style="85" customWidth="1"/>
    <col min="9745" max="9745" width="14.7109375" style="85" customWidth="1"/>
    <col min="9746" max="9746" width="9" style="85" bestFit="1" customWidth="1"/>
    <col min="9747" max="9986" width="9.140625" style="85"/>
    <col min="9987" max="9987" width="4.7109375" style="85" bestFit="1" customWidth="1"/>
    <col min="9988" max="9988" width="9.7109375" style="85" bestFit="1" customWidth="1"/>
    <col min="9989" max="9989" width="10" style="85" bestFit="1" customWidth="1"/>
    <col min="9990" max="9990" width="8.85546875" style="85" bestFit="1" customWidth="1"/>
    <col min="9991" max="9991" width="22.85546875" style="85" customWidth="1"/>
    <col min="9992" max="9992" width="59.7109375" style="85" bestFit="1" customWidth="1"/>
    <col min="9993" max="9993" width="57.85546875" style="85" bestFit="1" customWidth="1"/>
    <col min="9994" max="9994" width="35.28515625" style="85" bestFit="1" customWidth="1"/>
    <col min="9995" max="9995" width="28.140625" style="85" bestFit="1" customWidth="1"/>
    <col min="9996" max="9996" width="33.140625" style="85" bestFit="1" customWidth="1"/>
    <col min="9997" max="9997" width="26" style="85" bestFit="1" customWidth="1"/>
    <col min="9998" max="9998" width="19.140625" style="85" bestFit="1" customWidth="1"/>
    <col min="9999" max="9999" width="10.42578125" style="85" customWidth="1"/>
    <col min="10000" max="10000" width="11.85546875" style="85" customWidth="1"/>
    <col min="10001" max="10001" width="14.7109375" style="85" customWidth="1"/>
    <col min="10002" max="10002" width="9" style="85" bestFit="1" customWidth="1"/>
    <col min="10003" max="10242" width="9.140625" style="85"/>
    <col min="10243" max="10243" width="4.7109375" style="85" bestFit="1" customWidth="1"/>
    <col min="10244" max="10244" width="9.7109375" style="85" bestFit="1" customWidth="1"/>
    <col min="10245" max="10245" width="10" style="85" bestFit="1" customWidth="1"/>
    <col min="10246" max="10246" width="8.85546875" style="85" bestFit="1" customWidth="1"/>
    <col min="10247" max="10247" width="22.85546875" style="85" customWidth="1"/>
    <col min="10248" max="10248" width="59.7109375" style="85" bestFit="1" customWidth="1"/>
    <col min="10249" max="10249" width="57.85546875" style="85" bestFit="1" customWidth="1"/>
    <col min="10250" max="10250" width="35.28515625" style="85" bestFit="1" customWidth="1"/>
    <col min="10251" max="10251" width="28.140625" style="85" bestFit="1" customWidth="1"/>
    <col min="10252" max="10252" width="33.140625" style="85" bestFit="1" customWidth="1"/>
    <col min="10253" max="10253" width="26" style="85" bestFit="1" customWidth="1"/>
    <col min="10254" max="10254" width="19.140625" style="85" bestFit="1" customWidth="1"/>
    <col min="10255" max="10255" width="10.42578125" style="85" customWidth="1"/>
    <col min="10256" max="10256" width="11.85546875" style="85" customWidth="1"/>
    <col min="10257" max="10257" width="14.7109375" style="85" customWidth="1"/>
    <col min="10258" max="10258" width="9" style="85" bestFit="1" customWidth="1"/>
    <col min="10259" max="10498" width="9.140625" style="85"/>
    <col min="10499" max="10499" width="4.7109375" style="85" bestFit="1" customWidth="1"/>
    <col min="10500" max="10500" width="9.7109375" style="85" bestFit="1" customWidth="1"/>
    <col min="10501" max="10501" width="10" style="85" bestFit="1" customWidth="1"/>
    <col min="10502" max="10502" width="8.85546875" style="85" bestFit="1" customWidth="1"/>
    <col min="10503" max="10503" width="22.85546875" style="85" customWidth="1"/>
    <col min="10504" max="10504" width="59.7109375" style="85" bestFit="1" customWidth="1"/>
    <col min="10505" max="10505" width="57.85546875" style="85" bestFit="1" customWidth="1"/>
    <col min="10506" max="10506" width="35.28515625" style="85" bestFit="1" customWidth="1"/>
    <col min="10507" max="10507" width="28.140625" style="85" bestFit="1" customWidth="1"/>
    <col min="10508" max="10508" width="33.140625" style="85" bestFit="1" customWidth="1"/>
    <col min="10509" max="10509" width="26" style="85" bestFit="1" customWidth="1"/>
    <col min="10510" max="10510" width="19.140625" style="85" bestFit="1" customWidth="1"/>
    <col min="10511" max="10511" width="10.42578125" style="85" customWidth="1"/>
    <col min="10512" max="10512" width="11.85546875" style="85" customWidth="1"/>
    <col min="10513" max="10513" width="14.7109375" style="85" customWidth="1"/>
    <col min="10514" max="10514" width="9" style="85" bestFit="1" customWidth="1"/>
    <col min="10515" max="10754" width="9.140625" style="85"/>
    <col min="10755" max="10755" width="4.7109375" style="85" bestFit="1" customWidth="1"/>
    <col min="10756" max="10756" width="9.7109375" style="85" bestFit="1" customWidth="1"/>
    <col min="10757" max="10757" width="10" style="85" bestFit="1" customWidth="1"/>
    <col min="10758" max="10758" width="8.85546875" style="85" bestFit="1" customWidth="1"/>
    <col min="10759" max="10759" width="22.85546875" style="85" customWidth="1"/>
    <col min="10760" max="10760" width="59.7109375" style="85" bestFit="1" customWidth="1"/>
    <col min="10761" max="10761" width="57.85546875" style="85" bestFit="1" customWidth="1"/>
    <col min="10762" max="10762" width="35.28515625" style="85" bestFit="1" customWidth="1"/>
    <col min="10763" max="10763" width="28.140625" style="85" bestFit="1" customWidth="1"/>
    <col min="10764" max="10764" width="33.140625" style="85" bestFit="1" customWidth="1"/>
    <col min="10765" max="10765" width="26" style="85" bestFit="1" customWidth="1"/>
    <col min="10766" max="10766" width="19.140625" style="85" bestFit="1" customWidth="1"/>
    <col min="10767" max="10767" width="10.42578125" style="85" customWidth="1"/>
    <col min="10768" max="10768" width="11.85546875" style="85" customWidth="1"/>
    <col min="10769" max="10769" width="14.7109375" style="85" customWidth="1"/>
    <col min="10770" max="10770" width="9" style="85" bestFit="1" customWidth="1"/>
    <col min="10771" max="11010" width="9.140625" style="85"/>
    <col min="11011" max="11011" width="4.7109375" style="85" bestFit="1" customWidth="1"/>
    <col min="11012" max="11012" width="9.7109375" style="85" bestFit="1" customWidth="1"/>
    <col min="11013" max="11013" width="10" style="85" bestFit="1" customWidth="1"/>
    <col min="11014" max="11014" width="8.85546875" style="85" bestFit="1" customWidth="1"/>
    <col min="11015" max="11015" width="22.85546875" style="85" customWidth="1"/>
    <col min="11016" max="11016" width="59.7109375" style="85" bestFit="1" customWidth="1"/>
    <col min="11017" max="11017" width="57.85546875" style="85" bestFit="1" customWidth="1"/>
    <col min="11018" max="11018" width="35.28515625" style="85" bestFit="1" customWidth="1"/>
    <col min="11019" max="11019" width="28.140625" style="85" bestFit="1" customWidth="1"/>
    <col min="11020" max="11020" width="33.140625" style="85" bestFit="1" customWidth="1"/>
    <col min="11021" max="11021" width="26" style="85" bestFit="1" customWidth="1"/>
    <col min="11022" max="11022" width="19.140625" style="85" bestFit="1" customWidth="1"/>
    <col min="11023" max="11023" width="10.42578125" style="85" customWidth="1"/>
    <col min="11024" max="11024" width="11.85546875" style="85" customWidth="1"/>
    <col min="11025" max="11025" width="14.7109375" style="85" customWidth="1"/>
    <col min="11026" max="11026" width="9" style="85" bestFit="1" customWidth="1"/>
    <col min="11027" max="11266" width="9.140625" style="85"/>
    <col min="11267" max="11267" width="4.7109375" style="85" bestFit="1" customWidth="1"/>
    <col min="11268" max="11268" width="9.7109375" style="85" bestFit="1" customWidth="1"/>
    <col min="11269" max="11269" width="10" style="85" bestFit="1" customWidth="1"/>
    <col min="11270" max="11270" width="8.85546875" style="85" bestFit="1" customWidth="1"/>
    <col min="11271" max="11271" width="22.85546875" style="85" customWidth="1"/>
    <col min="11272" max="11272" width="59.7109375" style="85" bestFit="1" customWidth="1"/>
    <col min="11273" max="11273" width="57.85546875" style="85" bestFit="1" customWidth="1"/>
    <col min="11274" max="11274" width="35.28515625" style="85" bestFit="1" customWidth="1"/>
    <col min="11275" max="11275" width="28.140625" style="85" bestFit="1" customWidth="1"/>
    <col min="11276" max="11276" width="33.140625" style="85" bestFit="1" customWidth="1"/>
    <col min="11277" max="11277" width="26" style="85" bestFit="1" customWidth="1"/>
    <col min="11278" max="11278" width="19.140625" style="85" bestFit="1" customWidth="1"/>
    <col min="11279" max="11279" width="10.42578125" style="85" customWidth="1"/>
    <col min="11280" max="11280" width="11.85546875" style="85" customWidth="1"/>
    <col min="11281" max="11281" width="14.7109375" style="85" customWidth="1"/>
    <col min="11282" max="11282" width="9" style="85" bestFit="1" customWidth="1"/>
    <col min="11283" max="11522" width="9.140625" style="85"/>
    <col min="11523" max="11523" width="4.7109375" style="85" bestFit="1" customWidth="1"/>
    <col min="11524" max="11524" width="9.7109375" style="85" bestFit="1" customWidth="1"/>
    <col min="11525" max="11525" width="10" style="85" bestFit="1" customWidth="1"/>
    <col min="11526" max="11526" width="8.85546875" style="85" bestFit="1" customWidth="1"/>
    <col min="11527" max="11527" width="22.85546875" style="85" customWidth="1"/>
    <col min="11528" max="11528" width="59.7109375" style="85" bestFit="1" customWidth="1"/>
    <col min="11529" max="11529" width="57.85546875" style="85" bestFit="1" customWidth="1"/>
    <col min="11530" max="11530" width="35.28515625" style="85" bestFit="1" customWidth="1"/>
    <col min="11531" max="11531" width="28.140625" style="85" bestFit="1" customWidth="1"/>
    <col min="11532" max="11532" width="33.140625" style="85" bestFit="1" customWidth="1"/>
    <col min="11533" max="11533" width="26" style="85" bestFit="1" customWidth="1"/>
    <col min="11534" max="11534" width="19.140625" style="85" bestFit="1" customWidth="1"/>
    <col min="11535" max="11535" width="10.42578125" style="85" customWidth="1"/>
    <col min="11536" max="11536" width="11.85546875" style="85" customWidth="1"/>
    <col min="11537" max="11537" width="14.7109375" style="85" customWidth="1"/>
    <col min="11538" max="11538" width="9" style="85" bestFit="1" customWidth="1"/>
    <col min="11539" max="11778" width="9.140625" style="85"/>
    <col min="11779" max="11779" width="4.7109375" style="85" bestFit="1" customWidth="1"/>
    <col min="11780" max="11780" width="9.7109375" style="85" bestFit="1" customWidth="1"/>
    <col min="11781" max="11781" width="10" style="85" bestFit="1" customWidth="1"/>
    <col min="11782" max="11782" width="8.85546875" style="85" bestFit="1" customWidth="1"/>
    <col min="11783" max="11783" width="22.85546875" style="85" customWidth="1"/>
    <col min="11784" max="11784" width="59.7109375" style="85" bestFit="1" customWidth="1"/>
    <col min="11785" max="11785" width="57.85546875" style="85" bestFit="1" customWidth="1"/>
    <col min="11786" max="11786" width="35.28515625" style="85" bestFit="1" customWidth="1"/>
    <col min="11787" max="11787" width="28.140625" style="85" bestFit="1" customWidth="1"/>
    <col min="11788" max="11788" width="33.140625" style="85" bestFit="1" customWidth="1"/>
    <col min="11789" max="11789" width="26" style="85" bestFit="1" customWidth="1"/>
    <col min="11790" max="11790" width="19.140625" style="85" bestFit="1" customWidth="1"/>
    <col min="11791" max="11791" width="10.42578125" style="85" customWidth="1"/>
    <col min="11792" max="11792" width="11.85546875" style="85" customWidth="1"/>
    <col min="11793" max="11793" width="14.7109375" style="85" customWidth="1"/>
    <col min="11794" max="11794" width="9" style="85" bestFit="1" customWidth="1"/>
    <col min="11795" max="12034" width="9.140625" style="85"/>
    <col min="12035" max="12035" width="4.7109375" style="85" bestFit="1" customWidth="1"/>
    <col min="12036" max="12036" width="9.7109375" style="85" bestFit="1" customWidth="1"/>
    <col min="12037" max="12037" width="10" style="85" bestFit="1" customWidth="1"/>
    <col min="12038" max="12038" width="8.85546875" style="85" bestFit="1" customWidth="1"/>
    <col min="12039" max="12039" width="22.85546875" style="85" customWidth="1"/>
    <col min="12040" max="12040" width="59.7109375" style="85" bestFit="1" customWidth="1"/>
    <col min="12041" max="12041" width="57.85546875" style="85" bestFit="1" customWidth="1"/>
    <col min="12042" max="12042" width="35.28515625" style="85" bestFit="1" customWidth="1"/>
    <col min="12043" max="12043" width="28.140625" style="85" bestFit="1" customWidth="1"/>
    <col min="12044" max="12044" width="33.140625" style="85" bestFit="1" customWidth="1"/>
    <col min="12045" max="12045" width="26" style="85" bestFit="1" customWidth="1"/>
    <col min="12046" max="12046" width="19.140625" style="85" bestFit="1" customWidth="1"/>
    <col min="12047" max="12047" width="10.42578125" style="85" customWidth="1"/>
    <col min="12048" max="12048" width="11.85546875" style="85" customWidth="1"/>
    <col min="12049" max="12049" width="14.7109375" style="85" customWidth="1"/>
    <col min="12050" max="12050" width="9" style="85" bestFit="1" customWidth="1"/>
    <col min="12051" max="12290" width="9.140625" style="85"/>
    <col min="12291" max="12291" width="4.7109375" style="85" bestFit="1" customWidth="1"/>
    <col min="12292" max="12292" width="9.7109375" style="85" bestFit="1" customWidth="1"/>
    <col min="12293" max="12293" width="10" style="85" bestFit="1" customWidth="1"/>
    <col min="12294" max="12294" width="8.85546875" style="85" bestFit="1" customWidth="1"/>
    <col min="12295" max="12295" width="22.85546875" style="85" customWidth="1"/>
    <col min="12296" max="12296" width="59.7109375" style="85" bestFit="1" customWidth="1"/>
    <col min="12297" max="12297" width="57.85546875" style="85" bestFit="1" customWidth="1"/>
    <col min="12298" max="12298" width="35.28515625" style="85" bestFit="1" customWidth="1"/>
    <col min="12299" max="12299" width="28.140625" style="85" bestFit="1" customWidth="1"/>
    <col min="12300" max="12300" width="33.140625" style="85" bestFit="1" customWidth="1"/>
    <col min="12301" max="12301" width="26" style="85" bestFit="1" customWidth="1"/>
    <col min="12302" max="12302" width="19.140625" style="85" bestFit="1" customWidth="1"/>
    <col min="12303" max="12303" width="10.42578125" style="85" customWidth="1"/>
    <col min="12304" max="12304" width="11.85546875" style="85" customWidth="1"/>
    <col min="12305" max="12305" width="14.7109375" style="85" customWidth="1"/>
    <col min="12306" max="12306" width="9" style="85" bestFit="1" customWidth="1"/>
    <col min="12307" max="12546" width="9.140625" style="85"/>
    <col min="12547" max="12547" width="4.7109375" style="85" bestFit="1" customWidth="1"/>
    <col min="12548" max="12548" width="9.7109375" style="85" bestFit="1" customWidth="1"/>
    <col min="12549" max="12549" width="10" style="85" bestFit="1" customWidth="1"/>
    <col min="12550" max="12550" width="8.85546875" style="85" bestFit="1" customWidth="1"/>
    <col min="12551" max="12551" width="22.85546875" style="85" customWidth="1"/>
    <col min="12552" max="12552" width="59.7109375" style="85" bestFit="1" customWidth="1"/>
    <col min="12553" max="12553" width="57.85546875" style="85" bestFit="1" customWidth="1"/>
    <col min="12554" max="12554" width="35.28515625" style="85" bestFit="1" customWidth="1"/>
    <col min="12555" max="12555" width="28.140625" style="85" bestFit="1" customWidth="1"/>
    <col min="12556" max="12556" width="33.140625" style="85" bestFit="1" customWidth="1"/>
    <col min="12557" max="12557" width="26" style="85" bestFit="1" customWidth="1"/>
    <col min="12558" max="12558" width="19.140625" style="85" bestFit="1" customWidth="1"/>
    <col min="12559" max="12559" width="10.42578125" style="85" customWidth="1"/>
    <col min="12560" max="12560" width="11.85546875" style="85" customWidth="1"/>
    <col min="12561" max="12561" width="14.7109375" style="85" customWidth="1"/>
    <col min="12562" max="12562" width="9" style="85" bestFit="1" customWidth="1"/>
    <col min="12563" max="12802" width="9.140625" style="85"/>
    <col min="12803" max="12803" width="4.7109375" style="85" bestFit="1" customWidth="1"/>
    <col min="12804" max="12804" width="9.7109375" style="85" bestFit="1" customWidth="1"/>
    <col min="12805" max="12805" width="10" style="85" bestFit="1" customWidth="1"/>
    <col min="12806" max="12806" width="8.85546875" style="85" bestFit="1" customWidth="1"/>
    <col min="12807" max="12807" width="22.85546875" style="85" customWidth="1"/>
    <col min="12808" max="12808" width="59.7109375" style="85" bestFit="1" customWidth="1"/>
    <col min="12809" max="12809" width="57.85546875" style="85" bestFit="1" customWidth="1"/>
    <col min="12810" max="12810" width="35.28515625" style="85" bestFit="1" customWidth="1"/>
    <col min="12811" max="12811" width="28.140625" style="85" bestFit="1" customWidth="1"/>
    <col min="12812" max="12812" width="33.140625" style="85" bestFit="1" customWidth="1"/>
    <col min="12813" max="12813" width="26" style="85" bestFit="1" customWidth="1"/>
    <col min="12814" max="12814" width="19.140625" style="85" bestFit="1" customWidth="1"/>
    <col min="12815" max="12815" width="10.42578125" style="85" customWidth="1"/>
    <col min="12816" max="12816" width="11.85546875" style="85" customWidth="1"/>
    <col min="12817" max="12817" width="14.7109375" style="85" customWidth="1"/>
    <col min="12818" max="12818" width="9" style="85" bestFit="1" customWidth="1"/>
    <col min="12819" max="13058" width="9.140625" style="85"/>
    <col min="13059" max="13059" width="4.7109375" style="85" bestFit="1" customWidth="1"/>
    <col min="13060" max="13060" width="9.7109375" style="85" bestFit="1" customWidth="1"/>
    <col min="13061" max="13061" width="10" style="85" bestFit="1" customWidth="1"/>
    <col min="13062" max="13062" width="8.85546875" style="85" bestFit="1" customWidth="1"/>
    <col min="13063" max="13063" width="22.85546875" style="85" customWidth="1"/>
    <col min="13064" max="13064" width="59.7109375" style="85" bestFit="1" customWidth="1"/>
    <col min="13065" max="13065" width="57.85546875" style="85" bestFit="1" customWidth="1"/>
    <col min="13066" max="13066" width="35.28515625" style="85" bestFit="1" customWidth="1"/>
    <col min="13067" max="13067" width="28.140625" style="85" bestFit="1" customWidth="1"/>
    <col min="13068" max="13068" width="33.140625" style="85" bestFit="1" customWidth="1"/>
    <col min="13069" max="13069" width="26" style="85" bestFit="1" customWidth="1"/>
    <col min="13070" max="13070" width="19.140625" style="85" bestFit="1" customWidth="1"/>
    <col min="13071" max="13071" width="10.42578125" style="85" customWidth="1"/>
    <col min="13072" max="13072" width="11.85546875" style="85" customWidth="1"/>
    <col min="13073" max="13073" width="14.7109375" style="85" customWidth="1"/>
    <col min="13074" max="13074" width="9" style="85" bestFit="1" customWidth="1"/>
    <col min="13075" max="13314" width="9.140625" style="85"/>
    <col min="13315" max="13315" width="4.7109375" style="85" bestFit="1" customWidth="1"/>
    <col min="13316" max="13316" width="9.7109375" style="85" bestFit="1" customWidth="1"/>
    <col min="13317" max="13317" width="10" style="85" bestFit="1" customWidth="1"/>
    <col min="13318" max="13318" width="8.85546875" style="85" bestFit="1" customWidth="1"/>
    <col min="13319" max="13319" width="22.85546875" style="85" customWidth="1"/>
    <col min="13320" max="13320" width="59.7109375" style="85" bestFit="1" customWidth="1"/>
    <col min="13321" max="13321" width="57.85546875" style="85" bestFit="1" customWidth="1"/>
    <col min="13322" max="13322" width="35.28515625" style="85" bestFit="1" customWidth="1"/>
    <col min="13323" max="13323" width="28.140625" style="85" bestFit="1" customWidth="1"/>
    <col min="13324" max="13324" width="33.140625" style="85" bestFit="1" customWidth="1"/>
    <col min="13325" max="13325" width="26" style="85" bestFit="1" customWidth="1"/>
    <col min="13326" max="13326" width="19.140625" style="85" bestFit="1" customWidth="1"/>
    <col min="13327" max="13327" width="10.42578125" style="85" customWidth="1"/>
    <col min="13328" max="13328" width="11.85546875" style="85" customWidth="1"/>
    <col min="13329" max="13329" width="14.7109375" style="85" customWidth="1"/>
    <col min="13330" max="13330" width="9" style="85" bestFit="1" customWidth="1"/>
    <col min="13331" max="13570" width="9.140625" style="85"/>
    <col min="13571" max="13571" width="4.7109375" style="85" bestFit="1" customWidth="1"/>
    <col min="13572" max="13572" width="9.7109375" style="85" bestFit="1" customWidth="1"/>
    <col min="13573" max="13573" width="10" style="85" bestFit="1" customWidth="1"/>
    <col min="13574" max="13574" width="8.85546875" style="85" bestFit="1" customWidth="1"/>
    <col min="13575" max="13575" width="22.85546875" style="85" customWidth="1"/>
    <col min="13576" max="13576" width="59.7109375" style="85" bestFit="1" customWidth="1"/>
    <col min="13577" max="13577" width="57.85546875" style="85" bestFit="1" customWidth="1"/>
    <col min="13578" max="13578" width="35.28515625" style="85" bestFit="1" customWidth="1"/>
    <col min="13579" max="13579" width="28.140625" style="85" bestFit="1" customWidth="1"/>
    <col min="13580" max="13580" width="33.140625" style="85" bestFit="1" customWidth="1"/>
    <col min="13581" max="13581" width="26" style="85" bestFit="1" customWidth="1"/>
    <col min="13582" max="13582" width="19.140625" style="85" bestFit="1" customWidth="1"/>
    <col min="13583" max="13583" width="10.42578125" style="85" customWidth="1"/>
    <col min="13584" max="13584" width="11.85546875" style="85" customWidth="1"/>
    <col min="13585" max="13585" width="14.7109375" style="85" customWidth="1"/>
    <col min="13586" max="13586" width="9" style="85" bestFit="1" customWidth="1"/>
    <col min="13587" max="13826" width="9.140625" style="85"/>
    <col min="13827" max="13827" width="4.7109375" style="85" bestFit="1" customWidth="1"/>
    <col min="13828" max="13828" width="9.7109375" style="85" bestFit="1" customWidth="1"/>
    <col min="13829" max="13829" width="10" style="85" bestFit="1" customWidth="1"/>
    <col min="13830" max="13830" width="8.85546875" style="85" bestFit="1" customWidth="1"/>
    <col min="13831" max="13831" width="22.85546875" style="85" customWidth="1"/>
    <col min="13832" max="13832" width="59.7109375" style="85" bestFit="1" customWidth="1"/>
    <col min="13833" max="13833" width="57.85546875" style="85" bestFit="1" customWidth="1"/>
    <col min="13834" max="13834" width="35.28515625" style="85" bestFit="1" customWidth="1"/>
    <col min="13835" max="13835" width="28.140625" style="85" bestFit="1" customWidth="1"/>
    <col min="13836" max="13836" width="33.140625" style="85" bestFit="1" customWidth="1"/>
    <col min="13837" max="13837" width="26" style="85" bestFit="1" customWidth="1"/>
    <col min="13838" max="13838" width="19.140625" style="85" bestFit="1" customWidth="1"/>
    <col min="13839" max="13839" width="10.42578125" style="85" customWidth="1"/>
    <col min="13840" max="13840" width="11.85546875" style="85" customWidth="1"/>
    <col min="13841" max="13841" width="14.7109375" style="85" customWidth="1"/>
    <col min="13842" max="13842" width="9" style="85" bestFit="1" customWidth="1"/>
    <col min="13843" max="14082" width="9.140625" style="85"/>
    <col min="14083" max="14083" width="4.7109375" style="85" bestFit="1" customWidth="1"/>
    <col min="14084" max="14084" width="9.7109375" style="85" bestFit="1" customWidth="1"/>
    <col min="14085" max="14085" width="10" style="85" bestFit="1" customWidth="1"/>
    <col min="14086" max="14086" width="8.85546875" style="85" bestFit="1" customWidth="1"/>
    <col min="14087" max="14087" width="22.85546875" style="85" customWidth="1"/>
    <col min="14088" max="14088" width="59.7109375" style="85" bestFit="1" customWidth="1"/>
    <col min="14089" max="14089" width="57.85546875" style="85" bestFit="1" customWidth="1"/>
    <col min="14090" max="14090" width="35.28515625" style="85" bestFit="1" customWidth="1"/>
    <col min="14091" max="14091" width="28.140625" style="85" bestFit="1" customWidth="1"/>
    <col min="14092" max="14092" width="33.140625" style="85" bestFit="1" customWidth="1"/>
    <col min="14093" max="14093" width="26" style="85" bestFit="1" customWidth="1"/>
    <col min="14094" max="14094" width="19.140625" style="85" bestFit="1" customWidth="1"/>
    <col min="14095" max="14095" width="10.42578125" style="85" customWidth="1"/>
    <col min="14096" max="14096" width="11.85546875" style="85" customWidth="1"/>
    <col min="14097" max="14097" width="14.7109375" style="85" customWidth="1"/>
    <col min="14098" max="14098" width="9" style="85" bestFit="1" customWidth="1"/>
    <col min="14099" max="14338" width="9.140625" style="85"/>
    <col min="14339" max="14339" width="4.7109375" style="85" bestFit="1" customWidth="1"/>
    <col min="14340" max="14340" width="9.7109375" style="85" bestFit="1" customWidth="1"/>
    <col min="14341" max="14341" width="10" style="85" bestFit="1" customWidth="1"/>
    <col min="14342" max="14342" width="8.85546875" style="85" bestFit="1" customWidth="1"/>
    <col min="14343" max="14343" width="22.85546875" style="85" customWidth="1"/>
    <col min="14344" max="14344" width="59.7109375" style="85" bestFit="1" customWidth="1"/>
    <col min="14345" max="14345" width="57.85546875" style="85" bestFit="1" customWidth="1"/>
    <col min="14346" max="14346" width="35.28515625" style="85" bestFit="1" customWidth="1"/>
    <col min="14347" max="14347" width="28.140625" style="85" bestFit="1" customWidth="1"/>
    <col min="14348" max="14348" width="33.140625" style="85" bestFit="1" customWidth="1"/>
    <col min="14349" max="14349" width="26" style="85" bestFit="1" customWidth="1"/>
    <col min="14350" max="14350" width="19.140625" style="85" bestFit="1" customWidth="1"/>
    <col min="14351" max="14351" width="10.42578125" style="85" customWidth="1"/>
    <col min="14352" max="14352" width="11.85546875" style="85" customWidth="1"/>
    <col min="14353" max="14353" width="14.7109375" style="85" customWidth="1"/>
    <col min="14354" max="14354" width="9" style="85" bestFit="1" customWidth="1"/>
    <col min="14355" max="14594" width="9.140625" style="85"/>
    <col min="14595" max="14595" width="4.7109375" style="85" bestFit="1" customWidth="1"/>
    <col min="14596" max="14596" width="9.7109375" style="85" bestFit="1" customWidth="1"/>
    <col min="14597" max="14597" width="10" style="85" bestFit="1" customWidth="1"/>
    <col min="14598" max="14598" width="8.85546875" style="85" bestFit="1" customWidth="1"/>
    <col min="14599" max="14599" width="22.85546875" style="85" customWidth="1"/>
    <col min="14600" max="14600" width="59.7109375" style="85" bestFit="1" customWidth="1"/>
    <col min="14601" max="14601" width="57.85546875" style="85" bestFit="1" customWidth="1"/>
    <col min="14602" max="14602" width="35.28515625" style="85" bestFit="1" customWidth="1"/>
    <col min="14603" max="14603" width="28.140625" style="85" bestFit="1" customWidth="1"/>
    <col min="14604" max="14604" width="33.140625" style="85" bestFit="1" customWidth="1"/>
    <col min="14605" max="14605" width="26" style="85" bestFit="1" customWidth="1"/>
    <col min="14606" max="14606" width="19.140625" style="85" bestFit="1" customWidth="1"/>
    <col min="14607" max="14607" width="10.42578125" style="85" customWidth="1"/>
    <col min="14608" max="14608" width="11.85546875" style="85" customWidth="1"/>
    <col min="14609" max="14609" width="14.7109375" style="85" customWidth="1"/>
    <col min="14610" max="14610" width="9" style="85" bestFit="1" customWidth="1"/>
    <col min="14611" max="14850" width="9.140625" style="85"/>
    <col min="14851" max="14851" width="4.7109375" style="85" bestFit="1" customWidth="1"/>
    <col min="14852" max="14852" width="9.7109375" style="85" bestFit="1" customWidth="1"/>
    <col min="14853" max="14853" width="10" style="85" bestFit="1" customWidth="1"/>
    <col min="14854" max="14854" width="8.85546875" style="85" bestFit="1" customWidth="1"/>
    <col min="14855" max="14855" width="22.85546875" style="85" customWidth="1"/>
    <col min="14856" max="14856" width="59.7109375" style="85" bestFit="1" customWidth="1"/>
    <col min="14857" max="14857" width="57.85546875" style="85" bestFit="1" customWidth="1"/>
    <col min="14858" max="14858" width="35.28515625" style="85" bestFit="1" customWidth="1"/>
    <col min="14859" max="14859" width="28.140625" style="85" bestFit="1" customWidth="1"/>
    <col min="14860" max="14860" width="33.140625" style="85" bestFit="1" customWidth="1"/>
    <col min="14861" max="14861" width="26" style="85" bestFit="1" customWidth="1"/>
    <col min="14862" max="14862" width="19.140625" style="85" bestFit="1" customWidth="1"/>
    <col min="14863" max="14863" width="10.42578125" style="85" customWidth="1"/>
    <col min="14864" max="14864" width="11.85546875" style="85" customWidth="1"/>
    <col min="14865" max="14865" width="14.7109375" style="85" customWidth="1"/>
    <col min="14866" max="14866" width="9" style="85" bestFit="1" customWidth="1"/>
    <col min="14867" max="15106" width="9.140625" style="85"/>
    <col min="15107" max="15107" width="4.7109375" style="85" bestFit="1" customWidth="1"/>
    <col min="15108" max="15108" width="9.7109375" style="85" bestFit="1" customWidth="1"/>
    <col min="15109" max="15109" width="10" style="85" bestFit="1" customWidth="1"/>
    <col min="15110" max="15110" width="8.85546875" style="85" bestFit="1" customWidth="1"/>
    <col min="15111" max="15111" width="22.85546875" style="85" customWidth="1"/>
    <col min="15112" max="15112" width="59.7109375" style="85" bestFit="1" customWidth="1"/>
    <col min="15113" max="15113" width="57.85546875" style="85" bestFit="1" customWidth="1"/>
    <col min="15114" max="15114" width="35.28515625" style="85" bestFit="1" customWidth="1"/>
    <col min="15115" max="15115" width="28.140625" style="85" bestFit="1" customWidth="1"/>
    <col min="15116" max="15116" width="33.140625" style="85" bestFit="1" customWidth="1"/>
    <col min="15117" max="15117" width="26" style="85" bestFit="1" customWidth="1"/>
    <col min="15118" max="15118" width="19.140625" style="85" bestFit="1" customWidth="1"/>
    <col min="15119" max="15119" width="10.42578125" style="85" customWidth="1"/>
    <col min="15120" max="15120" width="11.85546875" style="85" customWidth="1"/>
    <col min="15121" max="15121" width="14.7109375" style="85" customWidth="1"/>
    <col min="15122" max="15122" width="9" style="85" bestFit="1" customWidth="1"/>
    <col min="15123" max="15362" width="9.140625" style="85"/>
    <col min="15363" max="15363" width="4.7109375" style="85" bestFit="1" customWidth="1"/>
    <col min="15364" max="15364" width="9.7109375" style="85" bestFit="1" customWidth="1"/>
    <col min="15365" max="15365" width="10" style="85" bestFit="1" customWidth="1"/>
    <col min="15366" max="15366" width="8.85546875" style="85" bestFit="1" customWidth="1"/>
    <col min="15367" max="15367" width="22.85546875" style="85" customWidth="1"/>
    <col min="15368" max="15368" width="59.7109375" style="85" bestFit="1" customWidth="1"/>
    <col min="15369" max="15369" width="57.85546875" style="85" bestFit="1" customWidth="1"/>
    <col min="15370" max="15370" width="35.28515625" style="85" bestFit="1" customWidth="1"/>
    <col min="15371" max="15371" width="28.140625" style="85" bestFit="1" customWidth="1"/>
    <col min="15372" max="15372" width="33.140625" style="85" bestFit="1" customWidth="1"/>
    <col min="15373" max="15373" width="26" style="85" bestFit="1" customWidth="1"/>
    <col min="15374" max="15374" width="19.140625" style="85" bestFit="1" customWidth="1"/>
    <col min="15375" max="15375" width="10.42578125" style="85" customWidth="1"/>
    <col min="15376" max="15376" width="11.85546875" style="85" customWidth="1"/>
    <col min="15377" max="15377" width="14.7109375" style="85" customWidth="1"/>
    <col min="15378" max="15378" width="9" style="85" bestFit="1" customWidth="1"/>
    <col min="15379" max="15618" width="9.140625" style="85"/>
    <col min="15619" max="15619" width="4.7109375" style="85" bestFit="1" customWidth="1"/>
    <col min="15620" max="15620" width="9.7109375" style="85" bestFit="1" customWidth="1"/>
    <col min="15621" max="15621" width="10" style="85" bestFit="1" customWidth="1"/>
    <col min="15622" max="15622" width="8.85546875" style="85" bestFit="1" customWidth="1"/>
    <col min="15623" max="15623" width="22.85546875" style="85" customWidth="1"/>
    <col min="15624" max="15624" width="59.7109375" style="85" bestFit="1" customWidth="1"/>
    <col min="15625" max="15625" width="57.85546875" style="85" bestFit="1" customWidth="1"/>
    <col min="15626" max="15626" width="35.28515625" style="85" bestFit="1" customWidth="1"/>
    <col min="15627" max="15627" width="28.140625" style="85" bestFit="1" customWidth="1"/>
    <col min="15628" max="15628" width="33.140625" style="85" bestFit="1" customWidth="1"/>
    <col min="15629" max="15629" width="26" style="85" bestFit="1" customWidth="1"/>
    <col min="15630" max="15630" width="19.140625" style="85" bestFit="1" customWidth="1"/>
    <col min="15631" max="15631" width="10.42578125" style="85" customWidth="1"/>
    <col min="15632" max="15632" width="11.85546875" style="85" customWidth="1"/>
    <col min="15633" max="15633" width="14.7109375" style="85" customWidth="1"/>
    <col min="15634" max="15634" width="9" style="85" bestFit="1" customWidth="1"/>
    <col min="15635" max="15874" width="9.140625" style="85"/>
    <col min="15875" max="15875" width="4.7109375" style="85" bestFit="1" customWidth="1"/>
    <col min="15876" max="15876" width="9.7109375" style="85" bestFit="1" customWidth="1"/>
    <col min="15877" max="15877" width="10" style="85" bestFit="1" customWidth="1"/>
    <col min="15878" max="15878" width="8.85546875" style="85" bestFit="1" customWidth="1"/>
    <col min="15879" max="15879" width="22.85546875" style="85" customWidth="1"/>
    <col min="15880" max="15880" width="59.7109375" style="85" bestFit="1" customWidth="1"/>
    <col min="15881" max="15881" width="57.85546875" style="85" bestFit="1" customWidth="1"/>
    <col min="15882" max="15882" width="35.28515625" style="85" bestFit="1" customWidth="1"/>
    <col min="15883" max="15883" width="28.140625" style="85" bestFit="1" customWidth="1"/>
    <col min="15884" max="15884" width="33.140625" style="85" bestFit="1" customWidth="1"/>
    <col min="15885" max="15885" width="26" style="85" bestFit="1" customWidth="1"/>
    <col min="15886" max="15886" width="19.140625" style="85" bestFit="1" customWidth="1"/>
    <col min="15887" max="15887" width="10.42578125" style="85" customWidth="1"/>
    <col min="15888" max="15888" width="11.85546875" style="85" customWidth="1"/>
    <col min="15889" max="15889" width="14.7109375" style="85" customWidth="1"/>
    <col min="15890" max="15890" width="9" style="85" bestFit="1" customWidth="1"/>
    <col min="15891" max="16130" width="9.140625" style="85"/>
    <col min="16131" max="16131" width="4.7109375" style="85" bestFit="1" customWidth="1"/>
    <col min="16132" max="16132" width="9.7109375" style="85" bestFit="1" customWidth="1"/>
    <col min="16133" max="16133" width="10" style="85" bestFit="1" customWidth="1"/>
    <col min="16134" max="16134" width="8.85546875" style="85" bestFit="1" customWidth="1"/>
    <col min="16135" max="16135" width="22.85546875" style="85" customWidth="1"/>
    <col min="16136" max="16136" width="59.7109375" style="85" bestFit="1" customWidth="1"/>
    <col min="16137" max="16137" width="57.85546875" style="85" bestFit="1" customWidth="1"/>
    <col min="16138" max="16138" width="35.28515625" style="85" bestFit="1" customWidth="1"/>
    <col min="16139" max="16139" width="28.140625" style="85" bestFit="1" customWidth="1"/>
    <col min="16140" max="16140" width="33.140625" style="85" bestFit="1" customWidth="1"/>
    <col min="16141" max="16141" width="26" style="85" bestFit="1" customWidth="1"/>
    <col min="16142" max="16142" width="19.140625" style="85" bestFit="1" customWidth="1"/>
    <col min="16143" max="16143" width="10.42578125" style="85" customWidth="1"/>
    <col min="16144" max="16144" width="11.85546875" style="85" customWidth="1"/>
    <col min="16145" max="16145" width="14.7109375" style="85" customWidth="1"/>
    <col min="16146" max="16146" width="9" style="85" bestFit="1" customWidth="1"/>
    <col min="16147" max="16384" width="9.140625" style="85"/>
  </cols>
  <sheetData>
    <row r="2" spans="1:19" x14ac:dyDescent="0.25">
      <c r="A2" s="14" t="s">
        <v>1015</v>
      </c>
    </row>
    <row r="3" spans="1:19" x14ac:dyDescent="0.25">
      <c r="M3" s="86"/>
      <c r="N3" s="86"/>
      <c r="O3" s="86"/>
      <c r="P3" s="86"/>
    </row>
    <row r="4" spans="1:19" s="63" customFormat="1" ht="50.25" customHeight="1" x14ac:dyDescent="0.25">
      <c r="A4" s="970" t="s">
        <v>0</v>
      </c>
      <c r="B4" s="849" t="s">
        <v>1</v>
      </c>
      <c r="C4" s="849" t="s">
        <v>2</v>
      </c>
      <c r="D4" s="849" t="s">
        <v>3</v>
      </c>
      <c r="E4" s="970" t="s">
        <v>4</v>
      </c>
      <c r="F4" s="970" t="s">
        <v>5</v>
      </c>
      <c r="G4" s="970" t="s">
        <v>6</v>
      </c>
      <c r="H4" s="849" t="s">
        <v>7</v>
      </c>
      <c r="I4" s="849"/>
      <c r="J4" s="970" t="s">
        <v>8</v>
      </c>
      <c r="K4" s="849" t="s">
        <v>9</v>
      </c>
      <c r="L4" s="971"/>
      <c r="M4" s="864" t="s">
        <v>10</v>
      </c>
      <c r="N4" s="864"/>
      <c r="O4" s="864" t="s">
        <v>11</v>
      </c>
      <c r="P4" s="864"/>
      <c r="Q4" s="970" t="s">
        <v>12</v>
      </c>
      <c r="R4" s="849" t="s">
        <v>13</v>
      </c>
      <c r="S4" s="62"/>
    </row>
    <row r="5" spans="1:19" s="63" customFormat="1" x14ac:dyDescent="0.2">
      <c r="A5" s="970"/>
      <c r="B5" s="849"/>
      <c r="C5" s="849"/>
      <c r="D5" s="849"/>
      <c r="E5" s="970"/>
      <c r="F5" s="970"/>
      <c r="G5" s="970"/>
      <c r="H5" s="171" t="s">
        <v>14</v>
      </c>
      <c r="I5" s="171" t="s">
        <v>15</v>
      </c>
      <c r="J5" s="970"/>
      <c r="K5" s="171">
        <v>2020</v>
      </c>
      <c r="L5" s="171">
        <v>2021</v>
      </c>
      <c r="M5" s="2">
        <v>2020</v>
      </c>
      <c r="N5" s="2">
        <v>2021</v>
      </c>
      <c r="O5" s="2">
        <v>2020</v>
      </c>
      <c r="P5" s="2">
        <v>2021</v>
      </c>
      <c r="Q5" s="970"/>
      <c r="R5" s="849"/>
      <c r="S5" s="62"/>
    </row>
    <row r="6" spans="1:19" s="63" customFormat="1" x14ac:dyDescent="0.2">
      <c r="A6" s="189" t="s">
        <v>16</v>
      </c>
      <c r="B6" s="171" t="s">
        <v>17</v>
      </c>
      <c r="C6" s="171" t="s">
        <v>18</v>
      </c>
      <c r="D6" s="171" t="s">
        <v>19</v>
      </c>
      <c r="E6" s="189" t="s">
        <v>20</v>
      </c>
      <c r="F6" s="189" t="s">
        <v>21</v>
      </c>
      <c r="G6" s="189" t="s">
        <v>22</v>
      </c>
      <c r="H6" s="171" t="s">
        <v>23</v>
      </c>
      <c r="I6" s="171" t="s">
        <v>24</v>
      </c>
      <c r="J6" s="189" t="s">
        <v>25</v>
      </c>
      <c r="K6" s="171" t="s">
        <v>26</v>
      </c>
      <c r="L6" s="171" t="s">
        <v>27</v>
      </c>
      <c r="M6" s="172" t="s">
        <v>28</v>
      </c>
      <c r="N6" s="172" t="s">
        <v>29</v>
      </c>
      <c r="O6" s="172" t="s">
        <v>30</v>
      </c>
      <c r="P6" s="172" t="s">
        <v>31</v>
      </c>
      <c r="Q6" s="189" t="s">
        <v>32</v>
      </c>
      <c r="R6" s="171" t="s">
        <v>33</v>
      </c>
      <c r="S6" s="62"/>
    </row>
    <row r="7" spans="1:19" s="54" customFormat="1" ht="49.5" customHeight="1" x14ac:dyDescent="0.2">
      <c r="A7" s="243">
        <v>1</v>
      </c>
      <c r="B7" s="243" t="s">
        <v>90</v>
      </c>
      <c r="C7" s="243" t="s">
        <v>198</v>
      </c>
      <c r="D7" s="243">
        <v>3</v>
      </c>
      <c r="E7" s="243" t="s">
        <v>654</v>
      </c>
      <c r="F7" s="243" t="s">
        <v>655</v>
      </c>
      <c r="G7" s="242" t="s">
        <v>190</v>
      </c>
      <c r="H7" s="243" t="s">
        <v>656</v>
      </c>
      <c r="I7" s="243" t="s">
        <v>657</v>
      </c>
      <c r="J7" s="243" t="s">
        <v>658</v>
      </c>
      <c r="K7" s="254" t="s">
        <v>34</v>
      </c>
      <c r="L7" s="254"/>
      <c r="M7" s="254">
        <v>30000</v>
      </c>
      <c r="N7" s="254"/>
      <c r="O7" s="254">
        <v>30000</v>
      </c>
      <c r="P7" s="254"/>
      <c r="Q7" s="243" t="s">
        <v>659</v>
      </c>
      <c r="R7" s="243" t="s">
        <v>660</v>
      </c>
      <c r="S7" s="53"/>
    </row>
    <row r="8" spans="1:19" s="54" customFormat="1" ht="55.5" customHeight="1" x14ac:dyDescent="0.2">
      <c r="A8" s="243">
        <v>2</v>
      </c>
      <c r="B8" s="243" t="s">
        <v>90</v>
      </c>
      <c r="C8" s="243" t="s">
        <v>198</v>
      </c>
      <c r="D8" s="243">
        <v>3</v>
      </c>
      <c r="E8" s="243" t="s">
        <v>661</v>
      </c>
      <c r="F8" s="243" t="s">
        <v>655</v>
      </c>
      <c r="G8" s="243" t="s">
        <v>662</v>
      </c>
      <c r="H8" s="243" t="s">
        <v>663</v>
      </c>
      <c r="I8" s="243">
        <v>11</v>
      </c>
      <c r="J8" s="243" t="s">
        <v>658</v>
      </c>
      <c r="K8" s="254" t="s">
        <v>34</v>
      </c>
      <c r="L8" s="254"/>
      <c r="M8" s="254">
        <v>30000</v>
      </c>
      <c r="N8" s="254"/>
      <c r="O8" s="254">
        <v>30000</v>
      </c>
      <c r="P8" s="254"/>
      <c r="Q8" s="243" t="s">
        <v>659</v>
      </c>
      <c r="R8" s="243" t="s">
        <v>664</v>
      </c>
      <c r="S8" s="53"/>
    </row>
    <row r="9" spans="1:19" s="54" customFormat="1" ht="60" x14ac:dyDescent="0.25">
      <c r="A9" s="243">
        <v>3</v>
      </c>
      <c r="B9" s="243" t="s">
        <v>90</v>
      </c>
      <c r="C9" s="243">
        <v>1</v>
      </c>
      <c r="D9" s="243">
        <v>9</v>
      </c>
      <c r="E9" s="243" t="s">
        <v>665</v>
      </c>
      <c r="F9" s="254" t="s">
        <v>666</v>
      </c>
      <c r="G9" s="243" t="s">
        <v>667</v>
      </c>
      <c r="H9" s="243" t="s">
        <v>668</v>
      </c>
      <c r="I9" s="207" t="s">
        <v>41</v>
      </c>
      <c r="J9" s="243" t="s">
        <v>669</v>
      </c>
      <c r="K9" s="243" t="s">
        <v>40</v>
      </c>
      <c r="L9" s="253"/>
      <c r="M9" s="254">
        <v>65000</v>
      </c>
      <c r="N9" s="253"/>
      <c r="O9" s="254">
        <v>50000</v>
      </c>
      <c r="P9" s="253"/>
      <c r="Q9" s="243" t="s">
        <v>659</v>
      </c>
      <c r="R9" s="243" t="s">
        <v>660</v>
      </c>
      <c r="S9" s="53"/>
    </row>
    <row r="10" spans="1:19" s="54" customFormat="1" ht="90" x14ac:dyDescent="0.2">
      <c r="A10" s="243">
        <v>4</v>
      </c>
      <c r="B10" s="243" t="s">
        <v>90</v>
      </c>
      <c r="C10" s="243">
        <v>1</v>
      </c>
      <c r="D10" s="243">
        <v>3</v>
      </c>
      <c r="E10" s="243" t="s">
        <v>670</v>
      </c>
      <c r="F10" s="243" t="s">
        <v>671</v>
      </c>
      <c r="G10" s="242" t="s">
        <v>56</v>
      </c>
      <c r="H10" s="243" t="s">
        <v>672</v>
      </c>
      <c r="I10" s="243" t="s">
        <v>673</v>
      </c>
      <c r="J10" s="243" t="s">
        <v>674</v>
      </c>
      <c r="K10" s="254" t="s">
        <v>161</v>
      </c>
      <c r="L10" s="254"/>
      <c r="M10" s="254">
        <v>50000</v>
      </c>
      <c r="N10" s="254"/>
      <c r="O10" s="254">
        <v>50000</v>
      </c>
      <c r="P10" s="254"/>
      <c r="Q10" s="243" t="s">
        <v>659</v>
      </c>
      <c r="R10" s="243" t="s">
        <v>660</v>
      </c>
      <c r="S10" s="53"/>
    </row>
    <row r="11" spans="1:19" s="54" customFormat="1" ht="90" x14ac:dyDescent="0.2">
      <c r="A11" s="242">
        <v>5</v>
      </c>
      <c r="B11" s="242" t="s">
        <v>90</v>
      </c>
      <c r="C11" s="242">
        <v>3</v>
      </c>
      <c r="D11" s="242">
        <v>13</v>
      </c>
      <c r="E11" s="243" t="s">
        <v>675</v>
      </c>
      <c r="F11" s="243" t="s">
        <v>676</v>
      </c>
      <c r="G11" s="242" t="s">
        <v>677</v>
      </c>
      <c r="H11" s="242" t="s">
        <v>197</v>
      </c>
      <c r="I11" s="242">
        <v>5</v>
      </c>
      <c r="J11" s="243" t="s">
        <v>674</v>
      </c>
      <c r="K11" s="242" t="s">
        <v>161</v>
      </c>
      <c r="L11" s="242"/>
      <c r="M11" s="251">
        <v>30000</v>
      </c>
      <c r="N11" s="41"/>
      <c r="O11" s="148">
        <v>30000</v>
      </c>
      <c r="P11" s="41"/>
      <c r="Q11" s="243" t="s">
        <v>659</v>
      </c>
      <c r="R11" s="243" t="s">
        <v>660</v>
      </c>
      <c r="S11" s="53"/>
    </row>
    <row r="12" spans="1:19" s="54" customFormat="1" ht="45" x14ac:dyDescent="0.2">
      <c r="A12" s="243">
        <v>6</v>
      </c>
      <c r="B12" s="243" t="s">
        <v>90</v>
      </c>
      <c r="C12" s="243" t="s">
        <v>198</v>
      </c>
      <c r="D12" s="243">
        <v>3</v>
      </c>
      <c r="E12" s="243" t="s">
        <v>654</v>
      </c>
      <c r="F12" s="243" t="s">
        <v>655</v>
      </c>
      <c r="G12" s="242" t="s">
        <v>190</v>
      </c>
      <c r="H12" s="243" t="s">
        <v>656</v>
      </c>
      <c r="I12" s="243" t="s">
        <v>657</v>
      </c>
      <c r="J12" s="243" t="s">
        <v>658</v>
      </c>
      <c r="K12" s="55"/>
      <c r="L12" s="254" t="s">
        <v>34</v>
      </c>
      <c r="M12" s="55"/>
      <c r="N12" s="254">
        <v>30000</v>
      </c>
      <c r="O12" s="55"/>
      <c r="P12" s="254">
        <v>30000</v>
      </c>
      <c r="Q12" s="243" t="s">
        <v>659</v>
      </c>
      <c r="R12" s="243" t="s">
        <v>660</v>
      </c>
      <c r="S12" s="53"/>
    </row>
    <row r="13" spans="1:19" s="54" customFormat="1" ht="45" x14ac:dyDescent="0.2">
      <c r="A13" s="243">
        <v>7</v>
      </c>
      <c r="B13" s="243" t="s">
        <v>90</v>
      </c>
      <c r="C13" s="243" t="s">
        <v>198</v>
      </c>
      <c r="D13" s="243">
        <v>3</v>
      </c>
      <c r="E13" s="243" t="s">
        <v>661</v>
      </c>
      <c r="F13" s="243" t="s">
        <v>655</v>
      </c>
      <c r="G13" s="243" t="s">
        <v>662</v>
      </c>
      <c r="H13" s="243" t="s">
        <v>663</v>
      </c>
      <c r="I13" s="243">
        <v>11</v>
      </c>
      <c r="J13" s="243" t="s">
        <v>658</v>
      </c>
      <c r="K13" s="55"/>
      <c r="L13" s="254" t="s">
        <v>34</v>
      </c>
      <c r="M13" s="55"/>
      <c r="N13" s="254">
        <v>30000</v>
      </c>
      <c r="O13" s="254"/>
      <c r="P13" s="254">
        <v>30000</v>
      </c>
      <c r="Q13" s="243" t="s">
        <v>659</v>
      </c>
      <c r="R13" s="243" t="s">
        <v>664</v>
      </c>
      <c r="S13" s="53"/>
    </row>
    <row r="14" spans="1:19" s="13" customFormat="1" ht="90" x14ac:dyDescent="0.25">
      <c r="A14" s="243">
        <v>8</v>
      </c>
      <c r="B14" s="243" t="s">
        <v>90</v>
      </c>
      <c r="C14" s="243">
        <v>1</v>
      </c>
      <c r="D14" s="243">
        <v>6</v>
      </c>
      <c r="E14" s="243" t="s">
        <v>680</v>
      </c>
      <c r="F14" s="243" t="s">
        <v>681</v>
      </c>
      <c r="G14" s="243" t="s">
        <v>678</v>
      </c>
      <c r="H14" s="243" t="s">
        <v>679</v>
      </c>
      <c r="I14" s="243">
        <v>1</v>
      </c>
      <c r="J14" s="243" t="s">
        <v>682</v>
      </c>
      <c r="K14" s="253"/>
      <c r="L14" s="243" t="s">
        <v>291</v>
      </c>
      <c r="M14" s="253"/>
      <c r="N14" s="254">
        <v>55000</v>
      </c>
      <c r="O14" s="253"/>
      <c r="P14" s="254">
        <v>55000</v>
      </c>
      <c r="Q14" s="243" t="s">
        <v>659</v>
      </c>
      <c r="R14" s="243" t="s">
        <v>660</v>
      </c>
      <c r="S14" s="16"/>
    </row>
    <row r="15" spans="1:19" s="13" customFormat="1" ht="60" x14ac:dyDescent="0.25">
      <c r="A15" s="243">
        <v>9</v>
      </c>
      <c r="B15" s="243" t="s">
        <v>90</v>
      </c>
      <c r="C15" s="243">
        <v>2</v>
      </c>
      <c r="D15" s="243">
        <v>12</v>
      </c>
      <c r="E15" s="243" t="s">
        <v>683</v>
      </c>
      <c r="F15" s="243" t="s">
        <v>684</v>
      </c>
      <c r="G15" s="242" t="s">
        <v>56</v>
      </c>
      <c r="H15" s="243" t="s">
        <v>57</v>
      </c>
      <c r="I15" s="243">
        <v>1</v>
      </c>
      <c r="J15" s="243" t="s">
        <v>685</v>
      </c>
      <c r="K15" s="254"/>
      <c r="L15" s="254" t="s">
        <v>161</v>
      </c>
      <c r="M15" s="254"/>
      <c r="N15" s="254">
        <v>311500</v>
      </c>
      <c r="O15" s="254"/>
      <c r="P15" s="254">
        <v>60000</v>
      </c>
      <c r="Q15" s="243" t="s">
        <v>659</v>
      </c>
      <c r="R15" s="243" t="s">
        <v>660</v>
      </c>
    </row>
    <row r="16" spans="1:19" s="39" customFormat="1" ht="95.25" customHeight="1" x14ac:dyDescent="0.25">
      <c r="A16" s="242">
        <v>10</v>
      </c>
      <c r="B16" s="243" t="s">
        <v>90</v>
      </c>
      <c r="C16" s="243">
        <v>1</v>
      </c>
      <c r="D16" s="243">
        <v>6</v>
      </c>
      <c r="E16" s="243" t="s">
        <v>686</v>
      </c>
      <c r="F16" s="243" t="s">
        <v>803</v>
      </c>
      <c r="G16" s="243" t="s">
        <v>568</v>
      </c>
      <c r="H16" s="243" t="s">
        <v>668</v>
      </c>
      <c r="I16" s="243">
        <v>1</v>
      </c>
      <c r="J16" s="243" t="s">
        <v>687</v>
      </c>
      <c r="K16" s="254"/>
      <c r="L16" s="254" t="s">
        <v>161</v>
      </c>
      <c r="M16" s="254"/>
      <c r="N16" s="254">
        <v>59000</v>
      </c>
      <c r="O16" s="254"/>
      <c r="P16" s="254">
        <v>59000</v>
      </c>
      <c r="Q16" s="243" t="s">
        <v>659</v>
      </c>
      <c r="R16" s="243" t="s">
        <v>664</v>
      </c>
      <c r="S16" s="56"/>
    </row>
    <row r="17" spans="1:23" s="39" customFormat="1" ht="60" x14ac:dyDescent="0.25">
      <c r="A17" s="243">
        <v>11</v>
      </c>
      <c r="B17" s="243" t="s">
        <v>90</v>
      </c>
      <c r="C17" s="243">
        <v>2</v>
      </c>
      <c r="D17" s="243">
        <v>12</v>
      </c>
      <c r="E17" s="243" t="s">
        <v>688</v>
      </c>
      <c r="F17" s="243" t="s">
        <v>689</v>
      </c>
      <c r="G17" s="243" t="s">
        <v>56</v>
      </c>
      <c r="H17" s="243" t="s">
        <v>57</v>
      </c>
      <c r="I17" s="207" t="s">
        <v>41</v>
      </c>
      <c r="J17" s="243" t="s">
        <v>674</v>
      </c>
      <c r="K17" s="243"/>
      <c r="L17" s="242" t="s">
        <v>161</v>
      </c>
      <c r="M17" s="254"/>
      <c r="N17" s="251">
        <v>66000</v>
      </c>
      <c r="O17" s="254"/>
      <c r="P17" s="251">
        <v>66000</v>
      </c>
      <c r="Q17" s="243" t="s">
        <v>659</v>
      </c>
      <c r="R17" s="243" t="s">
        <v>660</v>
      </c>
      <c r="S17" s="107"/>
      <c r="T17" s="107"/>
      <c r="U17" s="107"/>
      <c r="V17" s="107"/>
      <c r="W17" s="107"/>
    </row>
    <row r="18" spans="1:23" s="13" customFormat="1" ht="78" customHeight="1" x14ac:dyDescent="0.25">
      <c r="A18" s="242">
        <v>12</v>
      </c>
      <c r="B18" s="243" t="s">
        <v>52</v>
      </c>
      <c r="C18" s="243">
        <v>5</v>
      </c>
      <c r="D18" s="243">
        <v>11</v>
      </c>
      <c r="E18" s="243" t="s">
        <v>690</v>
      </c>
      <c r="F18" s="243" t="s">
        <v>691</v>
      </c>
      <c r="G18" s="243" t="s">
        <v>195</v>
      </c>
      <c r="H18" s="243" t="s">
        <v>289</v>
      </c>
      <c r="I18" s="243">
        <v>1</v>
      </c>
      <c r="J18" s="243" t="s">
        <v>692</v>
      </c>
      <c r="K18" s="254"/>
      <c r="L18" s="254" t="s">
        <v>43</v>
      </c>
      <c r="M18" s="254"/>
      <c r="N18" s="254">
        <v>30000</v>
      </c>
      <c r="O18" s="254"/>
      <c r="P18" s="254">
        <v>30000</v>
      </c>
      <c r="Q18" s="243" t="s">
        <v>659</v>
      </c>
      <c r="R18" s="243" t="s">
        <v>660</v>
      </c>
    </row>
    <row r="19" spans="1:23" ht="117" customHeight="1" x14ac:dyDescent="0.25">
      <c r="A19" s="243">
        <v>13</v>
      </c>
      <c r="B19" s="243" t="s">
        <v>90</v>
      </c>
      <c r="C19" s="243">
        <v>1</v>
      </c>
      <c r="D19" s="243">
        <v>3</v>
      </c>
      <c r="E19" s="243" t="s">
        <v>670</v>
      </c>
      <c r="F19" s="243" t="s">
        <v>806</v>
      </c>
      <c r="G19" s="242" t="s">
        <v>56</v>
      </c>
      <c r="H19" s="243" t="s">
        <v>1014</v>
      </c>
      <c r="I19" s="243" t="s">
        <v>1013</v>
      </c>
      <c r="J19" s="243" t="s">
        <v>674</v>
      </c>
      <c r="K19" s="253"/>
      <c r="L19" s="254" t="s">
        <v>161</v>
      </c>
      <c r="M19" s="254"/>
      <c r="N19" s="254">
        <v>25000</v>
      </c>
      <c r="O19" s="254"/>
      <c r="P19" s="254">
        <v>25000</v>
      </c>
      <c r="Q19" s="243" t="s">
        <v>659</v>
      </c>
      <c r="R19" s="243" t="s">
        <v>660</v>
      </c>
    </row>
    <row r="20" spans="1:23" s="13" customFormat="1" ht="29.25" customHeight="1" x14ac:dyDescent="0.25">
      <c r="A20" s="233"/>
      <c r="B20" s="233"/>
      <c r="C20" s="233"/>
      <c r="D20" s="233"/>
      <c r="E20" s="233"/>
      <c r="F20" s="233"/>
      <c r="G20" s="233"/>
      <c r="H20" s="233"/>
      <c r="I20" s="233"/>
      <c r="J20" s="233"/>
      <c r="K20" s="233"/>
      <c r="L20" s="233"/>
      <c r="M20" s="234"/>
      <c r="N20" s="234"/>
      <c r="O20" s="234"/>
      <c r="P20" s="234"/>
      <c r="Q20" s="233"/>
      <c r="R20" s="233"/>
    </row>
    <row r="21" spans="1:23" x14ac:dyDescent="0.25">
      <c r="M21" s="828"/>
      <c r="N21" s="882" t="s">
        <v>35</v>
      </c>
      <c r="O21" s="882"/>
      <c r="P21" s="882"/>
    </row>
    <row r="22" spans="1:23" x14ac:dyDescent="0.25">
      <c r="M22" s="969"/>
      <c r="N22" s="829" t="s">
        <v>36</v>
      </c>
      <c r="O22" s="829" t="s">
        <v>37</v>
      </c>
      <c r="P22" s="829"/>
    </row>
    <row r="23" spans="1:23" x14ac:dyDescent="0.25">
      <c r="M23" s="969"/>
      <c r="N23" s="829"/>
      <c r="O23" s="165">
        <v>2020</v>
      </c>
      <c r="P23" s="165">
        <v>2021</v>
      </c>
    </row>
    <row r="24" spans="1:23" x14ac:dyDescent="0.25">
      <c r="M24" s="164" t="s">
        <v>729</v>
      </c>
      <c r="N24" s="190">
        <v>13</v>
      </c>
      <c r="O24" s="91">
        <f>O11+O10+O9+O8+O7</f>
        <v>190000</v>
      </c>
      <c r="P24" s="38">
        <f>SUM(P19,P18,P17,P16,P15,P14,P13,P12)</f>
        <v>355000</v>
      </c>
    </row>
  </sheetData>
  <mergeCells count="18">
    <mergeCell ref="M21:M23"/>
    <mergeCell ref="N21:P21"/>
    <mergeCell ref="N22:N23"/>
    <mergeCell ref="O22:P22"/>
    <mergeCell ref="O4:P4"/>
    <mergeCell ref="A4:A5"/>
    <mergeCell ref="B4:B5"/>
    <mergeCell ref="K4:L4"/>
    <mergeCell ref="M4:N4"/>
    <mergeCell ref="Q4:Q5"/>
    <mergeCell ref="R4:R5"/>
    <mergeCell ref="C4:C5"/>
    <mergeCell ref="D4:D5"/>
    <mergeCell ref="E4:E5"/>
    <mergeCell ref="G4:G5"/>
    <mergeCell ref="H4:I4"/>
    <mergeCell ref="J4:J5"/>
    <mergeCell ref="F4:F5"/>
  </mergeCells>
  <pageMargins left="0.7" right="0.7" top="0.75" bottom="0.75" header="0.3" footer="0.3"/>
  <pageSetup paperSize="8" scale="4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94720-B94E-46EB-B384-9006E2AF455C}">
  <sheetPr>
    <pageSetUpPr fitToPage="1"/>
  </sheetPr>
  <dimension ref="A2:S34"/>
  <sheetViews>
    <sheetView topLeftCell="A20" zoomScale="80" zoomScaleNormal="80" workbookViewId="0">
      <selection activeCell="Q32" sqref="Q32"/>
    </sheetView>
  </sheetViews>
  <sheetFormatPr defaultRowHeight="15" x14ac:dyDescent="0.25"/>
  <cols>
    <col min="1" max="1" width="4.7109375" style="85" customWidth="1"/>
    <col min="2" max="2" width="8.85546875" style="85" customWidth="1"/>
    <col min="3" max="3" width="7.85546875" style="85" customWidth="1"/>
    <col min="4" max="4" width="12.5703125" style="85" customWidth="1"/>
    <col min="5" max="5" width="37.7109375" style="85" customWidth="1"/>
    <col min="6" max="6" width="57.7109375" style="85" customWidth="1"/>
    <col min="7" max="7" width="27.140625" style="85" customWidth="1"/>
    <col min="8" max="8" width="20.42578125" style="85" customWidth="1"/>
    <col min="9" max="9" width="10.42578125" style="85" customWidth="1"/>
    <col min="10" max="10" width="28.7109375" style="85" customWidth="1"/>
    <col min="11" max="11" width="10.7109375" style="85" customWidth="1"/>
    <col min="12" max="12" width="14.5703125" style="85" customWidth="1"/>
    <col min="13" max="13" width="14.7109375" style="85" customWidth="1"/>
    <col min="14" max="14" width="21.42578125" style="85" customWidth="1"/>
    <col min="15" max="15" width="14.7109375" style="85" customWidth="1"/>
    <col min="16" max="16" width="14.140625" style="85" customWidth="1"/>
    <col min="17" max="17" width="26.7109375" style="85" customWidth="1"/>
    <col min="18" max="18" width="15.7109375" style="85" customWidth="1"/>
    <col min="19" max="19" width="19.5703125" style="85" customWidth="1"/>
    <col min="20" max="258" width="9.140625" style="85"/>
    <col min="259" max="259" width="4.7109375" style="85" bestFit="1" customWidth="1"/>
    <col min="260" max="260" width="9.7109375" style="85" bestFit="1" customWidth="1"/>
    <col min="261" max="261" width="10" style="85" bestFit="1" customWidth="1"/>
    <col min="262" max="262" width="8.85546875" style="85" bestFit="1" customWidth="1"/>
    <col min="263" max="263" width="22.85546875" style="85" customWidth="1"/>
    <col min="264" max="264" width="59.7109375" style="85" bestFit="1" customWidth="1"/>
    <col min="265" max="265" width="57.85546875" style="85" bestFit="1" customWidth="1"/>
    <col min="266" max="266" width="35.28515625" style="85" bestFit="1" customWidth="1"/>
    <col min="267" max="267" width="28.140625" style="85" bestFit="1" customWidth="1"/>
    <col min="268" max="268" width="33.140625" style="85" bestFit="1" customWidth="1"/>
    <col min="269" max="269" width="26" style="85" bestFit="1" customWidth="1"/>
    <col min="270" max="270" width="19.140625" style="85" bestFit="1" customWidth="1"/>
    <col min="271" max="271" width="10.42578125" style="85" customWidth="1"/>
    <col min="272" max="272" width="11.85546875" style="85" customWidth="1"/>
    <col min="273" max="273" width="14.7109375" style="85" customWidth="1"/>
    <col min="274" max="274" width="9" style="85" bestFit="1" customWidth="1"/>
    <col min="275" max="514" width="9.140625" style="85"/>
    <col min="515" max="515" width="4.7109375" style="85" bestFit="1" customWidth="1"/>
    <col min="516" max="516" width="9.7109375" style="85" bestFit="1" customWidth="1"/>
    <col min="517" max="517" width="10" style="85" bestFit="1" customWidth="1"/>
    <col min="518" max="518" width="8.85546875" style="85" bestFit="1" customWidth="1"/>
    <col min="519" max="519" width="22.85546875" style="85" customWidth="1"/>
    <col min="520" max="520" width="59.7109375" style="85" bestFit="1" customWidth="1"/>
    <col min="521" max="521" width="57.85546875" style="85" bestFit="1" customWidth="1"/>
    <col min="522" max="522" width="35.28515625" style="85" bestFit="1" customWidth="1"/>
    <col min="523" max="523" width="28.140625" style="85" bestFit="1" customWidth="1"/>
    <col min="524" max="524" width="33.140625" style="85" bestFit="1" customWidth="1"/>
    <col min="525" max="525" width="26" style="85" bestFit="1" customWidth="1"/>
    <col min="526" max="526" width="19.140625" style="85" bestFit="1" customWidth="1"/>
    <col min="527" max="527" width="10.42578125" style="85" customWidth="1"/>
    <col min="528" max="528" width="11.85546875" style="85" customWidth="1"/>
    <col min="529" max="529" width="14.7109375" style="85" customWidth="1"/>
    <col min="530" max="530" width="9" style="85" bestFit="1" customWidth="1"/>
    <col min="531" max="770" width="9.140625" style="85"/>
    <col min="771" max="771" width="4.7109375" style="85" bestFit="1" customWidth="1"/>
    <col min="772" max="772" width="9.7109375" style="85" bestFit="1" customWidth="1"/>
    <col min="773" max="773" width="10" style="85" bestFit="1" customWidth="1"/>
    <col min="774" max="774" width="8.85546875" style="85" bestFit="1" customWidth="1"/>
    <col min="775" max="775" width="22.85546875" style="85" customWidth="1"/>
    <col min="776" max="776" width="59.7109375" style="85" bestFit="1" customWidth="1"/>
    <col min="777" max="777" width="57.85546875" style="85" bestFit="1" customWidth="1"/>
    <col min="778" max="778" width="35.28515625" style="85" bestFit="1" customWidth="1"/>
    <col min="779" max="779" width="28.140625" style="85" bestFit="1" customWidth="1"/>
    <col min="780" max="780" width="33.140625" style="85" bestFit="1" customWidth="1"/>
    <col min="781" max="781" width="26" style="85" bestFit="1" customWidth="1"/>
    <col min="782" max="782" width="19.140625" style="85" bestFit="1" customWidth="1"/>
    <col min="783" max="783" width="10.42578125" style="85" customWidth="1"/>
    <col min="784" max="784" width="11.85546875" style="85" customWidth="1"/>
    <col min="785" max="785" width="14.7109375" style="85" customWidth="1"/>
    <col min="786" max="786" width="9" style="85" bestFit="1" customWidth="1"/>
    <col min="787" max="1026" width="9.140625" style="85"/>
    <col min="1027" max="1027" width="4.7109375" style="85" bestFit="1" customWidth="1"/>
    <col min="1028" max="1028" width="9.7109375" style="85" bestFit="1" customWidth="1"/>
    <col min="1029" max="1029" width="10" style="85" bestFit="1" customWidth="1"/>
    <col min="1030" max="1030" width="8.85546875" style="85" bestFit="1" customWidth="1"/>
    <col min="1031" max="1031" width="22.85546875" style="85" customWidth="1"/>
    <col min="1032" max="1032" width="59.7109375" style="85" bestFit="1" customWidth="1"/>
    <col min="1033" max="1033" width="57.85546875" style="85" bestFit="1" customWidth="1"/>
    <col min="1034" max="1034" width="35.28515625" style="85" bestFit="1" customWidth="1"/>
    <col min="1035" max="1035" width="28.140625" style="85" bestFit="1" customWidth="1"/>
    <col min="1036" max="1036" width="33.140625" style="85" bestFit="1" customWidth="1"/>
    <col min="1037" max="1037" width="26" style="85" bestFit="1" customWidth="1"/>
    <col min="1038" max="1038" width="19.140625" style="85" bestFit="1" customWidth="1"/>
    <col min="1039" max="1039" width="10.42578125" style="85" customWidth="1"/>
    <col min="1040" max="1040" width="11.85546875" style="85" customWidth="1"/>
    <col min="1041" max="1041" width="14.7109375" style="85" customWidth="1"/>
    <col min="1042" max="1042" width="9" style="85" bestFit="1" customWidth="1"/>
    <col min="1043" max="1282" width="9.140625" style="85"/>
    <col min="1283" max="1283" width="4.7109375" style="85" bestFit="1" customWidth="1"/>
    <col min="1284" max="1284" width="9.7109375" style="85" bestFit="1" customWidth="1"/>
    <col min="1285" max="1285" width="10" style="85" bestFit="1" customWidth="1"/>
    <col min="1286" max="1286" width="8.85546875" style="85" bestFit="1" customWidth="1"/>
    <col min="1287" max="1287" width="22.85546875" style="85" customWidth="1"/>
    <col min="1288" max="1288" width="59.7109375" style="85" bestFit="1" customWidth="1"/>
    <col min="1289" max="1289" width="57.85546875" style="85" bestFit="1" customWidth="1"/>
    <col min="1290" max="1290" width="35.28515625" style="85" bestFit="1" customWidth="1"/>
    <col min="1291" max="1291" width="28.140625" style="85" bestFit="1" customWidth="1"/>
    <col min="1292" max="1292" width="33.140625" style="85" bestFit="1" customWidth="1"/>
    <col min="1293" max="1293" width="26" style="85" bestFit="1" customWidth="1"/>
    <col min="1294" max="1294" width="19.140625" style="85" bestFit="1" customWidth="1"/>
    <col min="1295" max="1295" width="10.42578125" style="85" customWidth="1"/>
    <col min="1296" max="1296" width="11.85546875" style="85" customWidth="1"/>
    <col min="1297" max="1297" width="14.7109375" style="85" customWidth="1"/>
    <col min="1298" max="1298" width="9" style="85" bestFit="1" customWidth="1"/>
    <col min="1299" max="1538" width="9.140625" style="85"/>
    <col min="1539" max="1539" width="4.7109375" style="85" bestFit="1" customWidth="1"/>
    <col min="1540" max="1540" width="9.7109375" style="85" bestFit="1" customWidth="1"/>
    <col min="1541" max="1541" width="10" style="85" bestFit="1" customWidth="1"/>
    <col min="1542" max="1542" width="8.85546875" style="85" bestFit="1" customWidth="1"/>
    <col min="1543" max="1543" width="22.85546875" style="85" customWidth="1"/>
    <col min="1544" max="1544" width="59.7109375" style="85" bestFit="1" customWidth="1"/>
    <col min="1545" max="1545" width="57.85546875" style="85" bestFit="1" customWidth="1"/>
    <col min="1546" max="1546" width="35.28515625" style="85" bestFit="1" customWidth="1"/>
    <col min="1547" max="1547" width="28.140625" style="85" bestFit="1" customWidth="1"/>
    <col min="1548" max="1548" width="33.140625" style="85" bestFit="1" customWidth="1"/>
    <col min="1549" max="1549" width="26" style="85" bestFit="1" customWidth="1"/>
    <col min="1550" max="1550" width="19.140625" style="85" bestFit="1" customWidth="1"/>
    <col min="1551" max="1551" width="10.42578125" style="85" customWidth="1"/>
    <col min="1552" max="1552" width="11.85546875" style="85" customWidth="1"/>
    <col min="1553" max="1553" width="14.7109375" style="85" customWidth="1"/>
    <col min="1554" max="1554" width="9" style="85" bestFit="1" customWidth="1"/>
    <col min="1555" max="1794" width="9.140625" style="85"/>
    <col min="1795" max="1795" width="4.7109375" style="85" bestFit="1" customWidth="1"/>
    <col min="1796" max="1796" width="9.7109375" style="85" bestFit="1" customWidth="1"/>
    <col min="1797" max="1797" width="10" style="85" bestFit="1" customWidth="1"/>
    <col min="1798" max="1798" width="8.85546875" style="85" bestFit="1" customWidth="1"/>
    <col min="1799" max="1799" width="22.85546875" style="85" customWidth="1"/>
    <col min="1800" max="1800" width="59.7109375" style="85" bestFit="1" customWidth="1"/>
    <col min="1801" max="1801" width="57.85546875" style="85" bestFit="1" customWidth="1"/>
    <col min="1802" max="1802" width="35.28515625" style="85" bestFit="1" customWidth="1"/>
    <col min="1803" max="1803" width="28.140625" style="85" bestFit="1" customWidth="1"/>
    <col min="1804" max="1804" width="33.140625" style="85" bestFit="1" customWidth="1"/>
    <col min="1805" max="1805" width="26" style="85" bestFit="1" customWidth="1"/>
    <col min="1806" max="1806" width="19.140625" style="85" bestFit="1" customWidth="1"/>
    <col min="1807" max="1807" width="10.42578125" style="85" customWidth="1"/>
    <col min="1808" max="1808" width="11.85546875" style="85" customWidth="1"/>
    <col min="1809" max="1809" width="14.7109375" style="85" customWidth="1"/>
    <col min="1810" max="1810" width="9" style="85" bestFit="1" customWidth="1"/>
    <col min="1811" max="2050" width="9.140625" style="85"/>
    <col min="2051" max="2051" width="4.7109375" style="85" bestFit="1" customWidth="1"/>
    <col min="2052" max="2052" width="9.7109375" style="85" bestFit="1" customWidth="1"/>
    <col min="2053" max="2053" width="10" style="85" bestFit="1" customWidth="1"/>
    <col min="2054" max="2054" width="8.85546875" style="85" bestFit="1" customWidth="1"/>
    <col min="2055" max="2055" width="22.85546875" style="85" customWidth="1"/>
    <col min="2056" max="2056" width="59.7109375" style="85" bestFit="1" customWidth="1"/>
    <col min="2057" max="2057" width="57.85546875" style="85" bestFit="1" customWidth="1"/>
    <col min="2058" max="2058" width="35.28515625" style="85" bestFit="1" customWidth="1"/>
    <col min="2059" max="2059" width="28.140625" style="85" bestFit="1" customWidth="1"/>
    <col min="2060" max="2060" width="33.140625" style="85" bestFit="1" customWidth="1"/>
    <col min="2061" max="2061" width="26" style="85" bestFit="1" customWidth="1"/>
    <col min="2062" max="2062" width="19.140625" style="85" bestFit="1" customWidth="1"/>
    <col min="2063" max="2063" width="10.42578125" style="85" customWidth="1"/>
    <col min="2064" max="2064" width="11.85546875" style="85" customWidth="1"/>
    <col min="2065" max="2065" width="14.7109375" style="85" customWidth="1"/>
    <col min="2066" max="2066" width="9" style="85" bestFit="1" customWidth="1"/>
    <col min="2067" max="2306" width="9.140625" style="85"/>
    <col min="2307" max="2307" width="4.7109375" style="85" bestFit="1" customWidth="1"/>
    <col min="2308" max="2308" width="9.7109375" style="85" bestFit="1" customWidth="1"/>
    <col min="2309" max="2309" width="10" style="85" bestFit="1" customWidth="1"/>
    <col min="2310" max="2310" width="8.85546875" style="85" bestFit="1" customWidth="1"/>
    <col min="2311" max="2311" width="22.85546875" style="85" customWidth="1"/>
    <col min="2312" max="2312" width="59.7109375" style="85" bestFit="1" customWidth="1"/>
    <col min="2313" max="2313" width="57.85546875" style="85" bestFit="1" customWidth="1"/>
    <col min="2314" max="2314" width="35.28515625" style="85" bestFit="1" customWidth="1"/>
    <col min="2315" max="2315" width="28.140625" style="85" bestFit="1" customWidth="1"/>
    <col min="2316" max="2316" width="33.140625" style="85" bestFit="1" customWidth="1"/>
    <col min="2317" max="2317" width="26" style="85" bestFit="1" customWidth="1"/>
    <col min="2318" max="2318" width="19.140625" style="85" bestFit="1" customWidth="1"/>
    <col min="2319" max="2319" width="10.42578125" style="85" customWidth="1"/>
    <col min="2320" max="2320" width="11.85546875" style="85" customWidth="1"/>
    <col min="2321" max="2321" width="14.7109375" style="85" customWidth="1"/>
    <col min="2322" max="2322" width="9" style="85" bestFit="1" customWidth="1"/>
    <col min="2323" max="2562" width="9.140625" style="85"/>
    <col min="2563" max="2563" width="4.7109375" style="85" bestFit="1" customWidth="1"/>
    <col min="2564" max="2564" width="9.7109375" style="85" bestFit="1" customWidth="1"/>
    <col min="2565" max="2565" width="10" style="85" bestFit="1" customWidth="1"/>
    <col min="2566" max="2566" width="8.85546875" style="85" bestFit="1" customWidth="1"/>
    <col min="2567" max="2567" width="22.85546875" style="85" customWidth="1"/>
    <col min="2568" max="2568" width="59.7109375" style="85" bestFit="1" customWidth="1"/>
    <col min="2569" max="2569" width="57.85546875" style="85" bestFit="1" customWidth="1"/>
    <col min="2570" max="2570" width="35.28515625" style="85" bestFit="1" customWidth="1"/>
    <col min="2571" max="2571" width="28.140625" style="85" bestFit="1" customWidth="1"/>
    <col min="2572" max="2572" width="33.140625" style="85" bestFit="1" customWidth="1"/>
    <col min="2573" max="2573" width="26" style="85" bestFit="1" customWidth="1"/>
    <col min="2574" max="2574" width="19.140625" style="85" bestFit="1" customWidth="1"/>
    <col min="2575" max="2575" width="10.42578125" style="85" customWidth="1"/>
    <col min="2576" max="2576" width="11.85546875" style="85" customWidth="1"/>
    <col min="2577" max="2577" width="14.7109375" style="85" customWidth="1"/>
    <col min="2578" max="2578" width="9" style="85" bestFit="1" customWidth="1"/>
    <col min="2579" max="2818" width="9.140625" style="85"/>
    <col min="2819" max="2819" width="4.7109375" style="85" bestFit="1" customWidth="1"/>
    <col min="2820" max="2820" width="9.7109375" style="85" bestFit="1" customWidth="1"/>
    <col min="2821" max="2821" width="10" style="85" bestFit="1" customWidth="1"/>
    <col min="2822" max="2822" width="8.85546875" style="85" bestFit="1" customWidth="1"/>
    <col min="2823" max="2823" width="22.85546875" style="85" customWidth="1"/>
    <col min="2824" max="2824" width="59.7109375" style="85" bestFit="1" customWidth="1"/>
    <col min="2825" max="2825" width="57.85546875" style="85" bestFit="1" customWidth="1"/>
    <col min="2826" max="2826" width="35.28515625" style="85" bestFit="1" customWidth="1"/>
    <col min="2827" max="2827" width="28.140625" style="85" bestFit="1" customWidth="1"/>
    <col min="2828" max="2828" width="33.140625" style="85" bestFit="1" customWidth="1"/>
    <col min="2829" max="2829" width="26" style="85" bestFit="1" customWidth="1"/>
    <col min="2830" max="2830" width="19.140625" style="85" bestFit="1" customWidth="1"/>
    <col min="2831" max="2831" width="10.42578125" style="85" customWidth="1"/>
    <col min="2832" max="2832" width="11.85546875" style="85" customWidth="1"/>
    <col min="2833" max="2833" width="14.7109375" style="85" customWidth="1"/>
    <col min="2834" max="2834" width="9" style="85" bestFit="1" customWidth="1"/>
    <col min="2835" max="3074" width="9.140625" style="85"/>
    <col min="3075" max="3075" width="4.7109375" style="85" bestFit="1" customWidth="1"/>
    <col min="3076" max="3076" width="9.7109375" style="85" bestFit="1" customWidth="1"/>
    <col min="3077" max="3077" width="10" style="85" bestFit="1" customWidth="1"/>
    <col min="3078" max="3078" width="8.85546875" style="85" bestFit="1" customWidth="1"/>
    <col min="3079" max="3079" width="22.85546875" style="85" customWidth="1"/>
    <col min="3080" max="3080" width="59.7109375" style="85" bestFit="1" customWidth="1"/>
    <col min="3081" max="3081" width="57.85546875" style="85" bestFit="1" customWidth="1"/>
    <col min="3082" max="3082" width="35.28515625" style="85" bestFit="1" customWidth="1"/>
    <col min="3083" max="3083" width="28.140625" style="85" bestFit="1" customWidth="1"/>
    <col min="3084" max="3084" width="33.140625" style="85" bestFit="1" customWidth="1"/>
    <col min="3085" max="3085" width="26" style="85" bestFit="1" customWidth="1"/>
    <col min="3086" max="3086" width="19.140625" style="85" bestFit="1" customWidth="1"/>
    <col min="3087" max="3087" width="10.42578125" style="85" customWidth="1"/>
    <col min="3088" max="3088" width="11.85546875" style="85" customWidth="1"/>
    <col min="3089" max="3089" width="14.7109375" style="85" customWidth="1"/>
    <col min="3090" max="3090" width="9" style="85" bestFit="1" customWidth="1"/>
    <col min="3091" max="3330" width="9.140625" style="85"/>
    <col min="3331" max="3331" width="4.7109375" style="85" bestFit="1" customWidth="1"/>
    <col min="3332" max="3332" width="9.7109375" style="85" bestFit="1" customWidth="1"/>
    <col min="3333" max="3333" width="10" style="85" bestFit="1" customWidth="1"/>
    <col min="3334" max="3334" width="8.85546875" style="85" bestFit="1" customWidth="1"/>
    <col min="3335" max="3335" width="22.85546875" style="85" customWidth="1"/>
    <col min="3336" max="3336" width="59.7109375" style="85" bestFit="1" customWidth="1"/>
    <col min="3337" max="3337" width="57.85546875" style="85" bestFit="1" customWidth="1"/>
    <col min="3338" max="3338" width="35.28515625" style="85" bestFit="1" customWidth="1"/>
    <col min="3339" max="3339" width="28.140625" style="85" bestFit="1" customWidth="1"/>
    <col min="3340" max="3340" width="33.140625" style="85" bestFit="1" customWidth="1"/>
    <col min="3341" max="3341" width="26" style="85" bestFit="1" customWidth="1"/>
    <col min="3342" max="3342" width="19.140625" style="85" bestFit="1" customWidth="1"/>
    <col min="3343" max="3343" width="10.42578125" style="85" customWidth="1"/>
    <col min="3344" max="3344" width="11.85546875" style="85" customWidth="1"/>
    <col min="3345" max="3345" width="14.7109375" style="85" customWidth="1"/>
    <col min="3346" max="3346" width="9" style="85" bestFit="1" customWidth="1"/>
    <col min="3347" max="3586" width="9.140625" style="85"/>
    <col min="3587" max="3587" width="4.7109375" style="85" bestFit="1" customWidth="1"/>
    <col min="3588" max="3588" width="9.7109375" style="85" bestFit="1" customWidth="1"/>
    <col min="3589" max="3589" width="10" style="85" bestFit="1" customWidth="1"/>
    <col min="3590" max="3590" width="8.85546875" style="85" bestFit="1" customWidth="1"/>
    <col min="3591" max="3591" width="22.85546875" style="85" customWidth="1"/>
    <col min="3592" max="3592" width="59.7109375" style="85" bestFit="1" customWidth="1"/>
    <col min="3593" max="3593" width="57.85546875" style="85" bestFit="1" customWidth="1"/>
    <col min="3594" max="3594" width="35.28515625" style="85" bestFit="1" customWidth="1"/>
    <col min="3595" max="3595" width="28.140625" style="85" bestFit="1" customWidth="1"/>
    <col min="3596" max="3596" width="33.140625" style="85" bestFit="1" customWidth="1"/>
    <col min="3597" max="3597" width="26" style="85" bestFit="1" customWidth="1"/>
    <col min="3598" max="3598" width="19.140625" style="85" bestFit="1" customWidth="1"/>
    <col min="3599" max="3599" width="10.42578125" style="85" customWidth="1"/>
    <col min="3600" max="3600" width="11.85546875" style="85" customWidth="1"/>
    <col min="3601" max="3601" width="14.7109375" style="85" customWidth="1"/>
    <col min="3602" max="3602" width="9" style="85" bestFit="1" customWidth="1"/>
    <col min="3603" max="3842" width="9.140625" style="85"/>
    <col min="3843" max="3843" width="4.7109375" style="85" bestFit="1" customWidth="1"/>
    <col min="3844" max="3844" width="9.7109375" style="85" bestFit="1" customWidth="1"/>
    <col min="3845" max="3845" width="10" style="85" bestFit="1" customWidth="1"/>
    <col min="3846" max="3846" width="8.85546875" style="85" bestFit="1" customWidth="1"/>
    <col min="3847" max="3847" width="22.85546875" style="85" customWidth="1"/>
    <col min="3848" max="3848" width="59.7109375" style="85" bestFit="1" customWidth="1"/>
    <col min="3849" max="3849" width="57.85546875" style="85" bestFit="1" customWidth="1"/>
    <col min="3850" max="3850" width="35.28515625" style="85" bestFit="1" customWidth="1"/>
    <col min="3851" max="3851" width="28.140625" style="85" bestFit="1" customWidth="1"/>
    <col min="3852" max="3852" width="33.140625" style="85" bestFit="1" customWidth="1"/>
    <col min="3853" max="3853" width="26" style="85" bestFit="1" customWidth="1"/>
    <col min="3854" max="3854" width="19.140625" style="85" bestFit="1" customWidth="1"/>
    <col min="3855" max="3855" width="10.42578125" style="85" customWidth="1"/>
    <col min="3856" max="3856" width="11.85546875" style="85" customWidth="1"/>
    <col min="3857" max="3857" width="14.7109375" style="85" customWidth="1"/>
    <col min="3858" max="3858" width="9" style="85" bestFit="1" customWidth="1"/>
    <col min="3859" max="4098" width="9.140625" style="85"/>
    <col min="4099" max="4099" width="4.7109375" style="85" bestFit="1" customWidth="1"/>
    <col min="4100" max="4100" width="9.7109375" style="85" bestFit="1" customWidth="1"/>
    <col min="4101" max="4101" width="10" style="85" bestFit="1" customWidth="1"/>
    <col min="4102" max="4102" width="8.85546875" style="85" bestFit="1" customWidth="1"/>
    <col min="4103" max="4103" width="22.85546875" style="85" customWidth="1"/>
    <col min="4104" max="4104" width="59.7109375" style="85" bestFit="1" customWidth="1"/>
    <col min="4105" max="4105" width="57.85546875" style="85" bestFit="1" customWidth="1"/>
    <col min="4106" max="4106" width="35.28515625" style="85" bestFit="1" customWidth="1"/>
    <col min="4107" max="4107" width="28.140625" style="85" bestFit="1" customWidth="1"/>
    <col min="4108" max="4108" width="33.140625" style="85" bestFit="1" customWidth="1"/>
    <col min="4109" max="4109" width="26" style="85" bestFit="1" customWidth="1"/>
    <col min="4110" max="4110" width="19.140625" style="85" bestFit="1" customWidth="1"/>
    <col min="4111" max="4111" width="10.42578125" style="85" customWidth="1"/>
    <col min="4112" max="4112" width="11.85546875" style="85" customWidth="1"/>
    <col min="4113" max="4113" width="14.7109375" style="85" customWidth="1"/>
    <col min="4114" max="4114" width="9" style="85" bestFit="1" customWidth="1"/>
    <col min="4115" max="4354" width="9.140625" style="85"/>
    <col min="4355" max="4355" width="4.7109375" style="85" bestFit="1" customWidth="1"/>
    <col min="4356" max="4356" width="9.7109375" style="85" bestFit="1" customWidth="1"/>
    <col min="4357" max="4357" width="10" style="85" bestFit="1" customWidth="1"/>
    <col min="4358" max="4358" width="8.85546875" style="85" bestFit="1" customWidth="1"/>
    <col min="4359" max="4359" width="22.85546875" style="85" customWidth="1"/>
    <col min="4360" max="4360" width="59.7109375" style="85" bestFit="1" customWidth="1"/>
    <col min="4361" max="4361" width="57.85546875" style="85" bestFit="1" customWidth="1"/>
    <col min="4362" max="4362" width="35.28515625" style="85" bestFit="1" customWidth="1"/>
    <col min="4363" max="4363" width="28.140625" style="85" bestFit="1" customWidth="1"/>
    <col min="4364" max="4364" width="33.140625" style="85" bestFit="1" customWidth="1"/>
    <col min="4365" max="4365" width="26" style="85" bestFit="1" customWidth="1"/>
    <col min="4366" max="4366" width="19.140625" style="85" bestFit="1" customWidth="1"/>
    <col min="4367" max="4367" width="10.42578125" style="85" customWidth="1"/>
    <col min="4368" max="4368" width="11.85546875" style="85" customWidth="1"/>
    <col min="4369" max="4369" width="14.7109375" style="85" customWidth="1"/>
    <col min="4370" max="4370" width="9" style="85" bestFit="1" customWidth="1"/>
    <col min="4371" max="4610" width="9.140625" style="85"/>
    <col min="4611" max="4611" width="4.7109375" style="85" bestFit="1" customWidth="1"/>
    <col min="4612" max="4612" width="9.7109375" style="85" bestFit="1" customWidth="1"/>
    <col min="4613" max="4613" width="10" style="85" bestFit="1" customWidth="1"/>
    <col min="4614" max="4614" width="8.85546875" style="85" bestFit="1" customWidth="1"/>
    <col min="4615" max="4615" width="22.85546875" style="85" customWidth="1"/>
    <col min="4616" max="4616" width="59.7109375" style="85" bestFit="1" customWidth="1"/>
    <col min="4617" max="4617" width="57.85546875" style="85" bestFit="1" customWidth="1"/>
    <col min="4618" max="4618" width="35.28515625" style="85" bestFit="1" customWidth="1"/>
    <col min="4619" max="4619" width="28.140625" style="85" bestFit="1" customWidth="1"/>
    <col min="4620" max="4620" width="33.140625" style="85" bestFit="1" customWidth="1"/>
    <col min="4621" max="4621" width="26" style="85" bestFit="1" customWidth="1"/>
    <col min="4622" max="4622" width="19.140625" style="85" bestFit="1" customWidth="1"/>
    <col min="4623" max="4623" width="10.42578125" style="85" customWidth="1"/>
    <col min="4624" max="4624" width="11.85546875" style="85" customWidth="1"/>
    <col min="4625" max="4625" width="14.7109375" style="85" customWidth="1"/>
    <col min="4626" max="4626" width="9" style="85" bestFit="1" customWidth="1"/>
    <col min="4627" max="4866" width="9.140625" style="85"/>
    <col min="4867" max="4867" width="4.7109375" style="85" bestFit="1" customWidth="1"/>
    <col min="4868" max="4868" width="9.7109375" style="85" bestFit="1" customWidth="1"/>
    <col min="4869" max="4869" width="10" style="85" bestFit="1" customWidth="1"/>
    <col min="4870" max="4870" width="8.85546875" style="85" bestFit="1" customWidth="1"/>
    <col min="4871" max="4871" width="22.85546875" style="85" customWidth="1"/>
    <col min="4872" max="4872" width="59.7109375" style="85" bestFit="1" customWidth="1"/>
    <col min="4873" max="4873" width="57.85546875" style="85" bestFit="1" customWidth="1"/>
    <col min="4874" max="4874" width="35.28515625" style="85" bestFit="1" customWidth="1"/>
    <col min="4875" max="4875" width="28.140625" style="85" bestFit="1" customWidth="1"/>
    <col min="4876" max="4876" width="33.140625" style="85" bestFit="1" customWidth="1"/>
    <col min="4877" max="4877" width="26" style="85" bestFit="1" customWidth="1"/>
    <col min="4878" max="4878" width="19.140625" style="85" bestFit="1" customWidth="1"/>
    <col min="4879" max="4879" width="10.42578125" style="85" customWidth="1"/>
    <col min="4880" max="4880" width="11.85546875" style="85" customWidth="1"/>
    <col min="4881" max="4881" width="14.7109375" style="85" customWidth="1"/>
    <col min="4882" max="4882" width="9" style="85" bestFit="1" customWidth="1"/>
    <col min="4883" max="5122" width="9.140625" style="85"/>
    <col min="5123" max="5123" width="4.7109375" style="85" bestFit="1" customWidth="1"/>
    <col min="5124" max="5124" width="9.7109375" style="85" bestFit="1" customWidth="1"/>
    <col min="5125" max="5125" width="10" style="85" bestFit="1" customWidth="1"/>
    <col min="5126" max="5126" width="8.85546875" style="85" bestFit="1" customWidth="1"/>
    <col min="5127" max="5127" width="22.85546875" style="85" customWidth="1"/>
    <col min="5128" max="5128" width="59.7109375" style="85" bestFit="1" customWidth="1"/>
    <col min="5129" max="5129" width="57.85546875" style="85" bestFit="1" customWidth="1"/>
    <col min="5130" max="5130" width="35.28515625" style="85" bestFit="1" customWidth="1"/>
    <col min="5131" max="5131" width="28.140625" style="85" bestFit="1" customWidth="1"/>
    <col min="5132" max="5132" width="33.140625" style="85" bestFit="1" customWidth="1"/>
    <col min="5133" max="5133" width="26" style="85" bestFit="1" customWidth="1"/>
    <col min="5134" max="5134" width="19.140625" style="85" bestFit="1" customWidth="1"/>
    <col min="5135" max="5135" width="10.42578125" style="85" customWidth="1"/>
    <col min="5136" max="5136" width="11.85546875" style="85" customWidth="1"/>
    <col min="5137" max="5137" width="14.7109375" style="85" customWidth="1"/>
    <col min="5138" max="5138" width="9" style="85" bestFit="1" customWidth="1"/>
    <col min="5139" max="5378" width="9.140625" style="85"/>
    <col min="5379" max="5379" width="4.7109375" style="85" bestFit="1" customWidth="1"/>
    <col min="5380" max="5380" width="9.7109375" style="85" bestFit="1" customWidth="1"/>
    <col min="5381" max="5381" width="10" style="85" bestFit="1" customWidth="1"/>
    <col min="5382" max="5382" width="8.85546875" style="85" bestFit="1" customWidth="1"/>
    <col min="5383" max="5383" width="22.85546875" style="85" customWidth="1"/>
    <col min="5384" max="5384" width="59.7109375" style="85" bestFit="1" customWidth="1"/>
    <col min="5385" max="5385" width="57.85546875" style="85" bestFit="1" customWidth="1"/>
    <col min="5386" max="5386" width="35.28515625" style="85" bestFit="1" customWidth="1"/>
    <col min="5387" max="5387" width="28.140625" style="85" bestFit="1" customWidth="1"/>
    <col min="5388" max="5388" width="33.140625" style="85" bestFit="1" customWidth="1"/>
    <col min="5389" max="5389" width="26" style="85" bestFit="1" customWidth="1"/>
    <col min="5390" max="5390" width="19.140625" style="85" bestFit="1" customWidth="1"/>
    <col min="5391" max="5391" width="10.42578125" style="85" customWidth="1"/>
    <col min="5392" max="5392" width="11.85546875" style="85" customWidth="1"/>
    <col min="5393" max="5393" width="14.7109375" style="85" customWidth="1"/>
    <col min="5394" max="5394" width="9" style="85" bestFit="1" customWidth="1"/>
    <col min="5395" max="5634" width="9.140625" style="85"/>
    <col min="5635" max="5635" width="4.7109375" style="85" bestFit="1" customWidth="1"/>
    <col min="5636" max="5636" width="9.7109375" style="85" bestFit="1" customWidth="1"/>
    <col min="5637" max="5637" width="10" style="85" bestFit="1" customWidth="1"/>
    <col min="5638" max="5638" width="8.85546875" style="85" bestFit="1" customWidth="1"/>
    <col min="5639" max="5639" width="22.85546875" style="85" customWidth="1"/>
    <col min="5640" max="5640" width="59.7109375" style="85" bestFit="1" customWidth="1"/>
    <col min="5641" max="5641" width="57.85546875" style="85" bestFit="1" customWidth="1"/>
    <col min="5642" max="5642" width="35.28515625" style="85" bestFit="1" customWidth="1"/>
    <col min="5643" max="5643" width="28.140625" style="85" bestFit="1" customWidth="1"/>
    <col min="5644" max="5644" width="33.140625" style="85" bestFit="1" customWidth="1"/>
    <col min="5645" max="5645" width="26" style="85" bestFit="1" customWidth="1"/>
    <col min="5646" max="5646" width="19.140625" style="85" bestFit="1" customWidth="1"/>
    <col min="5647" max="5647" width="10.42578125" style="85" customWidth="1"/>
    <col min="5648" max="5648" width="11.85546875" style="85" customWidth="1"/>
    <col min="5649" max="5649" width="14.7109375" style="85" customWidth="1"/>
    <col min="5650" max="5650" width="9" style="85" bestFit="1" customWidth="1"/>
    <col min="5651" max="5890" width="9.140625" style="85"/>
    <col min="5891" max="5891" width="4.7109375" style="85" bestFit="1" customWidth="1"/>
    <col min="5892" max="5892" width="9.7109375" style="85" bestFit="1" customWidth="1"/>
    <col min="5893" max="5893" width="10" style="85" bestFit="1" customWidth="1"/>
    <col min="5894" max="5894" width="8.85546875" style="85" bestFit="1" customWidth="1"/>
    <col min="5895" max="5895" width="22.85546875" style="85" customWidth="1"/>
    <col min="5896" max="5896" width="59.7109375" style="85" bestFit="1" customWidth="1"/>
    <col min="5897" max="5897" width="57.85546875" style="85" bestFit="1" customWidth="1"/>
    <col min="5898" max="5898" width="35.28515625" style="85" bestFit="1" customWidth="1"/>
    <col min="5899" max="5899" width="28.140625" style="85" bestFit="1" customWidth="1"/>
    <col min="5900" max="5900" width="33.140625" style="85" bestFit="1" customWidth="1"/>
    <col min="5901" max="5901" width="26" style="85" bestFit="1" customWidth="1"/>
    <col min="5902" max="5902" width="19.140625" style="85" bestFit="1" customWidth="1"/>
    <col min="5903" max="5903" width="10.42578125" style="85" customWidth="1"/>
    <col min="5904" max="5904" width="11.85546875" style="85" customWidth="1"/>
    <col min="5905" max="5905" width="14.7109375" style="85" customWidth="1"/>
    <col min="5906" max="5906" width="9" style="85" bestFit="1" customWidth="1"/>
    <col min="5907" max="6146" width="9.140625" style="85"/>
    <col min="6147" max="6147" width="4.7109375" style="85" bestFit="1" customWidth="1"/>
    <col min="6148" max="6148" width="9.7109375" style="85" bestFit="1" customWidth="1"/>
    <col min="6149" max="6149" width="10" style="85" bestFit="1" customWidth="1"/>
    <col min="6150" max="6150" width="8.85546875" style="85" bestFit="1" customWidth="1"/>
    <col min="6151" max="6151" width="22.85546875" style="85" customWidth="1"/>
    <col min="6152" max="6152" width="59.7109375" style="85" bestFit="1" customWidth="1"/>
    <col min="6153" max="6153" width="57.85546875" style="85" bestFit="1" customWidth="1"/>
    <col min="6154" max="6154" width="35.28515625" style="85" bestFit="1" customWidth="1"/>
    <col min="6155" max="6155" width="28.140625" style="85" bestFit="1" customWidth="1"/>
    <col min="6156" max="6156" width="33.140625" style="85" bestFit="1" customWidth="1"/>
    <col min="6157" max="6157" width="26" style="85" bestFit="1" customWidth="1"/>
    <col min="6158" max="6158" width="19.140625" style="85" bestFit="1" customWidth="1"/>
    <col min="6159" max="6159" width="10.42578125" style="85" customWidth="1"/>
    <col min="6160" max="6160" width="11.85546875" style="85" customWidth="1"/>
    <col min="6161" max="6161" width="14.7109375" style="85" customWidth="1"/>
    <col min="6162" max="6162" width="9" style="85" bestFit="1" customWidth="1"/>
    <col min="6163" max="6402" width="9.140625" style="85"/>
    <col min="6403" max="6403" width="4.7109375" style="85" bestFit="1" customWidth="1"/>
    <col min="6404" max="6404" width="9.7109375" style="85" bestFit="1" customWidth="1"/>
    <col min="6405" max="6405" width="10" style="85" bestFit="1" customWidth="1"/>
    <col min="6406" max="6406" width="8.85546875" style="85" bestFit="1" customWidth="1"/>
    <col min="6407" max="6407" width="22.85546875" style="85" customWidth="1"/>
    <col min="6408" max="6408" width="59.7109375" style="85" bestFit="1" customWidth="1"/>
    <col min="6409" max="6409" width="57.85546875" style="85" bestFit="1" customWidth="1"/>
    <col min="6410" max="6410" width="35.28515625" style="85" bestFit="1" customWidth="1"/>
    <col min="6411" max="6411" width="28.140625" style="85" bestFit="1" customWidth="1"/>
    <col min="6412" max="6412" width="33.140625" style="85" bestFit="1" customWidth="1"/>
    <col min="6413" max="6413" width="26" style="85" bestFit="1" customWidth="1"/>
    <col min="6414" max="6414" width="19.140625" style="85" bestFit="1" customWidth="1"/>
    <col min="6415" max="6415" width="10.42578125" style="85" customWidth="1"/>
    <col min="6416" max="6416" width="11.85546875" style="85" customWidth="1"/>
    <col min="6417" max="6417" width="14.7109375" style="85" customWidth="1"/>
    <col min="6418" max="6418" width="9" style="85" bestFit="1" customWidth="1"/>
    <col min="6419" max="6658" width="9.140625" style="85"/>
    <col min="6659" max="6659" width="4.7109375" style="85" bestFit="1" customWidth="1"/>
    <col min="6660" max="6660" width="9.7109375" style="85" bestFit="1" customWidth="1"/>
    <col min="6661" max="6661" width="10" style="85" bestFit="1" customWidth="1"/>
    <col min="6662" max="6662" width="8.85546875" style="85" bestFit="1" customWidth="1"/>
    <col min="6663" max="6663" width="22.85546875" style="85" customWidth="1"/>
    <col min="6664" max="6664" width="59.7109375" style="85" bestFit="1" customWidth="1"/>
    <col min="6665" max="6665" width="57.85546875" style="85" bestFit="1" customWidth="1"/>
    <col min="6666" max="6666" width="35.28515625" style="85" bestFit="1" customWidth="1"/>
    <col min="6667" max="6667" width="28.140625" style="85" bestFit="1" customWidth="1"/>
    <col min="6668" max="6668" width="33.140625" style="85" bestFit="1" customWidth="1"/>
    <col min="6669" max="6669" width="26" style="85" bestFit="1" customWidth="1"/>
    <col min="6670" max="6670" width="19.140625" style="85" bestFit="1" customWidth="1"/>
    <col min="6671" max="6671" width="10.42578125" style="85" customWidth="1"/>
    <col min="6672" max="6672" width="11.85546875" style="85" customWidth="1"/>
    <col min="6673" max="6673" width="14.7109375" style="85" customWidth="1"/>
    <col min="6674" max="6674" width="9" style="85" bestFit="1" customWidth="1"/>
    <col min="6675" max="6914" width="9.140625" style="85"/>
    <col min="6915" max="6915" width="4.7109375" style="85" bestFit="1" customWidth="1"/>
    <col min="6916" max="6916" width="9.7109375" style="85" bestFit="1" customWidth="1"/>
    <col min="6917" max="6917" width="10" style="85" bestFit="1" customWidth="1"/>
    <col min="6918" max="6918" width="8.85546875" style="85" bestFit="1" customWidth="1"/>
    <col min="6919" max="6919" width="22.85546875" style="85" customWidth="1"/>
    <col min="6920" max="6920" width="59.7109375" style="85" bestFit="1" customWidth="1"/>
    <col min="6921" max="6921" width="57.85546875" style="85" bestFit="1" customWidth="1"/>
    <col min="6922" max="6922" width="35.28515625" style="85" bestFit="1" customWidth="1"/>
    <col min="6923" max="6923" width="28.140625" style="85" bestFit="1" customWidth="1"/>
    <col min="6924" max="6924" width="33.140625" style="85" bestFit="1" customWidth="1"/>
    <col min="6925" max="6925" width="26" style="85" bestFit="1" customWidth="1"/>
    <col min="6926" max="6926" width="19.140625" style="85" bestFit="1" customWidth="1"/>
    <col min="6927" max="6927" width="10.42578125" style="85" customWidth="1"/>
    <col min="6928" max="6928" width="11.85546875" style="85" customWidth="1"/>
    <col min="6929" max="6929" width="14.7109375" style="85" customWidth="1"/>
    <col min="6930" max="6930" width="9" style="85" bestFit="1" customWidth="1"/>
    <col min="6931" max="7170" width="9.140625" style="85"/>
    <col min="7171" max="7171" width="4.7109375" style="85" bestFit="1" customWidth="1"/>
    <col min="7172" max="7172" width="9.7109375" style="85" bestFit="1" customWidth="1"/>
    <col min="7173" max="7173" width="10" style="85" bestFit="1" customWidth="1"/>
    <col min="7174" max="7174" width="8.85546875" style="85" bestFit="1" customWidth="1"/>
    <col min="7175" max="7175" width="22.85546875" style="85" customWidth="1"/>
    <col min="7176" max="7176" width="59.7109375" style="85" bestFit="1" customWidth="1"/>
    <col min="7177" max="7177" width="57.85546875" style="85" bestFit="1" customWidth="1"/>
    <col min="7178" max="7178" width="35.28515625" style="85" bestFit="1" customWidth="1"/>
    <col min="7179" max="7179" width="28.140625" style="85" bestFit="1" customWidth="1"/>
    <col min="7180" max="7180" width="33.140625" style="85" bestFit="1" customWidth="1"/>
    <col min="7181" max="7181" width="26" style="85" bestFit="1" customWidth="1"/>
    <col min="7182" max="7182" width="19.140625" style="85" bestFit="1" customWidth="1"/>
    <col min="7183" max="7183" width="10.42578125" style="85" customWidth="1"/>
    <col min="7184" max="7184" width="11.85546875" style="85" customWidth="1"/>
    <col min="7185" max="7185" width="14.7109375" style="85" customWidth="1"/>
    <col min="7186" max="7186" width="9" style="85" bestFit="1" customWidth="1"/>
    <col min="7187" max="7426" width="9.140625" style="85"/>
    <col min="7427" max="7427" width="4.7109375" style="85" bestFit="1" customWidth="1"/>
    <col min="7428" max="7428" width="9.7109375" style="85" bestFit="1" customWidth="1"/>
    <col min="7429" max="7429" width="10" style="85" bestFit="1" customWidth="1"/>
    <col min="7430" max="7430" width="8.85546875" style="85" bestFit="1" customWidth="1"/>
    <col min="7431" max="7431" width="22.85546875" style="85" customWidth="1"/>
    <col min="7432" max="7432" width="59.7109375" style="85" bestFit="1" customWidth="1"/>
    <col min="7433" max="7433" width="57.85546875" style="85" bestFit="1" customWidth="1"/>
    <col min="7434" max="7434" width="35.28515625" style="85" bestFit="1" customWidth="1"/>
    <col min="7435" max="7435" width="28.140625" style="85" bestFit="1" customWidth="1"/>
    <col min="7436" max="7436" width="33.140625" style="85" bestFit="1" customWidth="1"/>
    <col min="7437" max="7437" width="26" style="85" bestFit="1" customWidth="1"/>
    <col min="7438" max="7438" width="19.140625" style="85" bestFit="1" customWidth="1"/>
    <col min="7439" max="7439" width="10.42578125" style="85" customWidth="1"/>
    <col min="7440" max="7440" width="11.85546875" style="85" customWidth="1"/>
    <col min="7441" max="7441" width="14.7109375" style="85" customWidth="1"/>
    <col min="7442" max="7442" width="9" style="85" bestFit="1" customWidth="1"/>
    <col min="7443" max="7682" width="9.140625" style="85"/>
    <col min="7683" max="7683" width="4.7109375" style="85" bestFit="1" customWidth="1"/>
    <col min="7684" max="7684" width="9.7109375" style="85" bestFit="1" customWidth="1"/>
    <col min="7685" max="7685" width="10" style="85" bestFit="1" customWidth="1"/>
    <col min="7686" max="7686" width="8.85546875" style="85" bestFit="1" customWidth="1"/>
    <col min="7687" max="7687" width="22.85546875" style="85" customWidth="1"/>
    <col min="7688" max="7688" width="59.7109375" style="85" bestFit="1" customWidth="1"/>
    <col min="7689" max="7689" width="57.85546875" style="85" bestFit="1" customWidth="1"/>
    <col min="7690" max="7690" width="35.28515625" style="85" bestFit="1" customWidth="1"/>
    <col min="7691" max="7691" width="28.140625" style="85" bestFit="1" customWidth="1"/>
    <col min="7692" max="7692" width="33.140625" style="85" bestFit="1" customWidth="1"/>
    <col min="7693" max="7693" width="26" style="85" bestFit="1" customWidth="1"/>
    <col min="7694" max="7694" width="19.140625" style="85" bestFit="1" customWidth="1"/>
    <col min="7695" max="7695" width="10.42578125" style="85" customWidth="1"/>
    <col min="7696" max="7696" width="11.85546875" style="85" customWidth="1"/>
    <col min="7697" max="7697" width="14.7109375" style="85" customWidth="1"/>
    <col min="7698" max="7698" width="9" style="85" bestFit="1" customWidth="1"/>
    <col min="7699" max="7938" width="9.140625" style="85"/>
    <col min="7939" max="7939" width="4.7109375" style="85" bestFit="1" customWidth="1"/>
    <col min="7940" max="7940" width="9.7109375" style="85" bestFit="1" customWidth="1"/>
    <col min="7941" max="7941" width="10" style="85" bestFit="1" customWidth="1"/>
    <col min="7942" max="7942" width="8.85546875" style="85" bestFit="1" customWidth="1"/>
    <col min="7943" max="7943" width="22.85546875" style="85" customWidth="1"/>
    <col min="7944" max="7944" width="59.7109375" style="85" bestFit="1" customWidth="1"/>
    <col min="7945" max="7945" width="57.85546875" style="85" bestFit="1" customWidth="1"/>
    <col min="7946" max="7946" width="35.28515625" style="85" bestFit="1" customWidth="1"/>
    <col min="7947" max="7947" width="28.140625" style="85" bestFit="1" customWidth="1"/>
    <col min="7948" max="7948" width="33.140625" style="85" bestFit="1" customWidth="1"/>
    <col min="7949" max="7949" width="26" style="85" bestFit="1" customWidth="1"/>
    <col min="7950" max="7950" width="19.140625" style="85" bestFit="1" customWidth="1"/>
    <col min="7951" max="7951" width="10.42578125" style="85" customWidth="1"/>
    <col min="7952" max="7952" width="11.85546875" style="85" customWidth="1"/>
    <col min="7953" max="7953" width="14.7109375" style="85" customWidth="1"/>
    <col min="7954" max="7954" width="9" style="85" bestFit="1" customWidth="1"/>
    <col min="7955" max="8194" width="9.140625" style="85"/>
    <col min="8195" max="8195" width="4.7109375" style="85" bestFit="1" customWidth="1"/>
    <col min="8196" max="8196" width="9.7109375" style="85" bestFit="1" customWidth="1"/>
    <col min="8197" max="8197" width="10" style="85" bestFit="1" customWidth="1"/>
    <col min="8198" max="8198" width="8.85546875" style="85" bestFit="1" customWidth="1"/>
    <col min="8199" max="8199" width="22.85546875" style="85" customWidth="1"/>
    <col min="8200" max="8200" width="59.7109375" style="85" bestFit="1" customWidth="1"/>
    <col min="8201" max="8201" width="57.85546875" style="85" bestFit="1" customWidth="1"/>
    <col min="8202" max="8202" width="35.28515625" style="85" bestFit="1" customWidth="1"/>
    <col min="8203" max="8203" width="28.140625" style="85" bestFit="1" customWidth="1"/>
    <col min="8204" max="8204" width="33.140625" style="85" bestFit="1" customWidth="1"/>
    <col min="8205" max="8205" width="26" style="85" bestFit="1" customWidth="1"/>
    <col min="8206" max="8206" width="19.140625" style="85" bestFit="1" customWidth="1"/>
    <col min="8207" max="8207" width="10.42578125" style="85" customWidth="1"/>
    <col min="8208" max="8208" width="11.85546875" style="85" customWidth="1"/>
    <col min="8209" max="8209" width="14.7109375" style="85" customWidth="1"/>
    <col min="8210" max="8210" width="9" style="85" bestFit="1" customWidth="1"/>
    <col min="8211" max="8450" width="9.140625" style="85"/>
    <col min="8451" max="8451" width="4.7109375" style="85" bestFit="1" customWidth="1"/>
    <col min="8452" max="8452" width="9.7109375" style="85" bestFit="1" customWidth="1"/>
    <col min="8453" max="8453" width="10" style="85" bestFit="1" customWidth="1"/>
    <col min="8454" max="8454" width="8.85546875" style="85" bestFit="1" customWidth="1"/>
    <col min="8455" max="8455" width="22.85546875" style="85" customWidth="1"/>
    <col min="8456" max="8456" width="59.7109375" style="85" bestFit="1" customWidth="1"/>
    <col min="8457" max="8457" width="57.85546875" style="85" bestFit="1" customWidth="1"/>
    <col min="8458" max="8458" width="35.28515625" style="85" bestFit="1" customWidth="1"/>
    <col min="8459" max="8459" width="28.140625" style="85" bestFit="1" customWidth="1"/>
    <col min="8460" max="8460" width="33.140625" style="85" bestFit="1" customWidth="1"/>
    <col min="8461" max="8461" width="26" style="85" bestFit="1" customWidth="1"/>
    <col min="8462" max="8462" width="19.140625" style="85" bestFit="1" customWidth="1"/>
    <col min="8463" max="8463" width="10.42578125" style="85" customWidth="1"/>
    <col min="8464" max="8464" width="11.85546875" style="85" customWidth="1"/>
    <col min="8465" max="8465" width="14.7109375" style="85" customWidth="1"/>
    <col min="8466" max="8466" width="9" style="85" bestFit="1" customWidth="1"/>
    <col min="8467" max="8706" width="9.140625" style="85"/>
    <col min="8707" max="8707" width="4.7109375" style="85" bestFit="1" customWidth="1"/>
    <col min="8708" max="8708" width="9.7109375" style="85" bestFit="1" customWidth="1"/>
    <col min="8709" max="8709" width="10" style="85" bestFit="1" customWidth="1"/>
    <col min="8710" max="8710" width="8.85546875" style="85" bestFit="1" customWidth="1"/>
    <col min="8711" max="8711" width="22.85546875" style="85" customWidth="1"/>
    <col min="8712" max="8712" width="59.7109375" style="85" bestFit="1" customWidth="1"/>
    <col min="8713" max="8713" width="57.85546875" style="85" bestFit="1" customWidth="1"/>
    <col min="8714" max="8714" width="35.28515625" style="85" bestFit="1" customWidth="1"/>
    <col min="8715" max="8715" width="28.140625" style="85" bestFit="1" customWidth="1"/>
    <col min="8716" max="8716" width="33.140625" style="85" bestFit="1" customWidth="1"/>
    <col min="8717" max="8717" width="26" style="85" bestFit="1" customWidth="1"/>
    <col min="8718" max="8718" width="19.140625" style="85" bestFit="1" customWidth="1"/>
    <col min="8719" max="8719" width="10.42578125" style="85" customWidth="1"/>
    <col min="8720" max="8720" width="11.85546875" style="85" customWidth="1"/>
    <col min="8721" max="8721" width="14.7109375" style="85" customWidth="1"/>
    <col min="8722" max="8722" width="9" style="85" bestFit="1" customWidth="1"/>
    <col min="8723" max="8962" width="9.140625" style="85"/>
    <col min="8963" max="8963" width="4.7109375" style="85" bestFit="1" customWidth="1"/>
    <col min="8964" max="8964" width="9.7109375" style="85" bestFit="1" customWidth="1"/>
    <col min="8965" max="8965" width="10" style="85" bestFit="1" customWidth="1"/>
    <col min="8966" max="8966" width="8.85546875" style="85" bestFit="1" customWidth="1"/>
    <col min="8967" max="8967" width="22.85546875" style="85" customWidth="1"/>
    <col min="8968" max="8968" width="59.7109375" style="85" bestFit="1" customWidth="1"/>
    <col min="8969" max="8969" width="57.85546875" style="85" bestFit="1" customWidth="1"/>
    <col min="8970" max="8970" width="35.28515625" style="85" bestFit="1" customWidth="1"/>
    <col min="8971" max="8971" width="28.140625" style="85" bestFit="1" customWidth="1"/>
    <col min="8972" max="8972" width="33.140625" style="85" bestFit="1" customWidth="1"/>
    <col min="8973" max="8973" width="26" style="85" bestFit="1" customWidth="1"/>
    <col min="8974" max="8974" width="19.140625" style="85" bestFit="1" customWidth="1"/>
    <col min="8975" max="8975" width="10.42578125" style="85" customWidth="1"/>
    <col min="8976" max="8976" width="11.85546875" style="85" customWidth="1"/>
    <col min="8977" max="8977" width="14.7109375" style="85" customWidth="1"/>
    <col min="8978" max="8978" width="9" style="85" bestFit="1" customWidth="1"/>
    <col min="8979" max="9218" width="9.140625" style="85"/>
    <col min="9219" max="9219" width="4.7109375" style="85" bestFit="1" customWidth="1"/>
    <col min="9220" max="9220" width="9.7109375" style="85" bestFit="1" customWidth="1"/>
    <col min="9221" max="9221" width="10" style="85" bestFit="1" customWidth="1"/>
    <col min="9222" max="9222" width="8.85546875" style="85" bestFit="1" customWidth="1"/>
    <col min="9223" max="9223" width="22.85546875" style="85" customWidth="1"/>
    <col min="9224" max="9224" width="59.7109375" style="85" bestFit="1" customWidth="1"/>
    <col min="9225" max="9225" width="57.85546875" style="85" bestFit="1" customWidth="1"/>
    <col min="9226" max="9226" width="35.28515625" style="85" bestFit="1" customWidth="1"/>
    <col min="9227" max="9227" width="28.140625" style="85" bestFit="1" customWidth="1"/>
    <col min="9228" max="9228" width="33.140625" style="85" bestFit="1" customWidth="1"/>
    <col min="9229" max="9229" width="26" style="85" bestFit="1" customWidth="1"/>
    <col min="9230" max="9230" width="19.140625" style="85" bestFit="1" customWidth="1"/>
    <col min="9231" max="9231" width="10.42578125" style="85" customWidth="1"/>
    <col min="9232" max="9232" width="11.85546875" style="85" customWidth="1"/>
    <col min="9233" max="9233" width="14.7109375" style="85" customWidth="1"/>
    <col min="9234" max="9234" width="9" style="85" bestFit="1" customWidth="1"/>
    <col min="9235" max="9474" width="9.140625" style="85"/>
    <col min="9475" max="9475" width="4.7109375" style="85" bestFit="1" customWidth="1"/>
    <col min="9476" max="9476" width="9.7109375" style="85" bestFit="1" customWidth="1"/>
    <col min="9477" max="9477" width="10" style="85" bestFit="1" customWidth="1"/>
    <col min="9478" max="9478" width="8.85546875" style="85" bestFit="1" customWidth="1"/>
    <col min="9479" max="9479" width="22.85546875" style="85" customWidth="1"/>
    <col min="9480" max="9480" width="59.7109375" style="85" bestFit="1" customWidth="1"/>
    <col min="9481" max="9481" width="57.85546875" style="85" bestFit="1" customWidth="1"/>
    <col min="9482" max="9482" width="35.28515625" style="85" bestFit="1" customWidth="1"/>
    <col min="9483" max="9483" width="28.140625" style="85" bestFit="1" customWidth="1"/>
    <col min="9484" max="9484" width="33.140625" style="85" bestFit="1" customWidth="1"/>
    <col min="9485" max="9485" width="26" style="85" bestFit="1" customWidth="1"/>
    <col min="9486" max="9486" width="19.140625" style="85" bestFit="1" customWidth="1"/>
    <col min="9487" max="9487" width="10.42578125" style="85" customWidth="1"/>
    <col min="9488" max="9488" width="11.85546875" style="85" customWidth="1"/>
    <col min="9489" max="9489" width="14.7109375" style="85" customWidth="1"/>
    <col min="9490" max="9490" width="9" style="85" bestFit="1" customWidth="1"/>
    <col min="9491" max="9730" width="9.140625" style="85"/>
    <col min="9731" max="9731" width="4.7109375" style="85" bestFit="1" customWidth="1"/>
    <col min="9732" max="9732" width="9.7109375" style="85" bestFit="1" customWidth="1"/>
    <col min="9733" max="9733" width="10" style="85" bestFit="1" customWidth="1"/>
    <col min="9734" max="9734" width="8.85546875" style="85" bestFit="1" customWidth="1"/>
    <col min="9735" max="9735" width="22.85546875" style="85" customWidth="1"/>
    <col min="9736" max="9736" width="59.7109375" style="85" bestFit="1" customWidth="1"/>
    <col min="9737" max="9737" width="57.85546875" style="85" bestFit="1" customWidth="1"/>
    <col min="9738" max="9738" width="35.28515625" style="85" bestFit="1" customWidth="1"/>
    <col min="9739" max="9739" width="28.140625" style="85" bestFit="1" customWidth="1"/>
    <col min="9740" max="9740" width="33.140625" style="85" bestFit="1" customWidth="1"/>
    <col min="9741" max="9741" width="26" style="85" bestFit="1" customWidth="1"/>
    <col min="9742" max="9742" width="19.140625" style="85" bestFit="1" customWidth="1"/>
    <col min="9743" max="9743" width="10.42578125" style="85" customWidth="1"/>
    <col min="9744" max="9744" width="11.85546875" style="85" customWidth="1"/>
    <col min="9745" max="9745" width="14.7109375" style="85" customWidth="1"/>
    <col min="9746" max="9746" width="9" style="85" bestFit="1" customWidth="1"/>
    <col min="9747" max="9986" width="9.140625" style="85"/>
    <col min="9987" max="9987" width="4.7109375" style="85" bestFit="1" customWidth="1"/>
    <col min="9988" max="9988" width="9.7109375" style="85" bestFit="1" customWidth="1"/>
    <col min="9989" max="9989" width="10" style="85" bestFit="1" customWidth="1"/>
    <col min="9990" max="9990" width="8.85546875" style="85" bestFit="1" customWidth="1"/>
    <col min="9991" max="9991" width="22.85546875" style="85" customWidth="1"/>
    <col min="9992" max="9992" width="59.7109375" style="85" bestFit="1" customWidth="1"/>
    <col min="9993" max="9993" width="57.85546875" style="85" bestFit="1" customWidth="1"/>
    <col min="9994" max="9994" width="35.28515625" style="85" bestFit="1" customWidth="1"/>
    <col min="9995" max="9995" width="28.140625" style="85" bestFit="1" customWidth="1"/>
    <col min="9996" max="9996" width="33.140625" style="85" bestFit="1" customWidth="1"/>
    <col min="9997" max="9997" width="26" style="85" bestFit="1" customWidth="1"/>
    <col min="9998" max="9998" width="19.140625" style="85" bestFit="1" customWidth="1"/>
    <col min="9999" max="9999" width="10.42578125" style="85" customWidth="1"/>
    <col min="10000" max="10000" width="11.85546875" style="85" customWidth="1"/>
    <col min="10001" max="10001" width="14.7109375" style="85" customWidth="1"/>
    <col min="10002" max="10002" width="9" style="85" bestFit="1" customWidth="1"/>
    <col min="10003" max="10242" width="9.140625" style="85"/>
    <col min="10243" max="10243" width="4.7109375" style="85" bestFit="1" customWidth="1"/>
    <col min="10244" max="10244" width="9.7109375" style="85" bestFit="1" customWidth="1"/>
    <col min="10245" max="10245" width="10" style="85" bestFit="1" customWidth="1"/>
    <col min="10246" max="10246" width="8.85546875" style="85" bestFit="1" customWidth="1"/>
    <col min="10247" max="10247" width="22.85546875" style="85" customWidth="1"/>
    <col min="10248" max="10248" width="59.7109375" style="85" bestFit="1" customWidth="1"/>
    <col min="10249" max="10249" width="57.85546875" style="85" bestFit="1" customWidth="1"/>
    <col min="10250" max="10250" width="35.28515625" style="85" bestFit="1" customWidth="1"/>
    <col min="10251" max="10251" width="28.140625" style="85" bestFit="1" customWidth="1"/>
    <col min="10252" max="10252" width="33.140625" style="85" bestFit="1" customWidth="1"/>
    <col min="10253" max="10253" width="26" style="85" bestFit="1" customWidth="1"/>
    <col min="10254" max="10254" width="19.140625" style="85" bestFit="1" customWidth="1"/>
    <col min="10255" max="10255" width="10.42578125" style="85" customWidth="1"/>
    <col min="10256" max="10256" width="11.85546875" style="85" customWidth="1"/>
    <col min="10257" max="10257" width="14.7109375" style="85" customWidth="1"/>
    <col min="10258" max="10258" width="9" style="85" bestFit="1" customWidth="1"/>
    <col min="10259" max="10498" width="9.140625" style="85"/>
    <col min="10499" max="10499" width="4.7109375" style="85" bestFit="1" customWidth="1"/>
    <col min="10500" max="10500" width="9.7109375" style="85" bestFit="1" customWidth="1"/>
    <col min="10501" max="10501" width="10" style="85" bestFit="1" customWidth="1"/>
    <col min="10502" max="10502" width="8.85546875" style="85" bestFit="1" customWidth="1"/>
    <col min="10503" max="10503" width="22.85546875" style="85" customWidth="1"/>
    <col min="10504" max="10504" width="59.7109375" style="85" bestFit="1" customWidth="1"/>
    <col min="10505" max="10505" width="57.85546875" style="85" bestFit="1" customWidth="1"/>
    <col min="10506" max="10506" width="35.28515625" style="85" bestFit="1" customWidth="1"/>
    <col min="10507" max="10507" width="28.140625" style="85" bestFit="1" customWidth="1"/>
    <col min="10508" max="10508" width="33.140625" style="85" bestFit="1" customWidth="1"/>
    <col min="10509" max="10509" width="26" style="85" bestFit="1" customWidth="1"/>
    <col min="10510" max="10510" width="19.140625" style="85" bestFit="1" customWidth="1"/>
    <col min="10511" max="10511" width="10.42578125" style="85" customWidth="1"/>
    <col min="10512" max="10512" width="11.85546875" style="85" customWidth="1"/>
    <col min="10513" max="10513" width="14.7109375" style="85" customWidth="1"/>
    <col min="10514" max="10514" width="9" style="85" bestFit="1" customWidth="1"/>
    <col min="10515" max="10754" width="9.140625" style="85"/>
    <col min="10755" max="10755" width="4.7109375" style="85" bestFit="1" customWidth="1"/>
    <col min="10756" max="10756" width="9.7109375" style="85" bestFit="1" customWidth="1"/>
    <col min="10757" max="10757" width="10" style="85" bestFit="1" customWidth="1"/>
    <col min="10758" max="10758" width="8.85546875" style="85" bestFit="1" customWidth="1"/>
    <col min="10759" max="10759" width="22.85546875" style="85" customWidth="1"/>
    <col min="10760" max="10760" width="59.7109375" style="85" bestFit="1" customWidth="1"/>
    <col min="10761" max="10761" width="57.85546875" style="85" bestFit="1" customWidth="1"/>
    <col min="10762" max="10762" width="35.28515625" style="85" bestFit="1" customWidth="1"/>
    <col min="10763" max="10763" width="28.140625" style="85" bestFit="1" customWidth="1"/>
    <col min="10764" max="10764" width="33.140625" style="85" bestFit="1" customWidth="1"/>
    <col min="10765" max="10765" width="26" style="85" bestFit="1" customWidth="1"/>
    <col min="10766" max="10766" width="19.140625" style="85" bestFit="1" customWidth="1"/>
    <col min="10767" max="10767" width="10.42578125" style="85" customWidth="1"/>
    <col min="10768" max="10768" width="11.85546875" style="85" customWidth="1"/>
    <col min="10769" max="10769" width="14.7109375" style="85" customWidth="1"/>
    <col min="10770" max="10770" width="9" style="85" bestFit="1" customWidth="1"/>
    <col min="10771" max="11010" width="9.140625" style="85"/>
    <col min="11011" max="11011" width="4.7109375" style="85" bestFit="1" customWidth="1"/>
    <col min="11012" max="11012" width="9.7109375" style="85" bestFit="1" customWidth="1"/>
    <col min="11013" max="11013" width="10" style="85" bestFit="1" customWidth="1"/>
    <col min="11014" max="11014" width="8.85546875" style="85" bestFit="1" customWidth="1"/>
    <col min="11015" max="11015" width="22.85546875" style="85" customWidth="1"/>
    <col min="11016" max="11016" width="59.7109375" style="85" bestFit="1" customWidth="1"/>
    <col min="11017" max="11017" width="57.85546875" style="85" bestFit="1" customWidth="1"/>
    <col min="11018" max="11018" width="35.28515625" style="85" bestFit="1" customWidth="1"/>
    <col min="11019" max="11019" width="28.140625" style="85" bestFit="1" customWidth="1"/>
    <col min="11020" max="11020" width="33.140625" style="85" bestFit="1" customWidth="1"/>
    <col min="11021" max="11021" width="26" style="85" bestFit="1" customWidth="1"/>
    <col min="11022" max="11022" width="19.140625" style="85" bestFit="1" customWidth="1"/>
    <col min="11023" max="11023" width="10.42578125" style="85" customWidth="1"/>
    <col min="11024" max="11024" width="11.85546875" style="85" customWidth="1"/>
    <col min="11025" max="11025" width="14.7109375" style="85" customWidth="1"/>
    <col min="11026" max="11026" width="9" style="85" bestFit="1" customWidth="1"/>
    <col min="11027" max="11266" width="9.140625" style="85"/>
    <col min="11267" max="11267" width="4.7109375" style="85" bestFit="1" customWidth="1"/>
    <col min="11268" max="11268" width="9.7109375" style="85" bestFit="1" customWidth="1"/>
    <col min="11269" max="11269" width="10" style="85" bestFit="1" customWidth="1"/>
    <col min="11270" max="11270" width="8.85546875" style="85" bestFit="1" customWidth="1"/>
    <col min="11271" max="11271" width="22.85546875" style="85" customWidth="1"/>
    <col min="11272" max="11272" width="59.7109375" style="85" bestFit="1" customWidth="1"/>
    <col min="11273" max="11273" width="57.85546875" style="85" bestFit="1" customWidth="1"/>
    <col min="11274" max="11274" width="35.28515625" style="85" bestFit="1" customWidth="1"/>
    <col min="11275" max="11275" width="28.140625" style="85" bestFit="1" customWidth="1"/>
    <col min="11276" max="11276" width="33.140625" style="85" bestFit="1" customWidth="1"/>
    <col min="11277" max="11277" width="26" style="85" bestFit="1" customWidth="1"/>
    <col min="11278" max="11278" width="19.140625" style="85" bestFit="1" customWidth="1"/>
    <col min="11279" max="11279" width="10.42578125" style="85" customWidth="1"/>
    <col min="11280" max="11280" width="11.85546875" style="85" customWidth="1"/>
    <col min="11281" max="11281" width="14.7109375" style="85" customWidth="1"/>
    <col min="11282" max="11282" width="9" style="85" bestFit="1" customWidth="1"/>
    <col min="11283" max="11522" width="9.140625" style="85"/>
    <col min="11523" max="11523" width="4.7109375" style="85" bestFit="1" customWidth="1"/>
    <col min="11524" max="11524" width="9.7109375" style="85" bestFit="1" customWidth="1"/>
    <col min="11525" max="11525" width="10" style="85" bestFit="1" customWidth="1"/>
    <col min="11526" max="11526" width="8.85546875" style="85" bestFit="1" customWidth="1"/>
    <col min="11527" max="11527" width="22.85546875" style="85" customWidth="1"/>
    <col min="11528" max="11528" width="59.7109375" style="85" bestFit="1" customWidth="1"/>
    <col min="11529" max="11529" width="57.85546875" style="85" bestFit="1" customWidth="1"/>
    <col min="11530" max="11530" width="35.28515625" style="85" bestFit="1" customWidth="1"/>
    <col min="11531" max="11531" width="28.140625" style="85" bestFit="1" customWidth="1"/>
    <col min="11532" max="11532" width="33.140625" style="85" bestFit="1" customWidth="1"/>
    <col min="11533" max="11533" width="26" style="85" bestFit="1" customWidth="1"/>
    <col min="11534" max="11534" width="19.140625" style="85" bestFit="1" customWidth="1"/>
    <col min="11535" max="11535" width="10.42578125" style="85" customWidth="1"/>
    <col min="11536" max="11536" width="11.85546875" style="85" customWidth="1"/>
    <col min="11537" max="11537" width="14.7109375" style="85" customWidth="1"/>
    <col min="11538" max="11538" width="9" style="85" bestFit="1" customWidth="1"/>
    <col min="11539" max="11778" width="9.140625" style="85"/>
    <col min="11779" max="11779" width="4.7109375" style="85" bestFit="1" customWidth="1"/>
    <col min="11780" max="11780" width="9.7109375" style="85" bestFit="1" customWidth="1"/>
    <col min="11781" max="11781" width="10" style="85" bestFit="1" customWidth="1"/>
    <col min="11782" max="11782" width="8.85546875" style="85" bestFit="1" customWidth="1"/>
    <col min="11783" max="11783" width="22.85546875" style="85" customWidth="1"/>
    <col min="11784" max="11784" width="59.7109375" style="85" bestFit="1" customWidth="1"/>
    <col min="11785" max="11785" width="57.85546875" style="85" bestFit="1" customWidth="1"/>
    <col min="11786" max="11786" width="35.28515625" style="85" bestFit="1" customWidth="1"/>
    <col min="11787" max="11787" width="28.140625" style="85" bestFit="1" customWidth="1"/>
    <col min="11788" max="11788" width="33.140625" style="85" bestFit="1" customWidth="1"/>
    <col min="11789" max="11789" width="26" style="85" bestFit="1" customWidth="1"/>
    <col min="11790" max="11790" width="19.140625" style="85" bestFit="1" customWidth="1"/>
    <col min="11791" max="11791" width="10.42578125" style="85" customWidth="1"/>
    <col min="11792" max="11792" width="11.85546875" style="85" customWidth="1"/>
    <col min="11793" max="11793" width="14.7109375" style="85" customWidth="1"/>
    <col min="11794" max="11794" width="9" style="85" bestFit="1" customWidth="1"/>
    <col min="11795" max="12034" width="9.140625" style="85"/>
    <col min="12035" max="12035" width="4.7109375" style="85" bestFit="1" customWidth="1"/>
    <col min="12036" max="12036" width="9.7109375" style="85" bestFit="1" customWidth="1"/>
    <col min="12037" max="12037" width="10" style="85" bestFit="1" customWidth="1"/>
    <col min="12038" max="12038" width="8.85546875" style="85" bestFit="1" customWidth="1"/>
    <col min="12039" max="12039" width="22.85546875" style="85" customWidth="1"/>
    <col min="12040" max="12040" width="59.7109375" style="85" bestFit="1" customWidth="1"/>
    <col min="12041" max="12041" width="57.85546875" style="85" bestFit="1" customWidth="1"/>
    <col min="12042" max="12042" width="35.28515625" style="85" bestFit="1" customWidth="1"/>
    <col min="12043" max="12043" width="28.140625" style="85" bestFit="1" customWidth="1"/>
    <col min="12044" max="12044" width="33.140625" style="85" bestFit="1" customWidth="1"/>
    <col min="12045" max="12045" width="26" style="85" bestFit="1" customWidth="1"/>
    <col min="12046" max="12046" width="19.140625" style="85" bestFit="1" customWidth="1"/>
    <col min="12047" max="12047" width="10.42578125" style="85" customWidth="1"/>
    <col min="12048" max="12048" width="11.85546875" style="85" customWidth="1"/>
    <col min="12049" max="12049" width="14.7109375" style="85" customWidth="1"/>
    <col min="12050" max="12050" width="9" style="85" bestFit="1" customWidth="1"/>
    <col min="12051" max="12290" width="9.140625" style="85"/>
    <col min="12291" max="12291" width="4.7109375" style="85" bestFit="1" customWidth="1"/>
    <col min="12292" max="12292" width="9.7109375" style="85" bestFit="1" customWidth="1"/>
    <col min="12293" max="12293" width="10" style="85" bestFit="1" customWidth="1"/>
    <col min="12294" max="12294" width="8.85546875" style="85" bestFit="1" customWidth="1"/>
    <col min="12295" max="12295" width="22.85546875" style="85" customWidth="1"/>
    <col min="12296" max="12296" width="59.7109375" style="85" bestFit="1" customWidth="1"/>
    <col min="12297" max="12297" width="57.85546875" style="85" bestFit="1" customWidth="1"/>
    <col min="12298" max="12298" width="35.28515625" style="85" bestFit="1" customWidth="1"/>
    <col min="12299" max="12299" width="28.140625" style="85" bestFit="1" customWidth="1"/>
    <col min="12300" max="12300" width="33.140625" style="85" bestFit="1" customWidth="1"/>
    <col min="12301" max="12301" width="26" style="85" bestFit="1" customWidth="1"/>
    <col min="12302" max="12302" width="19.140625" style="85" bestFit="1" customWidth="1"/>
    <col min="12303" max="12303" width="10.42578125" style="85" customWidth="1"/>
    <col min="12304" max="12304" width="11.85546875" style="85" customWidth="1"/>
    <col min="12305" max="12305" width="14.7109375" style="85" customWidth="1"/>
    <col min="12306" max="12306" width="9" style="85" bestFit="1" customWidth="1"/>
    <col min="12307" max="12546" width="9.140625" style="85"/>
    <col min="12547" max="12547" width="4.7109375" style="85" bestFit="1" customWidth="1"/>
    <col min="12548" max="12548" width="9.7109375" style="85" bestFit="1" customWidth="1"/>
    <col min="12549" max="12549" width="10" style="85" bestFit="1" customWidth="1"/>
    <col min="12550" max="12550" width="8.85546875" style="85" bestFit="1" customWidth="1"/>
    <col min="12551" max="12551" width="22.85546875" style="85" customWidth="1"/>
    <col min="12552" max="12552" width="59.7109375" style="85" bestFit="1" customWidth="1"/>
    <col min="12553" max="12553" width="57.85546875" style="85" bestFit="1" customWidth="1"/>
    <col min="12554" max="12554" width="35.28515625" style="85" bestFit="1" customWidth="1"/>
    <col min="12555" max="12555" width="28.140625" style="85" bestFit="1" customWidth="1"/>
    <col min="12556" max="12556" width="33.140625" style="85" bestFit="1" customWidth="1"/>
    <col min="12557" max="12557" width="26" style="85" bestFit="1" customWidth="1"/>
    <col min="12558" max="12558" width="19.140625" style="85" bestFit="1" customWidth="1"/>
    <col min="12559" max="12559" width="10.42578125" style="85" customWidth="1"/>
    <col min="12560" max="12560" width="11.85546875" style="85" customWidth="1"/>
    <col min="12561" max="12561" width="14.7109375" style="85" customWidth="1"/>
    <col min="12562" max="12562" width="9" style="85" bestFit="1" customWidth="1"/>
    <col min="12563" max="12802" width="9.140625" style="85"/>
    <col min="12803" max="12803" width="4.7109375" style="85" bestFit="1" customWidth="1"/>
    <col min="12804" max="12804" width="9.7109375" style="85" bestFit="1" customWidth="1"/>
    <col min="12805" max="12805" width="10" style="85" bestFit="1" customWidth="1"/>
    <col min="12806" max="12806" width="8.85546875" style="85" bestFit="1" customWidth="1"/>
    <col min="12807" max="12807" width="22.85546875" style="85" customWidth="1"/>
    <col min="12808" max="12808" width="59.7109375" style="85" bestFit="1" customWidth="1"/>
    <col min="12809" max="12809" width="57.85546875" style="85" bestFit="1" customWidth="1"/>
    <col min="12810" max="12810" width="35.28515625" style="85" bestFit="1" customWidth="1"/>
    <col min="12811" max="12811" width="28.140625" style="85" bestFit="1" customWidth="1"/>
    <col min="12812" max="12812" width="33.140625" style="85" bestFit="1" customWidth="1"/>
    <col min="12813" max="12813" width="26" style="85" bestFit="1" customWidth="1"/>
    <col min="12814" max="12814" width="19.140625" style="85" bestFit="1" customWidth="1"/>
    <col min="12815" max="12815" width="10.42578125" style="85" customWidth="1"/>
    <col min="12816" max="12816" width="11.85546875" style="85" customWidth="1"/>
    <col min="12817" max="12817" width="14.7109375" style="85" customWidth="1"/>
    <col min="12818" max="12818" width="9" style="85" bestFit="1" customWidth="1"/>
    <col min="12819" max="13058" width="9.140625" style="85"/>
    <col min="13059" max="13059" width="4.7109375" style="85" bestFit="1" customWidth="1"/>
    <col min="13060" max="13060" width="9.7109375" style="85" bestFit="1" customWidth="1"/>
    <col min="13061" max="13061" width="10" style="85" bestFit="1" customWidth="1"/>
    <col min="13062" max="13062" width="8.85546875" style="85" bestFit="1" customWidth="1"/>
    <col min="13063" max="13063" width="22.85546875" style="85" customWidth="1"/>
    <col min="13064" max="13064" width="59.7109375" style="85" bestFit="1" customWidth="1"/>
    <col min="13065" max="13065" width="57.85546875" style="85" bestFit="1" customWidth="1"/>
    <col min="13066" max="13066" width="35.28515625" style="85" bestFit="1" customWidth="1"/>
    <col min="13067" max="13067" width="28.140625" style="85" bestFit="1" customWidth="1"/>
    <col min="13068" max="13068" width="33.140625" style="85" bestFit="1" customWidth="1"/>
    <col min="13069" max="13069" width="26" style="85" bestFit="1" customWidth="1"/>
    <col min="13070" max="13070" width="19.140625" style="85" bestFit="1" customWidth="1"/>
    <col min="13071" max="13071" width="10.42578125" style="85" customWidth="1"/>
    <col min="13072" max="13072" width="11.85546875" style="85" customWidth="1"/>
    <col min="13073" max="13073" width="14.7109375" style="85" customWidth="1"/>
    <col min="13074" max="13074" width="9" style="85" bestFit="1" customWidth="1"/>
    <col min="13075" max="13314" width="9.140625" style="85"/>
    <col min="13315" max="13315" width="4.7109375" style="85" bestFit="1" customWidth="1"/>
    <col min="13316" max="13316" width="9.7109375" style="85" bestFit="1" customWidth="1"/>
    <col min="13317" max="13317" width="10" style="85" bestFit="1" customWidth="1"/>
    <col min="13318" max="13318" width="8.85546875" style="85" bestFit="1" customWidth="1"/>
    <col min="13319" max="13319" width="22.85546875" style="85" customWidth="1"/>
    <col min="13320" max="13320" width="59.7109375" style="85" bestFit="1" customWidth="1"/>
    <col min="13321" max="13321" width="57.85546875" style="85" bestFit="1" customWidth="1"/>
    <col min="13322" max="13322" width="35.28515625" style="85" bestFit="1" customWidth="1"/>
    <col min="13323" max="13323" width="28.140625" style="85" bestFit="1" customWidth="1"/>
    <col min="13324" max="13324" width="33.140625" style="85" bestFit="1" customWidth="1"/>
    <col min="13325" max="13325" width="26" style="85" bestFit="1" customWidth="1"/>
    <col min="13326" max="13326" width="19.140625" style="85" bestFit="1" customWidth="1"/>
    <col min="13327" max="13327" width="10.42578125" style="85" customWidth="1"/>
    <col min="13328" max="13328" width="11.85546875" style="85" customWidth="1"/>
    <col min="13329" max="13329" width="14.7109375" style="85" customWidth="1"/>
    <col min="13330" max="13330" width="9" style="85" bestFit="1" customWidth="1"/>
    <col min="13331" max="13570" width="9.140625" style="85"/>
    <col min="13571" max="13571" width="4.7109375" style="85" bestFit="1" customWidth="1"/>
    <col min="13572" max="13572" width="9.7109375" style="85" bestFit="1" customWidth="1"/>
    <col min="13573" max="13573" width="10" style="85" bestFit="1" customWidth="1"/>
    <col min="13574" max="13574" width="8.85546875" style="85" bestFit="1" customWidth="1"/>
    <col min="13575" max="13575" width="22.85546875" style="85" customWidth="1"/>
    <col min="13576" max="13576" width="59.7109375" style="85" bestFit="1" customWidth="1"/>
    <col min="13577" max="13577" width="57.85546875" style="85" bestFit="1" customWidth="1"/>
    <col min="13578" max="13578" width="35.28515625" style="85" bestFit="1" customWidth="1"/>
    <col min="13579" max="13579" width="28.140625" style="85" bestFit="1" customWidth="1"/>
    <col min="13580" max="13580" width="33.140625" style="85" bestFit="1" customWidth="1"/>
    <col min="13581" max="13581" width="26" style="85" bestFit="1" customWidth="1"/>
    <col min="13582" max="13582" width="19.140625" style="85" bestFit="1" customWidth="1"/>
    <col min="13583" max="13583" width="10.42578125" style="85" customWidth="1"/>
    <col min="13584" max="13584" width="11.85546875" style="85" customWidth="1"/>
    <col min="13585" max="13585" width="14.7109375" style="85" customWidth="1"/>
    <col min="13586" max="13586" width="9" style="85" bestFit="1" customWidth="1"/>
    <col min="13587" max="13826" width="9.140625" style="85"/>
    <col min="13827" max="13827" width="4.7109375" style="85" bestFit="1" customWidth="1"/>
    <col min="13828" max="13828" width="9.7109375" style="85" bestFit="1" customWidth="1"/>
    <col min="13829" max="13829" width="10" style="85" bestFit="1" customWidth="1"/>
    <col min="13830" max="13830" width="8.85546875" style="85" bestFit="1" customWidth="1"/>
    <col min="13831" max="13831" width="22.85546875" style="85" customWidth="1"/>
    <col min="13832" max="13832" width="59.7109375" style="85" bestFit="1" customWidth="1"/>
    <col min="13833" max="13833" width="57.85546875" style="85" bestFit="1" customWidth="1"/>
    <col min="13834" max="13834" width="35.28515625" style="85" bestFit="1" customWidth="1"/>
    <col min="13835" max="13835" width="28.140625" style="85" bestFit="1" customWidth="1"/>
    <col min="13836" max="13836" width="33.140625" style="85" bestFit="1" customWidth="1"/>
    <col min="13837" max="13837" width="26" style="85" bestFit="1" customWidth="1"/>
    <col min="13838" max="13838" width="19.140625" style="85" bestFit="1" customWidth="1"/>
    <col min="13839" max="13839" width="10.42578125" style="85" customWidth="1"/>
    <col min="13840" max="13840" width="11.85546875" style="85" customWidth="1"/>
    <col min="13841" max="13841" width="14.7109375" style="85" customWidth="1"/>
    <col min="13842" max="13842" width="9" style="85" bestFit="1" customWidth="1"/>
    <col min="13843" max="14082" width="9.140625" style="85"/>
    <col min="14083" max="14083" width="4.7109375" style="85" bestFit="1" customWidth="1"/>
    <col min="14084" max="14084" width="9.7109375" style="85" bestFit="1" customWidth="1"/>
    <col min="14085" max="14085" width="10" style="85" bestFit="1" customWidth="1"/>
    <col min="14086" max="14086" width="8.85546875" style="85" bestFit="1" customWidth="1"/>
    <col min="14087" max="14087" width="22.85546875" style="85" customWidth="1"/>
    <col min="14088" max="14088" width="59.7109375" style="85" bestFit="1" customWidth="1"/>
    <col min="14089" max="14089" width="57.85546875" style="85" bestFit="1" customWidth="1"/>
    <col min="14090" max="14090" width="35.28515625" style="85" bestFit="1" customWidth="1"/>
    <col min="14091" max="14091" width="28.140625" style="85" bestFit="1" customWidth="1"/>
    <col min="14092" max="14092" width="33.140625" style="85" bestFit="1" customWidth="1"/>
    <col min="14093" max="14093" width="26" style="85" bestFit="1" customWidth="1"/>
    <col min="14094" max="14094" width="19.140625" style="85" bestFit="1" customWidth="1"/>
    <col min="14095" max="14095" width="10.42578125" style="85" customWidth="1"/>
    <col min="14096" max="14096" width="11.85546875" style="85" customWidth="1"/>
    <col min="14097" max="14097" width="14.7109375" style="85" customWidth="1"/>
    <col min="14098" max="14098" width="9" style="85" bestFit="1" customWidth="1"/>
    <col min="14099" max="14338" width="9.140625" style="85"/>
    <col min="14339" max="14339" width="4.7109375" style="85" bestFit="1" customWidth="1"/>
    <col min="14340" max="14340" width="9.7109375" style="85" bestFit="1" customWidth="1"/>
    <col min="14341" max="14341" width="10" style="85" bestFit="1" customWidth="1"/>
    <col min="14342" max="14342" width="8.85546875" style="85" bestFit="1" customWidth="1"/>
    <col min="14343" max="14343" width="22.85546875" style="85" customWidth="1"/>
    <col min="14344" max="14344" width="59.7109375" style="85" bestFit="1" customWidth="1"/>
    <col min="14345" max="14345" width="57.85546875" style="85" bestFit="1" customWidth="1"/>
    <col min="14346" max="14346" width="35.28515625" style="85" bestFit="1" customWidth="1"/>
    <col min="14347" max="14347" width="28.140625" style="85" bestFit="1" customWidth="1"/>
    <col min="14348" max="14348" width="33.140625" style="85" bestFit="1" customWidth="1"/>
    <col min="14349" max="14349" width="26" style="85" bestFit="1" customWidth="1"/>
    <col min="14350" max="14350" width="19.140625" style="85" bestFit="1" customWidth="1"/>
    <col min="14351" max="14351" width="10.42578125" style="85" customWidth="1"/>
    <col min="14352" max="14352" width="11.85546875" style="85" customWidth="1"/>
    <col min="14353" max="14353" width="14.7109375" style="85" customWidth="1"/>
    <col min="14354" max="14354" width="9" style="85" bestFit="1" customWidth="1"/>
    <col min="14355" max="14594" width="9.140625" style="85"/>
    <col min="14595" max="14595" width="4.7109375" style="85" bestFit="1" customWidth="1"/>
    <col min="14596" max="14596" width="9.7109375" style="85" bestFit="1" customWidth="1"/>
    <col min="14597" max="14597" width="10" style="85" bestFit="1" customWidth="1"/>
    <col min="14598" max="14598" width="8.85546875" style="85" bestFit="1" customWidth="1"/>
    <col min="14599" max="14599" width="22.85546875" style="85" customWidth="1"/>
    <col min="14600" max="14600" width="59.7109375" style="85" bestFit="1" customWidth="1"/>
    <col min="14601" max="14601" width="57.85546875" style="85" bestFit="1" customWidth="1"/>
    <col min="14602" max="14602" width="35.28515625" style="85" bestFit="1" customWidth="1"/>
    <col min="14603" max="14603" width="28.140625" style="85" bestFit="1" customWidth="1"/>
    <col min="14604" max="14604" width="33.140625" style="85" bestFit="1" customWidth="1"/>
    <col min="14605" max="14605" width="26" style="85" bestFit="1" customWidth="1"/>
    <col min="14606" max="14606" width="19.140625" style="85" bestFit="1" customWidth="1"/>
    <col min="14607" max="14607" width="10.42578125" style="85" customWidth="1"/>
    <col min="14608" max="14608" width="11.85546875" style="85" customWidth="1"/>
    <col min="14609" max="14609" width="14.7109375" style="85" customWidth="1"/>
    <col min="14610" max="14610" width="9" style="85" bestFit="1" customWidth="1"/>
    <col min="14611" max="14850" width="9.140625" style="85"/>
    <col min="14851" max="14851" width="4.7109375" style="85" bestFit="1" customWidth="1"/>
    <col min="14852" max="14852" width="9.7109375" style="85" bestFit="1" customWidth="1"/>
    <col min="14853" max="14853" width="10" style="85" bestFit="1" customWidth="1"/>
    <col min="14854" max="14854" width="8.85546875" style="85" bestFit="1" customWidth="1"/>
    <col min="14855" max="14855" width="22.85546875" style="85" customWidth="1"/>
    <col min="14856" max="14856" width="59.7109375" style="85" bestFit="1" customWidth="1"/>
    <col min="14857" max="14857" width="57.85546875" style="85" bestFit="1" customWidth="1"/>
    <col min="14858" max="14858" width="35.28515625" style="85" bestFit="1" customWidth="1"/>
    <col min="14859" max="14859" width="28.140625" style="85" bestFit="1" customWidth="1"/>
    <col min="14860" max="14860" width="33.140625" style="85" bestFit="1" customWidth="1"/>
    <col min="14861" max="14861" width="26" style="85" bestFit="1" customWidth="1"/>
    <col min="14862" max="14862" width="19.140625" style="85" bestFit="1" customWidth="1"/>
    <col min="14863" max="14863" width="10.42578125" style="85" customWidth="1"/>
    <col min="14864" max="14864" width="11.85546875" style="85" customWidth="1"/>
    <col min="14865" max="14865" width="14.7109375" style="85" customWidth="1"/>
    <col min="14866" max="14866" width="9" style="85" bestFit="1" customWidth="1"/>
    <col min="14867" max="15106" width="9.140625" style="85"/>
    <col min="15107" max="15107" width="4.7109375" style="85" bestFit="1" customWidth="1"/>
    <col min="15108" max="15108" width="9.7109375" style="85" bestFit="1" customWidth="1"/>
    <col min="15109" max="15109" width="10" style="85" bestFit="1" customWidth="1"/>
    <col min="15110" max="15110" width="8.85546875" style="85" bestFit="1" customWidth="1"/>
    <col min="15111" max="15111" width="22.85546875" style="85" customWidth="1"/>
    <col min="15112" max="15112" width="59.7109375" style="85" bestFit="1" customWidth="1"/>
    <col min="15113" max="15113" width="57.85546875" style="85" bestFit="1" customWidth="1"/>
    <col min="15114" max="15114" width="35.28515625" style="85" bestFit="1" customWidth="1"/>
    <col min="15115" max="15115" width="28.140625" style="85" bestFit="1" customWidth="1"/>
    <col min="15116" max="15116" width="33.140625" style="85" bestFit="1" customWidth="1"/>
    <col min="15117" max="15117" width="26" style="85" bestFit="1" customWidth="1"/>
    <col min="15118" max="15118" width="19.140625" style="85" bestFit="1" customWidth="1"/>
    <col min="15119" max="15119" width="10.42578125" style="85" customWidth="1"/>
    <col min="15120" max="15120" width="11.85546875" style="85" customWidth="1"/>
    <col min="15121" max="15121" width="14.7109375" style="85" customWidth="1"/>
    <col min="15122" max="15122" width="9" style="85" bestFit="1" customWidth="1"/>
    <col min="15123" max="15362" width="9.140625" style="85"/>
    <col min="15363" max="15363" width="4.7109375" style="85" bestFit="1" customWidth="1"/>
    <col min="15364" max="15364" width="9.7109375" style="85" bestFit="1" customWidth="1"/>
    <col min="15365" max="15365" width="10" style="85" bestFit="1" customWidth="1"/>
    <col min="15366" max="15366" width="8.85546875" style="85" bestFit="1" customWidth="1"/>
    <col min="15367" max="15367" width="22.85546875" style="85" customWidth="1"/>
    <col min="15368" max="15368" width="59.7109375" style="85" bestFit="1" customWidth="1"/>
    <col min="15369" max="15369" width="57.85546875" style="85" bestFit="1" customWidth="1"/>
    <col min="15370" max="15370" width="35.28515625" style="85" bestFit="1" customWidth="1"/>
    <col min="15371" max="15371" width="28.140625" style="85" bestFit="1" customWidth="1"/>
    <col min="15372" max="15372" width="33.140625" style="85" bestFit="1" customWidth="1"/>
    <col min="15373" max="15373" width="26" style="85" bestFit="1" customWidth="1"/>
    <col min="15374" max="15374" width="19.140625" style="85" bestFit="1" customWidth="1"/>
    <col min="15375" max="15375" width="10.42578125" style="85" customWidth="1"/>
    <col min="15376" max="15376" width="11.85546875" style="85" customWidth="1"/>
    <col min="15377" max="15377" width="14.7109375" style="85" customWidth="1"/>
    <col min="15378" max="15378" width="9" style="85" bestFit="1" customWidth="1"/>
    <col min="15379" max="15618" width="9.140625" style="85"/>
    <col min="15619" max="15619" width="4.7109375" style="85" bestFit="1" customWidth="1"/>
    <col min="15620" max="15620" width="9.7109375" style="85" bestFit="1" customWidth="1"/>
    <col min="15621" max="15621" width="10" style="85" bestFit="1" customWidth="1"/>
    <col min="15622" max="15622" width="8.85546875" style="85" bestFit="1" customWidth="1"/>
    <col min="15623" max="15623" width="22.85546875" style="85" customWidth="1"/>
    <col min="15624" max="15624" width="59.7109375" style="85" bestFit="1" customWidth="1"/>
    <col min="15625" max="15625" width="57.85546875" style="85" bestFit="1" customWidth="1"/>
    <col min="15626" max="15626" width="35.28515625" style="85" bestFit="1" customWidth="1"/>
    <col min="15627" max="15627" width="28.140625" style="85" bestFit="1" customWidth="1"/>
    <col min="15628" max="15628" width="33.140625" style="85" bestFit="1" customWidth="1"/>
    <col min="15629" max="15629" width="26" style="85" bestFit="1" customWidth="1"/>
    <col min="15630" max="15630" width="19.140625" style="85" bestFit="1" customWidth="1"/>
    <col min="15631" max="15631" width="10.42578125" style="85" customWidth="1"/>
    <col min="15632" max="15632" width="11.85546875" style="85" customWidth="1"/>
    <col min="15633" max="15633" width="14.7109375" style="85" customWidth="1"/>
    <col min="15634" max="15634" width="9" style="85" bestFit="1" customWidth="1"/>
    <col min="15635" max="15874" width="9.140625" style="85"/>
    <col min="15875" max="15875" width="4.7109375" style="85" bestFit="1" customWidth="1"/>
    <col min="15876" max="15876" width="9.7109375" style="85" bestFit="1" customWidth="1"/>
    <col min="15877" max="15877" width="10" style="85" bestFit="1" customWidth="1"/>
    <col min="15878" max="15878" width="8.85546875" style="85" bestFit="1" customWidth="1"/>
    <col min="15879" max="15879" width="22.85546875" style="85" customWidth="1"/>
    <col min="15880" max="15880" width="59.7109375" style="85" bestFit="1" customWidth="1"/>
    <col min="15881" max="15881" width="57.85546875" style="85" bestFit="1" customWidth="1"/>
    <col min="15882" max="15882" width="35.28515625" style="85" bestFit="1" customWidth="1"/>
    <col min="15883" max="15883" width="28.140625" style="85" bestFit="1" customWidth="1"/>
    <col min="15884" max="15884" width="33.140625" style="85" bestFit="1" customWidth="1"/>
    <col min="15885" max="15885" width="26" style="85" bestFit="1" customWidth="1"/>
    <col min="15886" max="15886" width="19.140625" style="85" bestFit="1" customWidth="1"/>
    <col min="15887" max="15887" width="10.42578125" style="85" customWidth="1"/>
    <col min="15888" max="15888" width="11.85546875" style="85" customWidth="1"/>
    <col min="15889" max="15889" width="14.7109375" style="85" customWidth="1"/>
    <col min="15890" max="15890" width="9" style="85" bestFit="1" customWidth="1"/>
    <col min="15891" max="16130" width="9.140625" style="85"/>
    <col min="16131" max="16131" width="4.7109375" style="85" bestFit="1" customWidth="1"/>
    <col min="16132" max="16132" width="9.7109375" style="85" bestFit="1" customWidth="1"/>
    <col min="16133" max="16133" width="10" style="85" bestFit="1" customWidth="1"/>
    <col min="16134" max="16134" width="8.85546875" style="85" bestFit="1" customWidth="1"/>
    <col min="16135" max="16135" width="22.85546875" style="85" customWidth="1"/>
    <col min="16136" max="16136" width="59.7109375" style="85" bestFit="1" customWidth="1"/>
    <col min="16137" max="16137" width="57.85546875" style="85" bestFit="1" customWidth="1"/>
    <col min="16138" max="16138" width="35.28515625" style="85" bestFit="1" customWidth="1"/>
    <col min="16139" max="16139" width="28.140625" style="85" bestFit="1" customWidth="1"/>
    <col min="16140" max="16140" width="33.140625" style="85" bestFit="1" customWidth="1"/>
    <col min="16141" max="16141" width="26" style="85" bestFit="1" customWidth="1"/>
    <col min="16142" max="16142" width="19.140625" style="85" bestFit="1" customWidth="1"/>
    <col min="16143" max="16143" width="10.42578125" style="85" customWidth="1"/>
    <col min="16144" max="16144" width="11.85546875" style="85" customWidth="1"/>
    <col min="16145" max="16145" width="14.7109375" style="85" customWidth="1"/>
    <col min="16146" max="16146" width="9" style="85" bestFit="1" customWidth="1"/>
    <col min="16147" max="16384" width="9.140625" style="85"/>
  </cols>
  <sheetData>
    <row r="2" spans="1:19" x14ac:dyDescent="0.25">
      <c r="A2" s="14" t="s">
        <v>1016</v>
      </c>
    </row>
    <row r="4" spans="1:19" s="63" customFormat="1" ht="51.75" customHeight="1" x14ac:dyDescent="0.25">
      <c r="A4" s="821" t="s">
        <v>0</v>
      </c>
      <c r="B4" s="815" t="s">
        <v>1</v>
      </c>
      <c r="C4" s="815" t="s">
        <v>2</v>
      </c>
      <c r="D4" s="815" t="s">
        <v>3</v>
      </c>
      <c r="E4" s="821" t="s">
        <v>4</v>
      </c>
      <c r="F4" s="821" t="s">
        <v>5</v>
      </c>
      <c r="G4" s="821" t="s">
        <v>6</v>
      </c>
      <c r="H4" s="823" t="s">
        <v>7</v>
      </c>
      <c r="I4" s="823"/>
      <c r="J4" s="821" t="s">
        <v>8</v>
      </c>
      <c r="K4" s="824" t="s">
        <v>9</v>
      </c>
      <c r="L4" s="819"/>
      <c r="M4" s="825" t="s">
        <v>10</v>
      </c>
      <c r="N4" s="825"/>
      <c r="O4" s="825" t="s">
        <v>11</v>
      </c>
      <c r="P4" s="825"/>
      <c r="Q4" s="821" t="s">
        <v>12</v>
      </c>
      <c r="R4" s="815" t="s">
        <v>13</v>
      </c>
      <c r="S4" s="62"/>
    </row>
    <row r="5" spans="1:19" s="63" customFormat="1" x14ac:dyDescent="0.2">
      <c r="A5" s="822"/>
      <c r="B5" s="816"/>
      <c r="C5" s="816"/>
      <c r="D5" s="816"/>
      <c r="E5" s="822"/>
      <c r="F5" s="822"/>
      <c r="G5" s="822"/>
      <c r="H5" s="175" t="s">
        <v>14</v>
      </c>
      <c r="I5" s="175" t="s">
        <v>15</v>
      </c>
      <c r="J5" s="822"/>
      <c r="K5" s="176">
        <v>2020</v>
      </c>
      <c r="L5" s="176">
        <v>2021</v>
      </c>
      <c r="M5" s="35">
        <v>2020</v>
      </c>
      <c r="N5" s="35">
        <v>2021</v>
      </c>
      <c r="O5" s="35">
        <v>2020</v>
      </c>
      <c r="P5" s="35">
        <v>2021</v>
      </c>
      <c r="Q5" s="822"/>
      <c r="R5" s="816"/>
      <c r="S5" s="62"/>
    </row>
    <row r="6" spans="1:19" s="63" customFormat="1" x14ac:dyDescent="0.2">
      <c r="A6" s="173" t="s">
        <v>16</v>
      </c>
      <c r="B6" s="175" t="s">
        <v>17</v>
      </c>
      <c r="C6" s="175" t="s">
        <v>18</v>
      </c>
      <c r="D6" s="175" t="s">
        <v>19</v>
      </c>
      <c r="E6" s="173" t="s">
        <v>20</v>
      </c>
      <c r="F6" s="173" t="s">
        <v>21</v>
      </c>
      <c r="G6" s="173" t="s">
        <v>22</v>
      </c>
      <c r="H6" s="175" t="s">
        <v>23</v>
      </c>
      <c r="I6" s="175" t="s">
        <v>24</v>
      </c>
      <c r="J6" s="173" t="s">
        <v>25</v>
      </c>
      <c r="K6" s="176" t="s">
        <v>26</v>
      </c>
      <c r="L6" s="176" t="s">
        <v>27</v>
      </c>
      <c r="M6" s="177" t="s">
        <v>28</v>
      </c>
      <c r="N6" s="177" t="s">
        <v>29</v>
      </c>
      <c r="O6" s="177" t="s">
        <v>30</v>
      </c>
      <c r="P6" s="177" t="s">
        <v>31</v>
      </c>
      <c r="Q6" s="173" t="s">
        <v>32</v>
      </c>
      <c r="R6" s="175" t="s">
        <v>33</v>
      </c>
      <c r="S6" s="62"/>
    </row>
    <row r="7" spans="1:19" s="3" customFormat="1" ht="69.75" customHeight="1" x14ac:dyDescent="0.25">
      <c r="A7" s="834">
        <v>1</v>
      </c>
      <c r="B7" s="834" t="s">
        <v>43</v>
      </c>
      <c r="C7" s="879">
        <v>3</v>
      </c>
      <c r="D7" s="880">
        <v>10</v>
      </c>
      <c r="E7" s="836" t="s">
        <v>693</v>
      </c>
      <c r="F7" s="880" t="s">
        <v>694</v>
      </c>
      <c r="G7" s="880" t="s">
        <v>695</v>
      </c>
      <c r="H7" s="243" t="s">
        <v>696</v>
      </c>
      <c r="I7" s="242">
        <v>1</v>
      </c>
      <c r="J7" s="880" t="s">
        <v>697</v>
      </c>
      <c r="K7" s="973" t="s">
        <v>39</v>
      </c>
      <c r="L7" s="834"/>
      <c r="M7" s="883">
        <v>26895</v>
      </c>
      <c r="N7" s="883"/>
      <c r="O7" s="883">
        <v>26895</v>
      </c>
      <c r="P7" s="883"/>
      <c r="Q7" s="880" t="s">
        <v>698</v>
      </c>
      <c r="R7" s="880" t="s">
        <v>699</v>
      </c>
      <c r="S7" s="6"/>
    </row>
    <row r="8" spans="1:19" s="3" customFormat="1" ht="69" customHeight="1" x14ac:dyDescent="0.25">
      <c r="A8" s="835"/>
      <c r="B8" s="835"/>
      <c r="C8" s="972"/>
      <c r="D8" s="972"/>
      <c r="E8" s="833"/>
      <c r="F8" s="972"/>
      <c r="G8" s="972"/>
      <c r="H8" s="243" t="s">
        <v>700</v>
      </c>
      <c r="I8" s="207" t="s">
        <v>701</v>
      </c>
      <c r="J8" s="972"/>
      <c r="K8" s="972"/>
      <c r="L8" s="835"/>
      <c r="M8" s="972"/>
      <c r="N8" s="883"/>
      <c r="O8" s="883"/>
      <c r="P8" s="883"/>
      <c r="Q8" s="972"/>
      <c r="R8" s="972"/>
      <c r="S8" s="6"/>
    </row>
    <row r="9" spans="1:19" ht="64.5" customHeight="1" x14ac:dyDescent="0.25">
      <c r="A9" s="834">
        <v>2</v>
      </c>
      <c r="B9" s="879" t="s">
        <v>90</v>
      </c>
      <c r="C9" s="879">
        <v>1</v>
      </c>
      <c r="D9" s="880">
        <v>6</v>
      </c>
      <c r="E9" s="880" t="s">
        <v>702</v>
      </c>
      <c r="F9" s="880" t="s">
        <v>703</v>
      </c>
      <c r="G9" s="880" t="s">
        <v>704</v>
      </c>
      <c r="H9" s="199" t="s">
        <v>705</v>
      </c>
      <c r="I9" s="242">
        <v>3</v>
      </c>
      <c r="J9" s="880" t="s">
        <v>706</v>
      </c>
      <c r="K9" s="39"/>
      <c r="L9" s="973" t="s">
        <v>52</v>
      </c>
      <c r="M9" s="883"/>
      <c r="N9" s="883">
        <v>76270.820000000007</v>
      </c>
      <c r="O9" s="883"/>
      <c r="P9" s="883">
        <v>76270.820000000007</v>
      </c>
      <c r="Q9" s="880" t="s">
        <v>698</v>
      </c>
      <c r="R9" s="880" t="s">
        <v>699</v>
      </c>
    </row>
    <row r="10" spans="1:19" ht="64.5" customHeight="1" x14ac:dyDescent="0.25">
      <c r="A10" s="835"/>
      <c r="B10" s="972"/>
      <c r="C10" s="972"/>
      <c r="D10" s="972"/>
      <c r="E10" s="972"/>
      <c r="F10" s="972"/>
      <c r="G10" s="972"/>
      <c r="H10" s="243" t="s">
        <v>707</v>
      </c>
      <c r="I10" s="207" t="s">
        <v>708</v>
      </c>
      <c r="J10" s="972"/>
      <c r="K10" s="252"/>
      <c r="L10" s="972"/>
      <c r="M10" s="972"/>
      <c r="N10" s="883"/>
      <c r="O10" s="883"/>
      <c r="P10" s="883"/>
      <c r="Q10" s="972"/>
      <c r="R10" s="972"/>
    </row>
    <row r="11" spans="1:19" ht="51" customHeight="1" x14ac:dyDescent="0.25">
      <c r="A11" s="834">
        <v>3</v>
      </c>
      <c r="B11" s="879" t="s">
        <v>90</v>
      </c>
      <c r="C11" s="879">
        <v>1</v>
      </c>
      <c r="D11" s="880">
        <v>6</v>
      </c>
      <c r="E11" s="880" t="s">
        <v>709</v>
      </c>
      <c r="F11" s="880" t="s">
        <v>710</v>
      </c>
      <c r="G11" s="880" t="s">
        <v>711</v>
      </c>
      <c r="H11" s="199" t="s">
        <v>712</v>
      </c>
      <c r="I11" s="260" t="s">
        <v>1066</v>
      </c>
      <c r="J11" s="880" t="s">
        <v>713</v>
      </c>
      <c r="K11" s="973"/>
      <c r="L11" s="973" t="s">
        <v>43</v>
      </c>
      <c r="M11" s="883"/>
      <c r="N11" s="883">
        <v>23321.4</v>
      </c>
      <c r="O11" s="883"/>
      <c r="P11" s="883">
        <v>23321.4</v>
      </c>
      <c r="Q11" s="880" t="s">
        <v>698</v>
      </c>
      <c r="R11" s="880" t="s">
        <v>699</v>
      </c>
    </row>
    <row r="12" spans="1:19" ht="51" customHeight="1" x14ac:dyDescent="0.25">
      <c r="A12" s="835"/>
      <c r="B12" s="972"/>
      <c r="C12" s="972"/>
      <c r="D12" s="972"/>
      <c r="E12" s="972"/>
      <c r="F12" s="972"/>
      <c r="G12" s="972"/>
      <c r="H12" s="243" t="s">
        <v>714</v>
      </c>
      <c r="I12" s="207" t="s">
        <v>1067</v>
      </c>
      <c r="J12" s="972"/>
      <c r="K12" s="972"/>
      <c r="L12" s="972"/>
      <c r="M12" s="972"/>
      <c r="N12" s="883"/>
      <c r="O12" s="883"/>
      <c r="P12" s="883"/>
      <c r="Q12" s="972"/>
      <c r="R12" s="972"/>
    </row>
    <row r="13" spans="1:19" ht="34.5" customHeight="1" x14ac:dyDescent="0.25">
      <c r="A13" s="834">
        <v>4</v>
      </c>
      <c r="B13" s="879" t="s">
        <v>43</v>
      </c>
      <c r="C13" s="879">
        <v>1</v>
      </c>
      <c r="D13" s="880">
        <v>9</v>
      </c>
      <c r="E13" s="880" t="s">
        <v>715</v>
      </c>
      <c r="F13" s="836" t="s">
        <v>716</v>
      </c>
      <c r="G13" s="836" t="s">
        <v>695</v>
      </c>
      <c r="H13" s="199" t="s">
        <v>717</v>
      </c>
      <c r="I13" s="242">
        <v>1</v>
      </c>
      <c r="J13" s="880" t="s">
        <v>718</v>
      </c>
      <c r="K13" s="973"/>
      <c r="L13" s="973" t="s">
        <v>43</v>
      </c>
      <c r="M13" s="883"/>
      <c r="N13" s="883">
        <v>89979.57</v>
      </c>
      <c r="O13" s="883"/>
      <c r="P13" s="883">
        <v>89979.57</v>
      </c>
      <c r="Q13" s="880" t="s">
        <v>698</v>
      </c>
      <c r="R13" s="880" t="s">
        <v>699</v>
      </c>
    </row>
    <row r="14" spans="1:19" ht="34.5" customHeight="1" x14ac:dyDescent="0.25">
      <c r="A14" s="974"/>
      <c r="B14" s="972"/>
      <c r="C14" s="972"/>
      <c r="D14" s="972"/>
      <c r="E14" s="972"/>
      <c r="F14" s="833"/>
      <c r="G14" s="833"/>
      <c r="H14" s="243" t="s">
        <v>719</v>
      </c>
      <c r="I14" s="207" t="s">
        <v>787</v>
      </c>
      <c r="J14" s="972"/>
      <c r="K14" s="972"/>
      <c r="L14" s="972"/>
      <c r="M14" s="972"/>
      <c r="N14" s="883"/>
      <c r="O14" s="883"/>
      <c r="P14" s="883"/>
      <c r="Q14" s="972"/>
      <c r="R14" s="972"/>
    </row>
    <row r="15" spans="1:19" ht="77.25" customHeight="1" x14ac:dyDescent="0.25">
      <c r="A15" s="834">
        <v>5</v>
      </c>
      <c r="B15" s="879" t="s">
        <v>43</v>
      </c>
      <c r="C15" s="879" t="s">
        <v>720</v>
      </c>
      <c r="D15" s="880">
        <v>10</v>
      </c>
      <c r="E15" s="880" t="s">
        <v>582</v>
      </c>
      <c r="F15" s="880" t="s">
        <v>694</v>
      </c>
      <c r="G15" s="880" t="s">
        <v>695</v>
      </c>
      <c r="H15" s="199" t="s">
        <v>696</v>
      </c>
      <c r="I15" s="242">
        <v>1</v>
      </c>
      <c r="J15" s="880" t="s">
        <v>697</v>
      </c>
      <c r="K15" s="973"/>
      <c r="L15" s="973" t="s">
        <v>43</v>
      </c>
      <c r="M15" s="883"/>
      <c r="N15" s="883">
        <v>5004.1000000000004</v>
      </c>
      <c r="O15" s="883"/>
      <c r="P15" s="883">
        <v>5004.1000000000004</v>
      </c>
      <c r="Q15" s="880" t="s">
        <v>698</v>
      </c>
      <c r="R15" s="975" t="s">
        <v>699</v>
      </c>
    </row>
    <row r="16" spans="1:19" ht="77.25" customHeight="1" x14ac:dyDescent="0.25">
      <c r="A16" s="835"/>
      <c r="B16" s="972"/>
      <c r="C16" s="972"/>
      <c r="D16" s="972"/>
      <c r="E16" s="972"/>
      <c r="F16" s="972"/>
      <c r="G16" s="972"/>
      <c r="H16" s="243" t="s">
        <v>700</v>
      </c>
      <c r="I16" s="207" t="s">
        <v>946</v>
      </c>
      <c r="J16" s="972"/>
      <c r="K16" s="972"/>
      <c r="L16" s="972"/>
      <c r="M16" s="972"/>
      <c r="N16" s="883"/>
      <c r="O16" s="883"/>
      <c r="P16" s="883"/>
      <c r="Q16" s="972"/>
      <c r="R16" s="976"/>
    </row>
    <row r="17" spans="1:18" ht="49.5" customHeight="1" x14ac:dyDescent="0.25">
      <c r="A17" s="834">
        <v>6</v>
      </c>
      <c r="B17" s="879" t="s">
        <v>43</v>
      </c>
      <c r="C17" s="879" t="s">
        <v>720</v>
      </c>
      <c r="D17" s="880">
        <v>10</v>
      </c>
      <c r="E17" s="880" t="s">
        <v>721</v>
      </c>
      <c r="F17" s="880" t="s">
        <v>694</v>
      </c>
      <c r="G17" s="880" t="s">
        <v>695</v>
      </c>
      <c r="H17" s="199" t="s">
        <v>696</v>
      </c>
      <c r="I17" s="242">
        <v>1</v>
      </c>
      <c r="J17" s="880" t="s">
        <v>697</v>
      </c>
      <c r="K17" s="973"/>
      <c r="L17" s="973" t="s">
        <v>43</v>
      </c>
      <c r="M17" s="883"/>
      <c r="N17" s="883">
        <v>9450</v>
      </c>
      <c r="O17" s="883"/>
      <c r="P17" s="883">
        <v>9450</v>
      </c>
      <c r="Q17" s="880" t="s">
        <v>698</v>
      </c>
      <c r="R17" s="975" t="s">
        <v>699</v>
      </c>
    </row>
    <row r="18" spans="1:18" ht="64.900000000000006" customHeight="1" x14ac:dyDescent="0.25">
      <c r="A18" s="835"/>
      <c r="B18" s="972"/>
      <c r="C18" s="972"/>
      <c r="D18" s="972"/>
      <c r="E18" s="972"/>
      <c r="F18" s="972"/>
      <c r="G18" s="972"/>
      <c r="H18" s="243" t="s">
        <v>700</v>
      </c>
      <c r="I18" s="207" t="s">
        <v>199</v>
      </c>
      <c r="J18" s="972"/>
      <c r="K18" s="972"/>
      <c r="L18" s="972"/>
      <c r="M18" s="972"/>
      <c r="N18" s="883"/>
      <c r="O18" s="883"/>
      <c r="P18" s="883"/>
      <c r="Q18" s="972"/>
      <c r="R18" s="976"/>
    </row>
    <row r="19" spans="1:18" ht="69" customHeight="1" x14ac:dyDescent="0.25">
      <c r="A19" s="834">
        <v>7</v>
      </c>
      <c r="B19" s="879" t="s">
        <v>43</v>
      </c>
      <c r="C19" s="879" t="s">
        <v>590</v>
      </c>
      <c r="D19" s="880">
        <v>13</v>
      </c>
      <c r="E19" s="880" t="s">
        <v>804</v>
      </c>
      <c r="F19" s="880" t="s">
        <v>694</v>
      </c>
      <c r="G19" s="880" t="s">
        <v>695</v>
      </c>
      <c r="H19" s="243" t="s">
        <v>696</v>
      </c>
      <c r="I19" s="242">
        <v>1</v>
      </c>
      <c r="J19" s="880" t="s">
        <v>697</v>
      </c>
      <c r="K19" s="973"/>
      <c r="L19" s="834" t="s">
        <v>43</v>
      </c>
      <c r="M19" s="883"/>
      <c r="N19" s="883">
        <v>19680</v>
      </c>
      <c r="O19" s="883"/>
      <c r="P19" s="883">
        <v>19680</v>
      </c>
      <c r="Q19" s="880" t="s">
        <v>698</v>
      </c>
      <c r="R19" s="880" t="s">
        <v>699</v>
      </c>
    </row>
    <row r="20" spans="1:18" ht="69" customHeight="1" x14ac:dyDescent="0.25">
      <c r="A20" s="835"/>
      <c r="B20" s="972"/>
      <c r="C20" s="972"/>
      <c r="D20" s="972"/>
      <c r="E20" s="972"/>
      <c r="F20" s="972"/>
      <c r="G20" s="972"/>
      <c r="H20" s="243" t="s">
        <v>700</v>
      </c>
      <c r="I20" s="207" t="s">
        <v>805</v>
      </c>
      <c r="J20" s="972"/>
      <c r="K20" s="972"/>
      <c r="L20" s="835"/>
      <c r="M20" s="972"/>
      <c r="N20" s="883"/>
      <c r="O20" s="883"/>
      <c r="P20" s="883"/>
      <c r="Q20" s="972"/>
      <c r="R20" s="972"/>
    </row>
    <row r="21" spans="1:18" ht="75" customHeight="1" x14ac:dyDescent="0.25">
      <c r="A21" s="834">
        <v>8</v>
      </c>
      <c r="B21" s="879" t="s">
        <v>43</v>
      </c>
      <c r="C21" s="879" t="s">
        <v>590</v>
      </c>
      <c r="D21" s="880">
        <v>13</v>
      </c>
      <c r="E21" s="880" t="s">
        <v>722</v>
      </c>
      <c r="F21" s="880" t="s">
        <v>723</v>
      </c>
      <c r="G21" s="880" t="s">
        <v>695</v>
      </c>
      <c r="H21" s="199" t="s">
        <v>696</v>
      </c>
      <c r="I21" s="242">
        <v>1</v>
      </c>
      <c r="J21" s="880" t="s">
        <v>724</v>
      </c>
      <c r="K21" s="973"/>
      <c r="L21" s="973" t="s">
        <v>52</v>
      </c>
      <c r="M21" s="883"/>
      <c r="N21" s="883">
        <v>10092.15</v>
      </c>
      <c r="O21" s="883"/>
      <c r="P21" s="883">
        <v>10092.15</v>
      </c>
      <c r="Q21" s="880" t="s">
        <v>698</v>
      </c>
      <c r="R21" s="975" t="s">
        <v>699</v>
      </c>
    </row>
    <row r="22" spans="1:18" ht="75" customHeight="1" x14ac:dyDescent="0.25">
      <c r="A22" s="835"/>
      <c r="B22" s="972"/>
      <c r="C22" s="972"/>
      <c r="D22" s="972"/>
      <c r="E22" s="972"/>
      <c r="F22" s="972"/>
      <c r="G22" s="972"/>
      <c r="H22" s="243" t="s">
        <v>700</v>
      </c>
      <c r="I22" s="207" t="s">
        <v>1017</v>
      </c>
      <c r="J22" s="972"/>
      <c r="K22" s="972"/>
      <c r="L22" s="972"/>
      <c r="M22" s="972"/>
      <c r="N22" s="883"/>
      <c r="O22" s="883"/>
      <c r="P22" s="883"/>
      <c r="Q22" s="972"/>
      <c r="R22" s="976"/>
    </row>
    <row r="23" spans="1:18" ht="81.75" customHeight="1" x14ac:dyDescent="0.25">
      <c r="A23" s="834">
        <v>9</v>
      </c>
      <c r="B23" s="879" t="s">
        <v>43</v>
      </c>
      <c r="C23" s="879">
        <v>3</v>
      </c>
      <c r="D23" s="880">
        <v>10</v>
      </c>
      <c r="E23" s="880" t="s">
        <v>725</v>
      </c>
      <c r="F23" s="880" t="s">
        <v>694</v>
      </c>
      <c r="G23" s="880" t="s">
        <v>695</v>
      </c>
      <c r="H23" s="199" t="s">
        <v>696</v>
      </c>
      <c r="I23" s="242">
        <v>1</v>
      </c>
      <c r="J23" s="880" t="s">
        <v>697</v>
      </c>
      <c r="K23" s="973"/>
      <c r="L23" s="973" t="s">
        <v>43</v>
      </c>
      <c r="M23" s="883"/>
      <c r="N23" s="883">
        <v>11623.5</v>
      </c>
      <c r="O23" s="883"/>
      <c r="P23" s="883">
        <v>11623.5</v>
      </c>
      <c r="Q23" s="880" t="s">
        <v>698</v>
      </c>
      <c r="R23" s="880" t="s">
        <v>699</v>
      </c>
    </row>
    <row r="24" spans="1:18" ht="81.75" customHeight="1" x14ac:dyDescent="0.25">
      <c r="A24" s="835"/>
      <c r="B24" s="972"/>
      <c r="C24" s="972"/>
      <c r="D24" s="972"/>
      <c r="E24" s="972"/>
      <c r="F24" s="972"/>
      <c r="G24" s="972"/>
      <c r="H24" s="243" t="s">
        <v>700</v>
      </c>
      <c r="I24" s="207" t="s">
        <v>1018</v>
      </c>
      <c r="J24" s="972"/>
      <c r="K24" s="972"/>
      <c r="L24" s="972"/>
      <c r="M24" s="972"/>
      <c r="N24" s="883"/>
      <c r="O24" s="883"/>
      <c r="P24" s="883"/>
      <c r="Q24" s="972"/>
      <c r="R24" s="972"/>
    </row>
    <row r="25" spans="1:18" ht="94.5" customHeight="1" x14ac:dyDescent="0.25">
      <c r="A25" s="834">
        <v>10</v>
      </c>
      <c r="B25" s="834" t="s">
        <v>43</v>
      </c>
      <c r="C25" s="879">
        <v>3</v>
      </c>
      <c r="D25" s="880">
        <v>10</v>
      </c>
      <c r="E25" s="836" t="s">
        <v>1019</v>
      </c>
      <c r="F25" s="880" t="s">
        <v>694</v>
      </c>
      <c r="G25" s="880" t="s">
        <v>695</v>
      </c>
      <c r="H25" s="243" t="s">
        <v>696</v>
      </c>
      <c r="I25" s="242">
        <v>1</v>
      </c>
      <c r="J25" s="880" t="s">
        <v>697</v>
      </c>
      <c r="K25" s="973"/>
      <c r="L25" s="834" t="s">
        <v>52</v>
      </c>
      <c r="M25" s="883"/>
      <c r="N25" s="883">
        <v>18486.900000000001</v>
      </c>
      <c r="O25" s="883"/>
      <c r="P25" s="883">
        <v>18486.900000000001</v>
      </c>
      <c r="Q25" s="880" t="s">
        <v>698</v>
      </c>
      <c r="R25" s="880" t="s">
        <v>699</v>
      </c>
    </row>
    <row r="26" spans="1:18" ht="94.5" customHeight="1" x14ac:dyDescent="0.25">
      <c r="A26" s="835"/>
      <c r="B26" s="835"/>
      <c r="C26" s="972"/>
      <c r="D26" s="972"/>
      <c r="E26" s="833"/>
      <c r="F26" s="972"/>
      <c r="G26" s="972"/>
      <c r="H26" s="243" t="s">
        <v>700</v>
      </c>
      <c r="I26" s="207" t="s">
        <v>262</v>
      </c>
      <c r="J26" s="972"/>
      <c r="K26" s="972"/>
      <c r="L26" s="835"/>
      <c r="M26" s="972"/>
      <c r="N26" s="883"/>
      <c r="O26" s="883"/>
      <c r="P26" s="883"/>
      <c r="Q26" s="972"/>
      <c r="R26" s="972"/>
    </row>
    <row r="28" spans="1:18" x14ac:dyDescent="0.25">
      <c r="N28" s="826"/>
      <c r="O28" s="817" t="s">
        <v>35</v>
      </c>
      <c r="P28" s="818"/>
      <c r="Q28" s="819"/>
    </row>
    <row r="29" spans="1:18" x14ac:dyDescent="0.25">
      <c r="N29" s="827"/>
      <c r="O29" s="829" t="s">
        <v>36</v>
      </c>
      <c r="P29" s="817" t="s">
        <v>37</v>
      </c>
      <c r="Q29" s="819"/>
    </row>
    <row r="30" spans="1:18" x14ac:dyDescent="0.25">
      <c r="N30" s="828"/>
      <c r="O30" s="829"/>
      <c r="P30" s="165">
        <v>2020</v>
      </c>
      <c r="Q30" s="165">
        <v>2021</v>
      </c>
    </row>
    <row r="31" spans="1:18" x14ac:dyDescent="0.25">
      <c r="N31" s="179" t="s">
        <v>729</v>
      </c>
      <c r="O31" s="15">
        <v>10</v>
      </c>
      <c r="P31" s="127">
        <f>O7</f>
        <v>26895</v>
      </c>
      <c r="Q31" s="235">
        <f>P23+P21+P19+P17+P15+P13+P11+P9+P25</f>
        <v>263908.44</v>
      </c>
    </row>
    <row r="34" spans="17:17" x14ac:dyDescent="0.25">
      <c r="Q34" s="36"/>
    </row>
  </sheetData>
  <mergeCells count="177">
    <mergeCell ref="N28:N30"/>
    <mergeCell ref="O28:Q28"/>
    <mergeCell ref="O29:O30"/>
    <mergeCell ref="P29:Q29"/>
    <mergeCell ref="G25:G26"/>
    <mergeCell ref="J25:J26"/>
    <mergeCell ref="K25:K26"/>
    <mergeCell ref="L25:L26"/>
    <mergeCell ref="M25:M26"/>
    <mergeCell ref="N25:N26"/>
    <mergeCell ref="A25:A26"/>
    <mergeCell ref="B25:B26"/>
    <mergeCell ref="C25:C26"/>
    <mergeCell ref="D25:D26"/>
    <mergeCell ref="E25:E26"/>
    <mergeCell ref="F25:F26"/>
    <mergeCell ref="O25:O26"/>
    <mergeCell ref="P25:P26"/>
    <mergeCell ref="Q25:Q26"/>
    <mergeCell ref="E21:E22"/>
    <mergeCell ref="F21:F22"/>
    <mergeCell ref="O21:O22"/>
    <mergeCell ref="P21:P22"/>
    <mergeCell ref="R25:R26"/>
    <mergeCell ref="N23:N24"/>
    <mergeCell ref="O23:O24"/>
    <mergeCell ref="P23:P24"/>
    <mergeCell ref="Q23:Q24"/>
    <mergeCell ref="R23:R24"/>
    <mergeCell ref="F23:F24"/>
    <mergeCell ref="G23:G24"/>
    <mergeCell ref="J23:J24"/>
    <mergeCell ref="K23:K24"/>
    <mergeCell ref="L23:L24"/>
    <mergeCell ref="M23:M24"/>
    <mergeCell ref="R19:R20"/>
    <mergeCell ref="F19:F20"/>
    <mergeCell ref="G19:G20"/>
    <mergeCell ref="J19:J20"/>
    <mergeCell ref="K19:K20"/>
    <mergeCell ref="L19:L20"/>
    <mergeCell ref="M19:M20"/>
    <mergeCell ref="A23:A24"/>
    <mergeCell ref="B23:B24"/>
    <mergeCell ref="C23:C24"/>
    <mergeCell ref="D23:D24"/>
    <mergeCell ref="E23:E24"/>
    <mergeCell ref="Q21:Q22"/>
    <mergeCell ref="R21:R22"/>
    <mergeCell ref="G21:G22"/>
    <mergeCell ref="J21:J22"/>
    <mergeCell ref="K21:K22"/>
    <mergeCell ref="L21:L22"/>
    <mergeCell ref="M21:M22"/>
    <mergeCell ref="N21:N22"/>
    <mergeCell ref="A21:A22"/>
    <mergeCell ref="B21:B22"/>
    <mergeCell ref="C21:C22"/>
    <mergeCell ref="D21:D22"/>
    <mergeCell ref="R17:R18"/>
    <mergeCell ref="G17:G18"/>
    <mergeCell ref="J17:J18"/>
    <mergeCell ref="K17:K18"/>
    <mergeCell ref="L17:L18"/>
    <mergeCell ref="M17:M18"/>
    <mergeCell ref="N17:N18"/>
    <mergeCell ref="A17:A18"/>
    <mergeCell ref="B17:B18"/>
    <mergeCell ref="C17:C18"/>
    <mergeCell ref="D17:D18"/>
    <mergeCell ref="E17:E18"/>
    <mergeCell ref="F17:F18"/>
    <mergeCell ref="O17:O18"/>
    <mergeCell ref="P17:P18"/>
    <mergeCell ref="A19:A20"/>
    <mergeCell ref="B19:B20"/>
    <mergeCell ref="C19:C20"/>
    <mergeCell ref="D19:D20"/>
    <mergeCell ref="E19:E20"/>
    <mergeCell ref="Q17:Q18"/>
    <mergeCell ref="N19:N20"/>
    <mergeCell ref="O19:O20"/>
    <mergeCell ref="P19:P20"/>
    <mergeCell ref="Q19:Q20"/>
    <mergeCell ref="R15:R16"/>
    <mergeCell ref="J15:J16"/>
    <mergeCell ref="K15:K16"/>
    <mergeCell ref="L15:L16"/>
    <mergeCell ref="M15:M16"/>
    <mergeCell ref="N15:N16"/>
    <mergeCell ref="O15:O16"/>
    <mergeCell ref="A15:A16"/>
    <mergeCell ref="B15:B16"/>
    <mergeCell ref="P15:P16"/>
    <mergeCell ref="C15:C16"/>
    <mergeCell ref="D15:D16"/>
    <mergeCell ref="E15:E16"/>
    <mergeCell ref="F15:F16"/>
    <mergeCell ref="G15:G16"/>
    <mergeCell ref="Q15:Q16"/>
    <mergeCell ref="Q13:Q14"/>
    <mergeCell ref="R13:R14"/>
    <mergeCell ref="K13:K14"/>
    <mergeCell ref="L13:L14"/>
    <mergeCell ref="M13:M14"/>
    <mergeCell ref="N13:N14"/>
    <mergeCell ref="O13:O14"/>
    <mergeCell ref="P13:P14"/>
    <mergeCell ref="A13:A14"/>
    <mergeCell ref="B13:B14"/>
    <mergeCell ref="C13:C14"/>
    <mergeCell ref="D13:D14"/>
    <mergeCell ref="E13:E14"/>
    <mergeCell ref="F13:F14"/>
    <mergeCell ref="G13:G14"/>
    <mergeCell ref="J13:J14"/>
    <mergeCell ref="R11:R12"/>
    <mergeCell ref="L11:L12"/>
    <mergeCell ref="M11:M12"/>
    <mergeCell ref="N11:N12"/>
    <mergeCell ref="O11:O12"/>
    <mergeCell ref="P11:P12"/>
    <mergeCell ref="Q11:Q12"/>
    <mergeCell ref="A11:A12"/>
    <mergeCell ref="B11:B12"/>
    <mergeCell ref="C11:C12"/>
    <mergeCell ref="D11:D12"/>
    <mergeCell ref="E11:E12"/>
    <mergeCell ref="F11:F12"/>
    <mergeCell ref="G11:G12"/>
    <mergeCell ref="J11:J12"/>
    <mergeCell ref="K11:K12"/>
    <mergeCell ref="Q7:Q8"/>
    <mergeCell ref="R7:R8"/>
    <mergeCell ref="Q9:Q10"/>
    <mergeCell ref="R9:R10"/>
    <mergeCell ref="A9:A10"/>
    <mergeCell ref="B9:B10"/>
    <mergeCell ref="C9:C10"/>
    <mergeCell ref="D9:D10"/>
    <mergeCell ref="E9:E10"/>
    <mergeCell ref="F9:F10"/>
    <mergeCell ref="G9:G10"/>
    <mergeCell ref="J9:J10"/>
    <mergeCell ref="L9:L10"/>
    <mergeCell ref="K7:K8"/>
    <mergeCell ref="N7:N8"/>
    <mergeCell ref="O7:O8"/>
    <mergeCell ref="P7:P8"/>
    <mergeCell ref="M9:M10"/>
    <mergeCell ref="N9:N10"/>
    <mergeCell ref="O9:O10"/>
    <mergeCell ref="P9:P10"/>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L7:L8"/>
    <mergeCell ref="M7:M8"/>
  </mergeCells>
  <pageMargins left="0.7" right="0.7" top="0.75" bottom="0.75" header="0.3" footer="0.3"/>
  <pageSetup paperSize="8" scale="5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C2E21-DE1C-47E9-94DE-5BB68422B432}">
  <dimension ref="A1:WVQ32"/>
  <sheetViews>
    <sheetView zoomScale="70" zoomScaleNormal="70" workbookViewId="0">
      <selection activeCell="F8" sqref="F8"/>
    </sheetView>
  </sheetViews>
  <sheetFormatPr defaultRowHeight="15.75" x14ac:dyDescent="0.25"/>
  <cols>
    <col min="1" max="1" width="10.5703125" style="309" customWidth="1"/>
    <col min="2" max="2" width="22" style="309" customWidth="1"/>
    <col min="3" max="3" width="11.42578125" style="309" customWidth="1"/>
    <col min="4" max="4" width="11.5703125" style="309" customWidth="1"/>
    <col min="5" max="5" width="64.85546875" style="310" bestFit="1" customWidth="1"/>
    <col min="6" max="6" width="91.85546875" style="309" customWidth="1"/>
    <col min="7" max="7" width="33.140625" style="309" customWidth="1"/>
    <col min="8" max="8" width="23.85546875" style="309" customWidth="1"/>
    <col min="9" max="9" width="45.42578125" style="309" customWidth="1"/>
    <col min="10" max="10" width="73.140625" style="309" bestFit="1" customWidth="1"/>
    <col min="11" max="11" width="11.140625" style="311" customWidth="1"/>
    <col min="12" max="12" width="11.85546875" style="312" customWidth="1"/>
    <col min="13" max="13" width="18.42578125" style="309" customWidth="1"/>
    <col min="14" max="14" width="25.85546875" style="309" customWidth="1"/>
    <col min="15" max="16" width="19.42578125" style="309" customWidth="1"/>
    <col min="17" max="17" width="39.5703125" style="309" customWidth="1"/>
    <col min="18" max="18" width="21.5703125" style="310" customWidth="1"/>
    <col min="19" max="19" width="9.140625" style="309"/>
    <col min="20" max="20" width="12.85546875" style="309" bestFit="1" customWidth="1"/>
    <col min="21" max="249" width="9.140625" style="309"/>
    <col min="250" max="250" width="4.5703125" style="309" bestFit="1" customWidth="1"/>
    <col min="251" max="251" width="9.5703125" style="309" bestFit="1" customWidth="1"/>
    <col min="252" max="252" width="10" style="309" bestFit="1" customWidth="1"/>
    <col min="253" max="253" width="8.85546875" style="309" bestFit="1" customWidth="1"/>
    <col min="254" max="254" width="22.85546875" style="309" customWidth="1"/>
    <col min="255" max="255" width="59.5703125" style="309" bestFit="1" customWidth="1"/>
    <col min="256" max="256" width="57.85546875" style="309" bestFit="1" customWidth="1"/>
    <col min="257" max="257" width="35.42578125" style="309" bestFit="1" customWidth="1"/>
    <col min="258" max="258" width="28.140625" style="309" bestFit="1" customWidth="1"/>
    <col min="259" max="259" width="33.140625" style="309" bestFit="1" customWidth="1"/>
    <col min="260" max="260" width="26" style="309" bestFit="1" customWidth="1"/>
    <col min="261" max="261" width="19.140625" style="309" bestFit="1" customWidth="1"/>
    <col min="262" max="262" width="10.42578125" style="309" customWidth="1"/>
    <col min="263" max="263" width="11.85546875" style="309" customWidth="1"/>
    <col min="264" max="264" width="14.5703125" style="309" customWidth="1"/>
    <col min="265" max="265" width="9" style="309" bestFit="1" customWidth="1"/>
    <col min="266" max="505" width="9.140625" style="309"/>
    <col min="506" max="506" width="4.5703125" style="309" bestFit="1" customWidth="1"/>
    <col min="507" max="507" width="9.5703125" style="309" bestFit="1" customWidth="1"/>
    <col min="508" max="508" width="10" style="309" bestFit="1" customWidth="1"/>
    <col min="509" max="509" width="8.85546875" style="309" bestFit="1" customWidth="1"/>
    <col min="510" max="510" width="22.85546875" style="309" customWidth="1"/>
    <col min="511" max="511" width="59.5703125" style="309" bestFit="1" customWidth="1"/>
    <col min="512" max="512" width="57.85546875" style="309" bestFit="1" customWidth="1"/>
    <col min="513" max="513" width="35.42578125" style="309" bestFit="1" customWidth="1"/>
    <col min="514" max="514" width="28.140625" style="309" bestFit="1" customWidth="1"/>
    <col min="515" max="515" width="33.140625" style="309" bestFit="1" customWidth="1"/>
    <col min="516" max="516" width="26" style="309" bestFit="1" customWidth="1"/>
    <col min="517" max="517" width="19.140625" style="309" bestFit="1" customWidth="1"/>
    <col min="518" max="518" width="10.42578125" style="309" customWidth="1"/>
    <col min="519" max="519" width="11.85546875" style="309" customWidth="1"/>
    <col min="520" max="520" width="14.5703125" style="309" customWidth="1"/>
    <col min="521" max="521" width="9" style="309" bestFit="1" customWidth="1"/>
    <col min="522" max="761" width="9.140625" style="309"/>
    <col min="762" max="762" width="4.5703125" style="309" bestFit="1" customWidth="1"/>
    <col min="763" max="763" width="9.5703125" style="309" bestFit="1" customWidth="1"/>
    <col min="764" max="764" width="10" style="309" bestFit="1" customWidth="1"/>
    <col min="765" max="765" width="8.85546875" style="309" bestFit="1" customWidth="1"/>
    <col min="766" max="766" width="22.85546875" style="309" customWidth="1"/>
    <col min="767" max="767" width="59.5703125" style="309" bestFit="1" customWidth="1"/>
    <col min="768" max="768" width="57.85546875" style="309" bestFit="1" customWidth="1"/>
    <col min="769" max="769" width="35.42578125" style="309" bestFit="1" customWidth="1"/>
    <col min="770" max="770" width="28.140625" style="309" bestFit="1" customWidth="1"/>
    <col min="771" max="771" width="33.140625" style="309" bestFit="1" customWidth="1"/>
    <col min="772" max="772" width="26" style="309" bestFit="1" customWidth="1"/>
    <col min="773" max="773" width="19.140625" style="309" bestFit="1" customWidth="1"/>
    <col min="774" max="774" width="10.42578125" style="309" customWidth="1"/>
    <col min="775" max="775" width="11.85546875" style="309" customWidth="1"/>
    <col min="776" max="776" width="14.5703125" style="309" customWidth="1"/>
    <col min="777" max="777" width="9" style="309" bestFit="1" customWidth="1"/>
    <col min="778" max="1017" width="9.140625" style="309"/>
    <col min="1018" max="1018" width="4.5703125" style="309" bestFit="1" customWidth="1"/>
    <col min="1019" max="1019" width="9.5703125" style="309" bestFit="1" customWidth="1"/>
    <col min="1020" max="1020" width="10" style="309" bestFit="1" customWidth="1"/>
    <col min="1021" max="1021" width="8.85546875" style="309" bestFit="1" customWidth="1"/>
    <col min="1022" max="1022" width="22.85546875" style="309" customWidth="1"/>
    <col min="1023" max="1023" width="59.5703125" style="309" bestFit="1" customWidth="1"/>
    <col min="1024" max="1024" width="57.85546875" style="309" bestFit="1" customWidth="1"/>
    <col min="1025" max="1025" width="35.42578125" style="309" bestFit="1" customWidth="1"/>
    <col min="1026" max="1026" width="28.140625" style="309" bestFit="1" customWidth="1"/>
    <col min="1027" max="1027" width="33.140625" style="309" bestFit="1" customWidth="1"/>
    <col min="1028" max="1028" width="26" style="309" bestFit="1" customWidth="1"/>
    <col min="1029" max="1029" width="19.140625" style="309" bestFit="1" customWidth="1"/>
    <col min="1030" max="1030" width="10.42578125" style="309" customWidth="1"/>
    <col min="1031" max="1031" width="11.85546875" style="309" customWidth="1"/>
    <col min="1032" max="1032" width="14.5703125" style="309" customWidth="1"/>
    <col min="1033" max="1033" width="9" style="309" bestFit="1" customWidth="1"/>
    <col min="1034" max="1273" width="9.140625" style="309"/>
    <col min="1274" max="1274" width="4.5703125" style="309" bestFit="1" customWidth="1"/>
    <col min="1275" max="1275" width="9.5703125" style="309" bestFit="1" customWidth="1"/>
    <col min="1276" max="1276" width="10" style="309" bestFit="1" customWidth="1"/>
    <col min="1277" max="1277" width="8.85546875" style="309" bestFit="1" customWidth="1"/>
    <col min="1278" max="1278" width="22.85546875" style="309" customWidth="1"/>
    <col min="1279" max="1279" width="59.5703125" style="309" bestFit="1" customWidth="1"/>
    <col min="1280" max="1280" width="57.85546875" style="309" bestFit="1" customWidth="1"/>
    <col min="1281" max="1281" width="35.42578125" style="309" bestFit="1" customWidth="1"/>
    <col min="1282" max="1282" width="28.140625" style="309" bestFit="1" customWidth="1"/>
    <col min="1283" max="1283" width="33.140625" style="309" bestFit="1" customWidth="1"/>
    <col min="1284" max="1284" width="26" style="309" bestFit="1" customWidth="1"/>
    <col min="1285" max="1285" width="19.140625" style="309" bestFit="1" customWidth="1"/>
    <col min="1286" max="1286" width="10.42578125" style="309" customWidth="1"/>
    <col min="1287" max="1287" width="11.85546875" style="309" customWidth="1"/>
    <col min="1288" max="1288" width="14.5703125" style="309" customWidth="1"/>
    <col min="1289" max="1289" width="9" style="309" bestFit="1" customWidth="1"/>
    <col min="1290" max="1529" width="9.140625" style="309"/>
    <col min="1530" max="1530" width="4.5703125" style="309" bestFit="1" customWidth="1"/>
    <col min="1531" max="1531" width="9.5703125" style="309" bestFit="1" customWidth="1"/>
    <col min="1532" max="1532" width="10" style="309" bestFit="1" customWidth="1"/>
    <col min="1533" max="1533" width="8.85546875" style="309" bestFit="1" customWidth="1"/>
    <col min="1534" max="1534" width="22.85546875" style="309" customWidth="1"/>
    <col min="1535" max="1535" width="59.5703125" style="309" bestFit="1" customWidth="1"/>
    <col min="1536" max="1536" width="57.85546875" style="309" bestFit="1" customWidth="1"/>
    <col min="1537" max="1537" width="35.42578125" style="309" bestFit="1" customWidth="1"/>
    <col min="1538" max="1538" width="28.140625" style="309" bestFit="1" customWidth="1"/>
    <col min="1539" max="1539" width="33.140625" style="309" bestFit="1" customWidth="1"/>
    <col min="1540" max="1540" width="26" style="309" bestFit="1" customWidth="1"/>
    <col min="1541" max="1541" width="19.140625" style="309" bestFit="1" customWidth="1"/>
    <col min="1542" max="1542" width="10.42578125" style="309" customWidth="1"/>
    <col min="1543" max="1543" width="11.85546875" style="309" customWidth="1"/>
    <col min="1544" max="1544" width="14.5703125" style="309" customWidth="1"/>
    <col min="1545" max="1545" width="9" style="309" bestFit="1" customWidth="1"/>
    <col min="1546" max="1785" width="9.140625" style="309"/>
    <col min="1786" max="1786" width="4.5703125" style="309" bestFit="1" customWidth="1"/>
    <col min="1787" max="1787" width="9.5703125" style="309" bestFit="1" customWidth="1"/>
    <col min="1788" max="1788" width="10" style="309" bestFit="1" customWidth="1"/>
    <col min="1789" max="1789" width="8.85546875" style="309" bestFit="1" customWidth="1"/>
    <col min="1790" max="1790" width="22.85546875" style="309" customWidth="1"/>
    <col min="1791" max="1791" width="59.5703125" style="309" bestFit="1" customWidth="1"/>
    <col min="1792" max="1792" width="57.85546875" style="309" bestFit="1" customWidth="1"/>
    <col min="1793" max="1793" width="35.42578125" style="309" bestFit="1" customWidth="1"/>
    <col min="1794" max="1794" width="28.140625" style="309" bestFit="1" customWidth="1"/>
    <col min="1795" max="1795" width="33.140625" style="309" bestFit="1" customWidth="1"/>
    <col min="1796" max="1796" width="26" style="309" bestFit="1" customWidth="1"/>
    <col min="1797" max="1797" width="19.140625" style="309" bestFit="1" customWidth="1"/>
    <col min="1798" max="1798" width="10.42578125" style="309" customWidth="1"/>
    <col min="1799" max="1799" width="11.85546875" style="309" customWidth="1"/>
    <col min="1800" max="1800" width="14.5703125" style="309" customWidth="1"/>
    <col min="1801" max="1801" width="9" style="309" bestFit="1" customWidth="1"/>
    <col min="1802" max="2041" width="9.140625" style="309"/>
    <col min="2042" max="2042" width="4.5703125" style="309" bestFit="1" customWidth="1"/>
    <col min="2043" max="2043" width="9.5703125" style="309" bestFit="1" customWidth="1"/>
    <col min="2044" max="2044" width="10" style="309" bestFit="1" customWidth="1"/>
    <col min="2045" max="2045" width="8.85546875" style="309" bestFit="1" customWidth="1"/>
    <col min="2046" max="2046" width="22.85546875" style="309" customWidth="1"/>
    <col min="2047" max="2047" width="59.5703125" style="309" bestFit="1" customWidth="1"/>
    <col min="2048" max="2048" width="57.85546875" style="309" bestFit="1" customWidth="1"/>
    <col min="2049" max="2049" width="35.42578125" style="309" bestFit="1" customWidth="1"/>
    <col min="2050" max="2050" width="28.140625" style="309" bestFit="1" customWidth="1"/>
    <col min="2051" max="2051" width="33.140625" style="309" bestFit="1" customWidth="1"/>
    <col min="2052" max="2052" width="26" style="309" bestFit="1" customWidth="1"/>
    <col min="2053" max="2053" width="19.140625" style="309" bestFit="1" customWidth="1"/>
    <col min="2054" max="2054" width="10.42578125" style="309" customWidth="1"/>
    <col min="2055" max="2055" width="11.85546875" style="309" customWidth="1"/>
    <col min="2056" max="2056" width="14.5703125" style="309" customWidth="1"/>
    <col min="2057" max="2057" width="9" style="309" bestFit="1" customWidth="1"/>
    <col min="2058" max="2297" width="9.140625" style="309"/>
    <col min="2298" max="2298" width="4.5703125" style="309" bestFit="1" customWidth="1"/>
    <col min="2299" max="2299" width="9.5703125" style="309" bestFit="1" customWidth="1"/>
    <col min="2300" max="2300" width="10" style="309" bestFit="1" customWidth="1"/>
    <col min="2301" max="2301" width="8.85546875" style="309" bestFit="1" customWidth="1"/>
    <col min="2302" max="2302" width="22.85546875" style="309" customWidth="1"/>
    <col min="2303" max="2303" width="59.5703125" style="309" bestFit="1" customWidth="1"/>
    <col min="2304" max="2304" width="57.85546875" style="309" bestFit="1" customWidth="1"/>
    <col min="2305" max="2305" width="35.42578125" style="309" bestFit="1" customWidth="1"/>
    <col min="2306" max="2306" width="28.140625" style="309" bestFit="1" customWidth="1"/>
    <col min="2307" max="2307" width="33.140625" style="309" bestFit="1" customWidth="1"/>
    <col min="2308" max="2308" width="26" style="309" bestFit="1" customWidth="1"/>
    <col min="2309" max="2309" width="19.140625" style="309" bestFit="1" customWidth="1"/>
    <col min="2310" max="2310" width="10.42578125" style="309" customWidth="1"/>
    <col min="2311" max="2311" width="11.85546875" style="309" customWidth="1"/>
    <col min="2312" max="2312" width="14.5703125" style="309" customWidth="1"/>
    <col min="2313" max="2313" width="9" style="309" bestFit="1" customWidth="1"/>
    <col min="2314" max="2553" width="9.140625" style="309"/>
    <col min="2554" max="2554" width="4.5703125" style="309" bestFit="1" customWidth="1"/>
    <col min="2555" max="2555" width="9.5703125" style="309" bestFit="1" customWidth="1"/>
    <col min="2556" max="2556" width="10" style="309" bestFit="1" customWidth="1"/>
    <col min="2557" max="2557" width="8.85546875" style="309" bestFit="1" customWidth="1"/>
    <col min="2558" max="2558" width="22.85546875" style="309" customWidth="1"/>
    <col min="2559" max="2559" width="59.5703125" style="309" bestFit="1" customWidth="1"/>
    <col min="2560" max="2560" width="57.85546875" style="309" bestFit="1" customWidth="1"/>
    <col min="2561" max="2561" width="35.42578125" style="309" bestFit="1" customWidth="1"/>
    <col min="2562" max="2562" width="28.140625" style="309" bestFit="1" customWidth="1"/>
    <col min="2563" max="2563" width="33.140625" style="309" bestFit="1" customWidth="1"/>
    <col min="2564" max="2564" width="26" style="309" bestFit="1" customWidth="1"/>
    <col min="2565" max="2565" width="19.140625" style="309" bestFit="1" customWidth="1"/>
    <col min="2566" max="2566" width="10.42578125" style="309" customWidth="1"/>
    <col min="2567" max="2567" width="11.85546875" style="309" customWidth="1"/>
    <col min="2568" max="2568" width="14.5703125" style="309" customWidth="1"/>
    <col min="2569" max="2569" width="9" style="309" bestFit="1" customWidth="1"/>
    <col min="2570" max="2809" width="9.140625" style="309"/>
    <col min="2810" max="2810" width="4.5703125" style="309" bestFit="1" customWidth="1"/>
    <col min="2811" max="2811" width="9.5703125" style="309" bestFit="1" customWidth="1"/>
    <col min="2812" max="2812" width="10" style="309" bestFit="1" customWidth="1"/>
    <col min="2813" max="2813" width="8.85546875" style="309" bestFit="1" customWidth="1"/>
    <col min="2814" max="2814" width="22.85546875" style="309" customWidth="1"/>
    <col min="2815" max="2815" width="59.5703125" style="309" bestFit="1" customWidth="1"/>
    <col min="2816" max="2816" width="57.85546875" style="309" bestFit="1" customWidth="1"/>
    <col min="2817" max="2817" width="35.42578125" style="309" bestFit="1" customWidth="1"/>
    <col min="2818" max="2818" width="28.140625" style="309" bestFit="1" customWidth="1"/>
    <col min="2819" max="2819" width="33.140625" style="309" bestFit="1" customWidth="1"/>
    <col min="2820" max="2820" width="26" style="309" bestFit="1" customWidth="1"/>
    <col min="2821" max="2821" width="19.140625" style="309" bestFit="1" customWidth="1"/>
    <col min="2822" max="2822" width="10.42578125" style="309" customWidth="1"/>
    <col min="2823" max="2823" width="11.85546875" style="309" customWidth="1"/>
    <col min="2824" max="2824" width="14.5703125" style="309" customWidth="1"/>
    <col min="2825" max="2825" width="9" style="309" bestFit="1" customWidth="1"/>
    <col min="2826" max="3065" width="9.140625" style="309"/>
    <col min="3066" max="3066" width="4.5703125" style="309" bestFit="1" customWidth="1"/>
    <col min="3067" max="3067" width="9.5703125" style="309" bestFit="1" customWidth="1"/>
    <col min="3068" max="3068" width="10" style="309" bestFit="1" customWidth="1"/>
    <col min="3069" max="3069" width="8.85546875" style="309" bestFit="1" customWidth="1"/>
    <col min="3070" max="3070" width="22.85546875" style="309" customWidth="1"/>
    <col min="3071" max="3071" width="59.5703125" style="309" bestFit="1" customWidth="1"/>
    <col min="3072" max="3072" width="57.85546875" style="309" bestFit="1" customWidth="1"/>
    <col min="3073" max="3073" width="35.42578125" style="309" bestFit="1" customWidth="1"/>
    <col min="3074" max="3074" width="28.140625" style="309" bestFit="1" customWidth="1"/>
    <col min="3075" max="3075" width="33.140625" style="309" bestFit="1" customWidth="1"/>
    <col min="3076" max="3076" width="26" style="309" bestFit="1" customWidth="1"/>
    <col min="3077" max="3077" width="19.140625" style="309" bestFit="1" customWidth="1"/>
    <col min="3078" max="3078" width="10.42578125" style="309" customWidth="1"/>
    <col min="3079" max="3079" width="11.85546875" style="309" customWidth="1"/>
    <col min="3080" max="3080" width="14.5703125" style="309" customWidth="1"/>
    <col min="3081" max="3081" width="9" style="309" bestFit="1" customWidth="1"/>
    <col min="3082" max="3321" width="9.140625" style="309"/>
    <col min="3322" max="3322" width="4.5703125" style="309" bestFit="1" customWidth="1"/>
    <col min="3323" max="3323" width="9.5703125" style="309" bestFit="1" customWidth="1"/>
    <col min="3324" max="3324" width="10" style="309" bestFit="1" customWidth="1"/>
    <col min="3325" max="3325" width="8.85546875" style="309" bestFit="1" customWidth="1"/>
    <col min="3326" max="3326" width="22.85546875" style="309" customWidth="1"/>
    <col min="3327" max="3327" width="59.5703125" style="309" bestFit="1" customWidth="1"/>
    <col min="3328" max="3328" width="57.85546875" style="309" bestFit="1" customWidth="1"/>
    <col min="3329" max="3329" width="35.42578125" style="309" bestFit="1" customWidth="1"/>
    <col min="3330" max="3330" width="28.140625" style="309" bestFit="1" customWidth="1"/>
    <col min="3331" max="3331" width="33.140625" style="309" bestFit="1" customWidth="1"/>
    <col min="3332" max="3332" width="26" style="309" bestFit="1" customWidth="1"/>
    <col min="3333" max="3333" width="19.140625" style="309" bestFit="1" customWidth="1"/>
    <col min="3334" max="3334" width="10.42578125" style="309" customWidth="1"/>
    <col min="3335" max="3335" width="11.85546875" style="309" customWidth="1"/>
    <col min="3336" max="3336" width="14.5703125" style="309" customWidth="1"/>
    <col min="3337" max="3337" width="9" style="309" bestFit="1" customWidth="1"/>
    <col min="3338" max="3577" width="9.140625" style="309"/>
    <col min="3578" max="3578" width="4.5703125" style="309" bestFit="1" customWidth="1"/>
    <col min="3579" max="3579" width="9.5703125" style="309" bestFit="1" customWidth="1"/>
    <col min="3580" max="3580" width="10" style="309" bestFit="1" customWidth="1"/>
    <col min="3581" max="3581" width="8.85546875" style="309" bestFit="1" customWidth="1"/>
    <col min="3582" max="3582" width="22.85546875" style="309" customWidth="1"/>
    <col min="3583" max="3583" width="59.5703125" style="309" bestFit="1" customWidth="1"/>
    <col min="3584" max="3584" width="57.85546875" style="309" bestFit="1" customWidth="1"/>
    <col min="3585" max="3585" width="35.42578125" style="309" bestFit="1" customWidth="1"/>
    <col min="3586" max="3586" width="28.140625" style="309" bestFit="1" customWidth="1"/>
    <col min="3587" max="3587" width="33.140625" style="309" bestFit="1" customWidth="1"/>
    <col min="3588" max="3588" width="26" style="309" bestFit="1" customWidth="1"/>
    <col min="3589" max="3589" width="19.140625" style="309" bestFit="1" customWidth="1"/>
    <col min="3590" max="3590" width="10.42578125" style="309" customWidth="1"/>
    <col min="3591" max="3591" width="11.85546875" style="309" customWidth="1"/>
    <col min="3592" max="3592" width="14.5703125" style="309" customWidth="1"/>
    <col min="3593" max="3593" width="9" style="309" bestFit="1" customWidth="1"/>
    <col min="3594" max="3833" width="9.140625" style="309"/>
    <col min="3834" max="3834" width="4.5703125" style="309" bestFit="1" customWidth="1"/>
    <col min="3835" max="3835" width="9.5703125" style="309" bestFit="1" customWidth="1"/>
    <col min="3836" max="3836" width="10" style="309" bestFit="1" customWidth="1"/>
    <col min="3837" max="3837" width="8.85546875" style="309" bestFit="1" customWidth="1"/>
    <col min="3838" max="3838" width="22.85546875" style="309" customWidth="1"/>
    <col min="3839" max="3839" width="59.5703125" style="309" bestFit="1" customWidth="1"/>
    <col min="3840" max="3840" width="57.85546875" style="309" bestFit="1" customWidth="1"/>
    <col min="3841" max="3841" width="35.42578125" style="309" bestFit="1" customWidth="1"/>
    <col min="3842" max="3842" width="28.140625" style="309" bestFit="1" customWidth="1"/>
    <col min="3843" max="3843" width="33.140625" style="309" bestFit="1" customWidth="1"/>
    <col min="3844" max="3844" width="26" style="309" bestFit="1" customWidth="1"/>
    <col min="3845" max="3845" width="19.140625" style="309" bestFit="1" customWidth="1"/>
    <col min="3846" max="3846" width="10.42578125" style="309" customWidth="1"/>
    <col min="3847" max="3847" width="11.85546875" style="309" customWidth="1"/>
    <col min="3848" max="3848" width="14.5703125" style="309" customWidth="1"/>
    <col min="3849" max="3849" width="9" style="309" bestFit="1" customWidth="1"/>
    <col min="3850" max="4089" width="9.140625" style="309"/>
    <col min="4090" max="4090" width="4.5703125" style="309" bestFit="1" customWidth="1"/>
    <col min="4091" max="4091" width="9.5703125" style="309" bestFit="1" customWidth="1"/>
    <col min="4092" max="4092" width="10" style="309" bestFit="1" customWidth="1"/>
    <col min="4093" max="4093" width="8.85546875" style="309" bestFit="1" customWidth="1"/>
    <col min="4094" max="4094" width="22.85546875" style="309" customWidth="1"/>
    <col min="4095" max="4095" width="59.5703125" style="309" bestFit="1" customWidth="1"/>
    <col min="4096" max="4096" width="57.85546875" style="309" bestFit="1" customWidth="1"/>
    <col min="4097" max="4097" width="35.42578125" style="309" bestFit="1" customWidth="1"/>
    <col min="4098" max="4098" width="28.140625" style="309" bestFit="1" customWidth="1"/>
    <col min="4099" max="4099" width="33.140625" style="309" bestFit="1" customWidth="1"/>
    <col min="4100" max="4100" width="26" style="309" bestFit="1" customWidth="1"/>
    <col min="4101" max="4101" width="19.140625" style="309" bestFit="1" customWidth="1"/>
    <col min="4102" max="4102" width="10.42578125" style="309" customWidth="1"/>
    <col min="4103" max="4103" width="11.85546875" style="309" customWidth="1"/>
    <col min="4104" max="4104" width="14.5703125" style="309" customWidth="1"/>
    <col min="4105" max="4105" width="9" style="309" bestFit="1" customWidth="1"/>
    <col min="4106" max="4345" width="9.140625" style="309"/>
    <col min="4346" max="4346" width="4.5703125" style="309" bestFit="1" customWidth="1"/>
    <col min="4347" max="4347" width="9.5703125" style="309" bestFit="1" customWidth="1"/>
    <col min="4348" max="4348" width="10" style="309" bestFit="1" customWidth="1"/>
    <col min="4349" max="4349" width="8.85546875" style="309" bestFit="1" customWidth="1"/>
    <col min="4350" max="4350" width="22.85546875" style="309" customWidth="1"/>
    <col min="4351" max="4351" width="59.5703125" style="309" bestFit="1" customWidth="1"/>
    <col min="4352" max="4352" width="57.85546875" style="309" bestFit="1" customWidth="1"/>
    <col min="4353" max="4353" width="35.42578125" style="309" bestFit="1" customWidth="1"/>
    <col min="4354" max="4354" width="28.140625" style="309" bestFit="1" customWidth="1"/>
    <col min="4355" max="4355" width="33.140625" style="309" bestFit="1" customWidth="1"/>
    <col min="4356" max="4356" width="26" style="309" bestFit="1" customWidth="1"/>
    <col min="4357" max="4357" width="19.140625" style="309" bestFit="1" customWidth="1"/>
    <col min="4358" max="4358" width="10.42578125" style="309" customWidth="1"/>
    <col min="4359" max="4359" width="11.85546875" style="309" customWidth="1"/>
    <col min="4360" max="4360" width="14.5703125" style="309" customWidth="1"/>
    <col min="4361" max="4361" width="9" style="309" bestFit="1" customWidth="1"/>
    <col min="4362" max="4601" width="9.140625" style="309"/>
    <col min="4602" max="4602" width="4.5703125" style="309" bestFit="1" customWidth="1"/>
    <col min="4603" max="4603" width="9.5703125" style="309" bestFit="1" customWidth="1"/>
    <col min="4604" max="4604" width="10" style="309" bestFit="1" customWidth="1"/>
    <col min="4605" max="4605" width="8.85546875" style="309" bestFit="1" customWidth="1"/>
    <col min="4606" max="4606" width="22.85546875" style="309" customWidth="1"/>
    <col min="4607" max="4607" width="59.5703125" style="309" bestFit="1" customWidth="1"/>
    <col min="4608" max="4608" width="57.85546875" style="309" bestFit="1" customWidth="1"/>
    <col min="4609" max="4609" width="35.42578125" style="309" bestFit="1" customWidth="1"/>
    <col min="4610" max="4610" width="28.140625" style="309" bestFit="1" customWidth="1"/>
    <col min="4611" max="4611" width="33.140625" style="309" bestFit="1" customWidth="1"/>
    <col min="4612" max="4612" width="26" style="309" bestFit="1" customWidth="1"/>
    <col min="4613" max="4613" width="19.140625" style="309" bestFit="1" customWidth="1"/>
    <col min="4614" max="4614" width="10.42578125" style="309" customWidth="1"/>
    <col min="4615" max="4615" width="11.85546875" style="309" customWidth="1"/>
    <col min="4616" max="4616" width="14.5703125" style="309" customWidth="1"/>
    <col min="4617" max="4617" width="9" style="309" bestFit="1" customWidth="1"/>
    <col min="4618" max="4857" width="9.140625" style="309"/>
    <col min="4858" max="4858" width="4.5703125" style="309" bestFit="1" customWidth="1"/>
    <col min="4859" max="4859" width="9.5703125" style="309" bestFit="1" customWidth="1"/>
    <col min="4860" max="4860" width="10" style="309" bestFit="1" customWidth="1"/>
    <col min="4861" max="4861" width="8.85546875" style="309" bestFit="1" customWidth="1"/>
    <col min="4862" max="4862" width="22.85546875" style="309" customWidth="1"/>
    <col min="4863" max="4863" width="59.5703125" style="309" bestFit="1" customWidth="1"/>
    <col min="4864" max="4864" width="57.85546875" style="309" bestFit="1" customWidth="1"/>
    <col min="4865" max="4865" width="35.42578125" style="309" bestFit="1" customWidth="1"/>
    <col min="4866" max="4866" width="28.140625" style="309" bestFit="1" customWidth="1"/>
    <col min="4867" max="4867" width="33.140625" style="309" bestFit="1" customWidth="1"/>
    <col min="4868" max="4868" width="26" style="309" bestFit="1" customWidth="1"/>
    <col min="4869" max="4869" width="19.140625" style="309" bestFit="1" customWidth="1"/>
    <col min="4870" max="4870" width="10.42578125" style="309" customWidth="1"/>
    <col min="4871" max="4871" width="11.85546875" style="309" customWidth="1"/>
    <col min="4872" max="4872" width="14.5703125" style="309" customWidth="1"/>
    <col min="4873" max="4873" width="9" style="309" bestFit="1" customWidth="1"/>
    <col min="4874" max="5113" width="9.140625" style="309"/>
    <col min="5114" max="5114" width="4.5703125" style="309" bestFit="1" customWidth="1"/>
    <col min="5115" max="5115" width="9.5703125" style="309" bestFit="1" customWidth="1"/>
    <col min="5116" max="5116" width="10" style="309" bestFit="1" customWidth="1"/>
    <col min="5117" max="5117" width="8.85546875" style="309" bestFit="1" customWidth="1"/>
    <col min="5118" max="5118" width="22.85546875" style="309" customWidth="1"/>
    <col min="5119" max="5119" width="59.5703125" style="309" bestFit="1" customWidth="1"/>
    <col min="5120" max="5120" width="57.85546875" style="309" bestFit="1" customWidth="1"/>
    <col min="5121" max="5121" width="35.42578125" style="309" bestFit="1" customWidth="1"/>
    <col min="5122" max="5122" width="28.140625" style="309" bestFit="1" customWidth="1"/>
    <col min="5123" max="5123" width="33.140625" style="309" bestFit="1" customWidth="1"/>
    <col min="5124" max="5124" width="26" style="309" bestFit="1" customWidth="1"/>
    <col min="5125" max="5125" width="19.140625" style="309" bestFit="1" customWidth="1"/>
    <col min="5126" max="5126" width="10.42578125" style="309" customWidth="1"/>
    <col min="5127" max="5127" width="11.85546875" style="309" customWidth="1"/>
    <col min="5128" max="5128" width="14.5703125" style="309" customWidth="1"/>
    <col min="5129" max="5129" width="9" style="309" bestFit="1" customWidth="1"/>
    <col min="5130" max="5369" width="9.140625" style="309"/>
    <col min="5370" max="5370" width="4.5703125" style="309" bestFit="1" customWidth="1"/>
    <col min="5371" max="5371" width="9.5703125" style="309" bestFit="1" customWidth="1"/>
    <col min="5372" max="5372" width="10" style="309" bestFit="1" customWidth="1"/>
    <col min="5373" max="5373" width="8.85546875" style="309" bestFit="1" customWidth="1"/>
    <col min="5374" max="5374" width="22.85546875" style="309" customWidth="1"/>
    <col min="5375" max="5375" width="59.5703125" style="309" bestFit="1" customWidth="1"/>
    <col min="5376" max="5376" width="57.85546875" style="309" bestFit="1" customWidth="1"/>
    <col min="5377" max="5377" width="35.42578125" style="309" bestFit="1" customWidth="1"/>
    <col min="5378" max="5378" width="28.140625" style="309" bestFit="1" customWidth="1"/>
    <col min="5379" max="5379" width="33.140625" style="309" bestFit="1" customWidth="1"/>
    <col min="5380" max="5380" width="26" style="309" bestFit="1" customWidth="1"/>
    <col min="5381" max="5381" width="19.140625" style="309" bestFit="1" customWidth="1"/>
    <col min="5382" max="5382" width="10.42578125" style="309" customWidth="1"/>
    <col min="5383" max="5383" width="11.85546875" style="309" customWidth="1"/>
    <col min="5384" max="5384" width="14.5703125" style="309" customWidth="1"/>
    <col min="5385" max="5385" width="9" style="309" bestFit="1" customWidth="1"/>
    <col min="5386" max="5625" width="9.140625" style="309"/>
    <col min="5626" max="5626" width="4.5703125" style="309" bestFit="1" customWidth="1"/>
    <col min="5627" max="5627" width="9.5703125" style="309" bestFit="1" customWidth="1"/>
    <col min="5628" max="5628" width="10" style="309" bestFit="1" customWidth="1"/>
    <col min="5629" max="5629" width="8.85546875" style="309" bestFit="1" customWidth="1"/>
    <col min="5630" max="5630" width="22.85546875" style="309" customWidth="1"/>
    <col min="5631" max="5631" width="59.5703125" style="309" bestFit="1" customWidth="1"/>
    <col min="5632" max="5632" width="57.85546875" style="309" bestFit="1" customWidth="1"/>
    <col min="5633" max="5633" width="35.42578125" style="309" bestFit="1" customWidth="1"/>
    <col min="5634" max="5634" width="28.140625" style="309" bestFit="1" customWidth="1"/>
    <col min="5635" max="5635" width="33.140625" style="309" bestFit="1" customWidth="1"/>
    <col min="5636" max="5636" width="26" style="309" bestFit="1" customWidth="1"/>
    <col min="5637" max="5637" width="19.140625" style="309" bestFit="1" customWidth="1"/>
    <col min="5638" max="5638" width="10.42578125" style="309" customWidth="1"/>
    <col min="5639" max="5639" width="11.85546875" style="309" customWidth="1"/>
    <col min="5640" max="5640" width="14.5703125" style="309" customWidth="1"/>
    <col min="5641" max="5641" width="9" style="309" bestFit="1" customWidth="1"/>
    <col min="5642" max="5881" width="9.140625" style="309"/>
    <col min="5882" max="5882" width="4.5703125" style="309" bestFit="1" customWidth="1"/>
    <col min="5883" max="5883" width="9.5703125" style="309" bestFit="1" customWidth="1"/>
    <col min="5884" max="5884" width="10" style="309" bestFit="1" customWidth="1"/>
    <col min="5885" max="5885" width="8.85546875" style="309" bestFit="1" customWidth="1"/>
    <col min="5886" max="5886" width="22.85546875" style="309" customWidth="1"/>
    <col min="5887" max="5887" width="59.5703125" style="309" bestFit="1" customWidth="1"/>
    <col min="5888" max="5888" width="57.85546875" style="309" bestFit="1" customWidth="1"/>
    <col min="5889" max="5889" width="35.42578125" style="309" bestFit="1" customWidth="1"/>
    <col min="5890" max="5890" width="28.140625" style="309" bestFit="1" customWidth="1"/>
    <col min="5891" max="5891" width="33.140625" style="309" bestFit="1" customWidth="1"/>
    <col min="5892" max="5892" width="26" style="309" bestFit="1" customWidth="1"/>
    <col min="5893" max="5893" width="19.140625" style="309" bestFit="1" customWidth="1"/>
    <col min="5894" max="5894" width="10.42578125" style="309" customWidth="1"/>
    <col min="5895" max="5895" width="11.85546875" style="309" customWidth="1"/>
    <col min="5896" max="5896" width="14.5703125" style="309" customWidth="1"/>
    <col min="5897" max="5897" width="9" style="309" bestFit="1" customWidth="1"/>
    <col min="5898" max="6137" width="9.140625" style="309"/>
    <col min="6138" max="6138" width="4.5703125" style="309" bestFit="1" customWidth="1"/>
    <col min="6139" max="6139" width="9.5703125" style="309" bestFit="1" customWidth="1"/>
    <col min="6140" max="6140" width="10" style="309" bestFit="1" customWidth="1"/>
    <col min="6141" max="6141" width="8.85546875" style="309" bestFit="1" customWidth="1"/>
    <col min="6142" max="6142" width="22.85546875" style="309" customWidth="1"/>
    <col min="6143" max="6143" width="59.5703125" style="309" bestFit="1" customWidth="1"/>
    <col min="6144" max="6144" width="57.85546875" style="309" bestFit="1" customWidth="1"/>
    <col min="6145" max="6145" width="35.42578125" style="309" bestFit="1" customWidth="1"/>
    <col min="6146" max="6146" width="28.140625" style="309" bestFit="1" customWidth="1"/>
    <col min="6147" max="6147" width="33.140625" style="309" bestFit="1" customWidth="1"/>
    <col min="6148" max="6148" width="26" style="309" bestFit="1" customWidth="1"/>
    <col min="6149" max="6149" width="19.140625" style="309" bestFit="1" customWidth="1"/>
    <col min="6150" max="6150" width="10.42578125" style="309" customWidth="1"/>
    <col min="6151" max="6151" width="11.85546875" style="309" customWidth="1"/>
    <col min="6152" max="6152" width="14.5703125" style="309" customWidth="1"/>
    <col min="6153" max="6153" width="9" style="309" bestFit="1" customWidth="1"/>
    <col min="6154" max="6393" width="9.140625" style="309"/>
    <col min="6394" max="6394" width="4.5703125" style="309" bestFit="1" customWidth="1"/>
    <col min="6395" max="6395" width="9.5703125" style="309" bestFit="1" customWidth="1"/>
    <col min="6396" max="6396" width="10" style="309" bestFit="1" customWidth="1"/>
    <col min="6397" max="6397" width="8.85546875" style="309" bestFit="1" customWidth="1"/>
    <col min="6398" max="6398" width="22.85546875" style="309" customWidth="1"/>
    <col min="6399" max="6399" width="59.5703125" style="309" bestFit="1" customWidth="1"/>
    <col min="6400" max="6400" width="57.85546875" style="309" bestFit="1" customWidth="1"/>
    <col min="6401" max="6401" width="35.42578125" style="309" bestFit="1" customWidth="1"/>
    <col min="6402" max="6402" width="28.140625" style="309" bestFit="1" customWidth="1"/>
    <col min="6403" max="6403" width="33.140625" style="309" bestFit="1" customWidth="1"/>
    <col min="6404" max="6404" width="26" style="309" bestFit="1" customWidth="1"/>
    <col min="6405" max="6405" width="19.140625" style="309" bestFit="1" customWidth="1"/>
    <col min="6406" max="6406" width="10.42578125" style="309" customWidth="1"/>
    <col min="6407" max="6407" width="11.85546875" style="309" customWidth="1"/>
    <col min="6408" max="6408" width="14.5703125" style="309" customWidth="1"/>
    <col min="6409" max="6409" width="9" style="309" bestFit="1" customWidth="1"/>
    <col min="6410" max="6649" width="9.140625" style="309"/>
    <col min="6650" max="6650" width="4.5703125" style="309" bestFit="1" customWidth="1"/>
    <col min="6651" max="6651" width="9.5703125" style="309" bestFit="1" customWidth="1"/>
    <col min="6652" max="6652" width="10" style="309" bestFit="1" customWidth="1"/>
    <col min="6653" max="6653" width="8.85546875" style="309" bestFit="1" customWidth="1"/>
    <col min="6654" max="6654" width="22.85546875" style="309" customWidth="1"/>
    <col min="6655" max="6655" width="59.5703125" style="309" bestFit="1" customWidth="1"/>
    <col min="6656" max="6656" width="57.85546875" style="309" bestFit="1" customWidth="1"/>
    <col min="6657" max="6657" width="35.42578125" style="309" bestFit="1" customWidth="1"/>
    <col min="6658" max="6658" width="28.140625" style="309" bestFit="1" customWidth="1"/>
    <col min="6659" max="6659" width="33.140625" style="309" bestFit="1" customWidth="1"/>
    <col min="6660" max="6660" width="26" style="309" bestFit="1" customWidth="1"/>
    <col min="6661" max="6661" width="19.140625" style="309" bestFit="1" customWidth="1"/>
    <col min="6662" max="6662" width="10.42578125" style="309" customWidth="1"/>
    <col min="6663" max="6663" width="11.85546875" style="309" customWidth="1"/>
    <col min="6664" max="6664" width="14.5703125" style="309" customWidth="1"/>
    <col min="6665" max="6665" width="9" style="309" bestFit="1" customWidth="1"/>
    <col min="6666" max="6905" width="9.140625" style="309"/>
    <col min="6906" max="6906" width="4.5703125" style="309" bestFit="1" customWidth="1"/>
    <col min="6907" max="6907" width="9.5703125" style="309" bestFit="1" customWidth="1"/>
    <col min="6908" max="6908" width="10" style="309" bestFit="1" customWidth="1"/>
    <col min="6909" max="6909" width="8.85546875" style="309" bestFit="1" customWidth="1"/>
    <col min="6910" max="6910" width="22.85546875" style="309" customWidth="1"/>
    <col min="6911" max="6911" width="59.5703125" style="309" bestFit="1" customWidth="1"/>
    <col min="6912" max="6912" width="57.85546875" style="309" bestFit="1" customWidth="1"/>
    <col min="6913" max="6913" width="35.42578125" style="309" bestFit="1" customWidth="1"/>
    <col min="6914" max="6914" width="28.140625" style="309" bestFit="1" customWidth="1"/>
    <col min="6915" max="6915" width="33.140625" style="309" bestFit="1" customWidth="1"/>
    <col min="6916" max="6916" width="26" style="309" bestFit="1" customWidth="1"/>
    <col min="6917" max="6917" width="19.140625" style="309" bestFit="1" customWidth="1"/>
    <col min="6918" max="6918" width="10.42578125" style="309" customWidth="1"/>
    <col min="6919" max="6919" width="11.85546875" style="309" customWidth="1"/>
    <col min="6920" max="6920" width="14.5703125" style="309" customWidth="1"/>
    <col min="6921" max="6921" width="9" style="309" bestFit="1" customWidth="1"/>
    <col min="6922" max="7161" width="9.140625" style="309"/>
    <col min="7162" max="7162" width="4.5703125" style="309" bestFit="1" customWidth="1"/>
    <col min="7163" max="7163" width="9.5703125" style="309" bestFit="1" customWidth="1"/>
    <col min="7164" max="7164" width="10" style="309" bestFit="1" customWidth="1"/>
    <col min="7165" max="7165" width="8.85546875" style="309" bestFit="1" customWidth="1"/>
    <col min="7166" max="7166" width="22.85546875" style="309" customWidth="1"/>
    <col min="7167" max="7167" width="59.5703125" style="309" bestFit="1" customWidth="1"/>
    <col min="7168" max="7168" width="57.85546875" style="309" bestFit="1" customWidth="1"/>
    <col min="7169" max="7169" width="35.42578125" style="309" bestFit="1" customWidth="1"/>
    <col min="7170" max="7170" width="28.140625" style="309" bestFit="1" customWidth="1"/>
    <col min="7171" max="7171" width="33.140625" style="309" bestFit="1" customWidth="1"/>
    <col min="7172" max="7172" width="26" style="309" bestFit="1" customWidth="1"/>
    <col min="7173" max="7173" width="19.140625" style="309" bestFit="1" customWidth="1"/>
    <col min="7174" max="7174" width="10.42578125" style="309" customWidth="1"/>
    <col min="7175" max="7175" width="11.85546875" style="309" customWidth="1"/>
    <col min="7176" max="7176" width="14.5703125" style="309" customWidth="1"/>
    <col min="7177" max="7177" width="9" style="309" bestFit="1" customWidth="1"/>
    <col min="7178" max="7417" width="9.140625" style="309"/>
    <col min="7418" max="7418" width="4.5703125" style="309" bestFit="1" customWidth="1"/>
    <col min="7419" max="7419" width="9.5703125" style="309" bestFit="1" customWidth="1"/>
    <col min="7420" max="7420" width="10" style="309" bestFit="1" customWidth="1"/>
    <col min="7421" max="7421" width="8.85546875" style="309" bestFit="1" customWidth="1"/>
    <col min="7422" max="7422" width="22.85546875" style="309" customWidth="1"/>
    <col min="7423" max="7423" width="59.5703125" style="309" bestFit="1" customWidth="1"/>
    <col min="7424" max="7424" width="57.85546875" style="309" bestFit="1" customWidth="1"/>
    <col min="7425" max="7425" width="35.42578125" style="309" bestFit="1" customWidth="1"/>
    <col min="7426" max="7426" width="28.140625" style="309" bestFit="1" customWidth="1"/>
    <col min="7427" max="7427" width="33.140625" style="309" bestFit="1" customWidth="1"/>
    <col min="7428" max="7428" width="26" style="309" bestFit="1" customWidth="1"/>
    <col min="7429" max="7429" width="19.140625" style="309" bestFit="1" customWidth="1"/>
    <col min="7430" max="7430" width="10.42578125" style="309" customWidth="1"/>
    <col min="7431" max="7431" width="11.85546875" style="309" customWidth="1"/>
    <col min="7432" max="7432" width="14.5703125" style="309" customWidth="1"/>
    <col min="7433" max="7433" width="9" style="309" bestFit="1" customWidth="1"/>
    <col min="7434" max="7673" width="9.140625" style="309"/>
    <col min="7674" max="7674" width="4.5703125" style="309" bestFit="1" customWidth="1"/>
    <col min="7675" max="7675" width="9.5703125" style="309" bestFit="1" customWidth="1"/>
    <col min="7676" max="7676" width="10" style="309" bestFit="1" customWidth="1"/>
    <col min="7677" max="7677" width="8.85546875" style="309" bestFit="1" customWidth="1"/>
    <col min="7678" max="7678" width="22.85546875" style="309" customWidth="1"/>
    <col min="7679" max="7679" width="59.5703125" style="309" bestFit="1" customWidth="1"/>
    <col min="7680" max="7680" width="57.85546875" style="309" bestFit="1" customWidth="1"/>
    <col min="7681" max="7681" width="35.42578125" style="309" bestFit="1" customWidth="1"/>
    <col min="7682" max="7682" width="28.140625" style="309" bestFit="1" customWidth="1"/>
    <col min="7683" max="7683" width="33.140625" style="309" bestFit="1" customWidth="1"/>
    <col min="7684" max="7684" width="26" style="309" bestFit="1" customWidth="1"/>
    <col min="7685" max="7685" width="19.140625" style="309" bestFit="1" customWidth="1"/>
    <col min="7686" max="7686" width="10.42578125" style="309" customWidth="1"/>
    <col min="7687" max="7687" width="11.85546875" style="309" customWidth="1"/>
    <col min="7688" max="7688" width="14.5703125" style="309" customWidth="1"/>
    <col min="7689" max="7689" width="9" style="309" bestFit="1" customWidth="1"/>
    <col min="7690" max="7929" width="9.140625" style="309"/>
    <col min="7930" max="7930" width="4.5703125" style="309" bestFit="1" customWidth="1"/>
    <col min="7931" max="7931" width="9.5703125" style="309" bestFit="1" customWidth="1"/>
    <col min="7932" max="7932" width="10" style="309" bestFit="1" customWidth="1"/>
    <col min="7933" max="7933" width="8.85546875" style="309" bestFit="1" customWidth="1"/>
    <col min="7934" max="7934" width="22.85546875" style="309" customWidth="1"/>
    <col min="7935" max="7935" width="59.5703125" style="309" bestFit="1" customWidth="1"/>
    <col min="7936" max="7936" width="57.85546875" style="309" bestFit="1" customWidth="1"/>
    <col min="7937" max="7937" width="35.42578125" style="309" bestFit="1" customWidth="1"/>
    <col min="7938" max="7938" width="28.140625" style="309" bestFit="1" customWidth="1"/>
    <col min="7939" max="7939" width="33.140625" style="309" bestFit="1" customWidth="1"/>
    <col min="7940" max="7940" width="26" style="309" bestFit="1" customWidth="1"/>
    <col min="7941" max="7941" width="19.140625" style="309" bestFit="1" customWidth="1"/>
    <col min="7942" max="7942" width="10.42578125" style="309" customWidth="1"/>
    <col min="7943" max="7943" width="11.85546875" style="309" customWidth="1"/>
    <col min="7944" max="7944" width="14.5703125" style="309" customWidth="1"/>
    <col min="7945" max="7945" width="9" style="309" bestFit="1" customWidth="1"/>
    <col min="7946" max="8185" width="9.140625" style="309"/>
    <col min="8186" max="8186" width="4.5703125" style="309" bestFit="1" customWidth="1"/>
    <col min="8187" max="8187" width="9.5703125" style="309" bestFit="1" customWidth="1"/>
    <col min="8188" max="8188" width="10" style="309" bestFit="1" customWidth="1"/>
    <col min="8189" max="8189" width="8.85546875" style="309" bestFit="1" customWidth="1"/>
    <col min="8190" max="8190" width="22.85546875" style="309" customWidth="1"/>
    <col min="8191" max="8191" width="59.5703125" style="309" bestFit="1" customWidth="1"/>
    <col min="8192" max="8192" width="57.85546875" style="309" bestFit="1" customWidth="1"/>
    <col min="8193" max="8193" width="35.42578125" style="309" bestFit="1" customWidth="1"/>
    <col min="8194" max="8194" width="28.140625" style="309" bestFit="1" customWidth="1"/>
    <col min="8195" max="8195" width="33.140625" style="309" bestFit="1" customWidth="1"/>
    <col min="8196" max="8196" width="26" style="309" bestFit="1" customWidth="1"/>
    <col min="8197" max="8197" width="19.140625" style="309" bestFit="1" customWidth="1"/>
    <col min="8198" max="8198" width="10.42578125" style="309" customWidth="1"/>
    <col min="8199" max="8199" width="11.85546875" style="309" customWidth="1"/>
    <col min="8200" max="8200" width="14.5703125" style="309" customWidth="1"/>
    <col min="8201" max="8201" width="9" style="309" bestFit="1" customWidth="1"/>
    <col min="8202" max="8441" width="9.140625" style="309"/>
    <col min="8442" max="8442" width="4.5703125" style="309" bestFit="1" customWidth="1"/>
    <col min="8443" max="8443" width="9.5703125" style="309" bestFit="1" customWidth="1"/>
    <col min="8444" max="8444" width="10" style="309" bestFit="1" customWidth="1"/>
    <col min="8445" max="8445" width="8.85546875" style="309" bestFit="1" customWidth="1"/>
    <col min="8446" max="8446" width="22.85546875" style="309" customWidth="1"/>
    <col min="8447" max="8447" width="59.5703125" style="309" bestFit="1" customWidth="1"/>
    <col min="8448" max="8448" width="57.85546875" style="309" bestFit="1" customWidth="1"/>
    <col min="8449" max="8449" width="35.42578125" style="309" bestFit="1" customWidth="1"/>
    <col min="8450" max="8450" width="28.140625" style="309" bestFit="1" customWidth="1"/>
    <col min="8451" max="8451" width="33.140625" style="309" bestFit="1" customWidth="1"/>
    <col min="8452" max="8452" width="26" style="309" bestFit="1" customWidth="1"/>
    <col min="8453" max="8453" width="19.140625" style="309" bestFit="1" customWidth="1"/>
    <col min="8454" max="8454" width="10.42578125" style="309" customWidth="1"/>
    <col min="8455" max="8455" width="11.85546875" style="309" customWidth="1"/>
    <col min="8456" max="8456" width="14.5703125" style="309" customWidth="1"/>
    <col min="8457" max="8457" width="9" style="309" bestFit="1" customWidth="1"/>
    <col min="8458" max="8697" width="9.140625" style="309"/>
    <col min="8698" max="8698" width="4.5703125" style="309" bestFit="1" customWidth="1"/>
    <col min="8699" max="8699" width="9.5703125" style="309" bestFit="1" customWidth="1"/>
    <col min="8700" max="8700" width="10" style="309" bestFit="1" customWidth="1"/>
    <col min="8701" max="8701" width="8.85546875" style="309" bestFit="1" customWidth="1"/>
    <col min="8702" max="8702" width="22.85546875" style="309" customWidth="1"/>
    <col min="8703" max="8703" width="59.5703125" style="309" bestFit="1" customWidth="1"/>
    <col min="8704" max="8704" width="57.85546875" style="309" bestFit="1" customWidth="1"/>
    <col min="8705" max="8705" width="35.42578125" style="309" bestFit="1" customWidth="1"/>
    <col min="8706" max="8706" width="28.140625" style="309" bestFit="1" customWidth="1"/>
    <col min="8707" max="8707" width="33.140625" style="309" bestFit="1" customWidth="1"/>
    <col min="8708" max="8708" width="26" style="309" bestFit="1" customWidth="1"/>
    <col min="8709" max="8709" width="19.140625" style="309" bestFit="1" customWidth="1"/>
    <col min="8710" max="8710" width="10.42578125" style="309" customWidth="1"/>
    <col min="8711" max="8711" width="11.85546875" style="309" customWidth="1"/>
    <col min="8712" max="8712" width="14.5703125" style="309" customWidth="1"/>
    <col min="8713" max="8713" width="9" style="309" bestFit="1" customWidth="1"/>
    <col min="8714" max="8953" width="9.140625" style="309"/>
    <col min="8954" max="8954" width="4.5703125" style="309" bestFit="1" customWidth="1"/>
    <col min="8955" max="8955" width="9.5703125" style="309" bestFit="1" customWidth="1"/>
    <col min="8956" max="8956" width="10" style="309" bestFit="1" customWidth="1"/>
    <col min="8957" max="8957" width="8.85546875" style="309" bestFit="1" customWidth="1"/>
    <col min="8958" max="8958" width="22.85546875" style="309" customWidth="1"/>
    <col min="8959" max="8959" width="59.5703125" style="309" bestFit="1" customWidth="1"/>
    <col min="8960" max="8960" width="57.85546875" style="309" bestFit="1" customWidth="1"/>
    <col min="8961" max="8961" width="35.42578125" style="309" bestFit="1" customWidth="1"/>
    <col min="8962" max="8962" width="28.140625" style="309" bestFit="1" customWidth="1"/>
    <col min="8963" max="8963" width="33.140625" style="309" bestFit="1" customWidth="1"/>
    <col min="8964" max="8964" width="26" style="309" bestFit="1" customWidth="1"/>
    <col min="8965" max="8965" width="19.140625" style="309" bestFit="1" customWidth="1"/>
    <col min="8966" max="8966" width="10.42578125" style="309" customWidth="1"/>
    <col min="8967" max="8967" width="11.85546875" style="309" customWidth="1"/>
    <col min="8968" max="8968" width="14.5703125" style="309" customWidth="1"/>
    <col min="8969" max="8969" width="9" style="309" bestFit="1" customWidth="1"/>
    <col min="8970" max="9209" width="9.140625" style="309"/>
    <col min="9210" max="9210" width="4.5703125" style="309" bestFit="1" customWidth="1"/>
    <col min="9211" max="9211" width="9.5703125" style="309" bestFit="1" customWidth="1"/>
    <col min="9212" max="9212" width="10" style="309" bestFit="1" customWidth="1"/>
    <col min="9213" max="9213" width="8.85546875" style="309" bestFit="1" customWidth="1"/>
    <col min="9214" max="9214" width="22.85546875" style="309" customWidth="1"/>
    <col min="9215" max="9215" width="59.5703125" style="309" bestFit="1" customWidth="1"/>
    <col min="9216" max="9216" width="57.85546875" style="309" bestFit="1" customWidth="1"/>
    <col min="9217" max="9217" width="35.42578125" style="309" bestFit="1" customWidth="1"/>
    <col min="9218" max="9218" width="28.140625" style="309" bestFit="1" customWidth="1"/>
    <col min="9219" max="9219" width="33.140625" style="309" bestFit="1" customWidth="1"/>
    <col min="9220" max="9220" width="26" style="309" bestFit="1" customWidth="1"/>
    <col min="9221" max="9221" width="19.140625" style="309" bestFit="1" customWidth="1"/>
    <col min="9222" max="9222" width="10.42578125" style="309" customWidth="1"/>
    <col min="9223" max="9223" width="11.85546875" style="309" customWidth="1"/>
    <col min="9224" max="9224" width="14.5703125" style="309" customWidth="1"/>
    <col min="9225" max="9225" width="9" style="309" bestFit="1" customWidth="1"/>
    <col min="9226" max="9465" width="9.140625" style="309"/>
    <col min="9466" max="9466" width="4.5703125" style="309" bestFit="1" customWidth="1"/>
    <col min="9467" max="9467" width="9.5703125" style="309" bestFit="1" customWidth="1"/>
    <col min="9468" max="9468" width="10" style="309" bestFit="1" customWidth="1"/>
    <col min="9469" max="9469" width="8.85546875" style="309" bestFit="1" customWidth="1"/>
    <col min="9470" max="9470" width="22.85546875" style="309" customWidth="1"/>
    <col min="9471" max="9471" width="59.5703125" style="309" bestFit="1" customWidth="1"/>
    <col min="9472" max="9472" width="57.85546875" style="309" bestFit="1" customWidth="1"/>
    <col min="9473" max="9473" width="35.42578125" style="309" bestFit="1" customWidth="1"/>
    <col min="9474" max="9474" width="28.140625" style="309" bestFit="1" customWidth="1"/>
    <col min="9475" max="9475" width="33.140625" style="309" bestFit="1" customWidth="1"/>
    <col min="9476" max="9476" width="26" style="309" bestFit="1" customWidth="1"/>
    <col min="9477" max="9477" width="19.140625" style="309" bestFit="1" customWidth="1"/>
    <col min="9478" max="9478" width="10.42578125" style="309" customWidth="1"/>
    <col min="9479" max="9479" width="11.85546875" style="309" customWidth="1"/>
    <col min="9480" max="9480" width="14.5703125" style="309" customWidth="1"/>
    <col min="9481" max="9481" width="9" style="309" bestFit="1" customWidth="1"/>
    <col min="9482" max="9721" width="9.140625" style="309"/>
    <col min="9722" max="9722" width="4.5703125" style="309" bestFit="1" customWidth="1"/>
    <col min="9723" max="9723" width="9.5703125" style="309" bestFit="1" customWidth="1"/>
    <col min="9724" max="9724" width="10" style="309" bestFit="1" customWidth="1"/>
    <col min="9725" max="9725" width="8.85546875" style="309" bestFit="1" customWidth="1"/>
    <col min="9726" max="9726" width="22.85546875" style="309" customWidth="1"/>
    <col min="9727" max="9727" width="59.5703125" style="309" bestFit="1" customWidth="1"/>
    <col min="9728" max="9728" width="57.85546875" style="309" bestFit="1" customWidth="1"/>
    <col min="9729" max="9729" width="35.42578125" style="309" bestFit="1" customWidth="1"/>
    <col min="9730" max="9730" width="28.140625" style="309" bestFit="1" customWidth="1"/>
    <col min="9731" max="9731" width="33.140625" style="309" bestFit="1" customWidth="1"/>
    <col min="9732" max="9732" width="26" style="309" bestFit="1" customWidth="1"/>
    <col min="9733" max="9733" width="19.140625" style="309" bestFit="1" customWidth="1"/>
    <col min="9734" max="9734" width="10.42578125" style="309" customWidth="1"/>
    <col min="9735" max="9735" width="11.85546875" style="309" customWidth="1"/>
    <col min="9736" max="9736" width="14.5703125" style="309" customWidth="1"/>
    <col min="9737" max="9737" width="9" style="309" bestFit="1" customWidth="1"/>
    <col min="9738" max="9977" width="9.140625" style="309"/>
    <col min="9978" max="9978" width="4.5703125" style="309" bestFit="1" customWidth="1"/>
    <col min="9979" max="9979" width="9.5703125" style="309" bestFit="1" customWidth="1"/>
    <col min="9980" max="9980" width="10" style="309" bestFit="1" customWidth="1"/>
    <col min="9981" max="9981" width="8.85546875" style="309" bestFit="1" customWidth="1"/>
    <col min="9982" max="9982" width="22.85546875" style="309" customWidth="1"/>
    <col min="9983" max="9983" width="59.5703125" style="309" bestFit="1" customWidth="1"/>
    <col min="9984" max="9984" width="57.85546875" style="309" bestFit="1" customWidth="1"/>
    <col min="9985" max="9985" width="35.42578125" style="309" bestFit="1" customWidth="1"/>
    <col min="9986" max="9986" width="28.140625" style="309" bestFit="1" customWidth="1"/>
    <col min="9987" max="9987" width="33.140625" style="309" bestFit="1" customWidth="1"/>
    <col min="9988" max="9988" width="26" style="309" bestFit="1" customWidth="1"/>
    <col min="9989" max="9989" width="19.140625" style="309" bestFit="1" customWidth="1"/>
    <col min="9990" max="9990" width="10.42578125" style="309" customWidth="1"/>
    <col min="9991" max="9991" width="11.85546875" style="309" customWidth="1"/>
    <col min="9992" max="9992" width="14.5703125" style="309" customWidth="1"/>
    <col min="9993" max="9993" width="9" style="309" bestFit="1" customWidth="1"/>
    <col min="9994" max="10233" width="9.140625" style="309"/>
    <col min="10234" max="10234" width="4.5703125" style="309" bestFit="1" customWidth="1"/>
    <col min="10235" max="10235" width="9.5703125" style="309" bestFit="1" customWidth="1"/>
    <col min="10236" max="10236" width="10" style="309" bestFit="1" customWidth="1"/>
    <col min="10237" max="10237" width="8.85546875" style="309" bestFit="1" customWidth="1"/>
    <col min="10238" max="10238" width="22.85546875" style="309" customWidth="1"/>
    <col min="10239" max="10239" width="59.5703125" style="309" bestFit="1" customWidth="1"/>
    <col min="10240" max="10240" width="57.85546875" style="309" bestFit="1" customWidth="1"/>
    <col min="10241" max="10241" width="35.42578125" style="309" bestFit="1" customWidth="1"/>
    <col min="10242" max="10242" width="28.140625" style="309" bestFit="1" customWidth="1"/>
    <col min="10243" max="10243" width="33.140625" style="309" bestFit="1" customWidth="1"/>
    <col min="10244" max="10244" width="26" style="309" bestFit="1" customWidth="1"/>
    <col min="10245" max="10245" width="19.140625" style="309" bestFit="1" customWidth="1"/>
    <col min="10246" max="10246" width="10.42578125" style="309" customWidth="1"/>
    <col min="10247" max="10247" width="11.85546875" style="309" customWidth="1"/>
    <col min="10248" max="10248" width="14.5703125" style="309" customWidth="1"/>
    <col min="10249" max="10249" width="9" style="309" bestFit="1" customWidth="1"/>
    <col min="10250" max="10489" width="9.140625" style="309"/>
    <col min="10490" max="10490" width="4.5703125" style="309" bestFit="1" customWidth="1"/>
    <col min="10491" max="10491" width="9.5703125" style="309" bestFit="1" customWidth="1"/>
    <col min="10492" max="10492" width="10" style="309" bestFit="1" customWidth="1"/>
    <col min="10493" max="10493" width="8.85546875" style="309" bestFit="1" customWidth="1"/>
    <col min="10494" max="10494" width="22.85546875" style="309" customWidth="1"/>
    <col min="10495" max="10495" width="59.5703125" style="309" bestFit="1" customWidth="1"/>
    <col min="10496" max="10496" width="57.85546875" style="309" bestFit="1" customWidth="1"/>
    <col min="10497" max="10497" width="35.42578125" style="309" bestFit="1" customWidth="1"/>
    <col min="10498" max="10498" width="28.140625" style="309" bestFit="1" customWidth="1"/>
    <col min="10499" max="10499" width="33.140625" style="309" bestFit="1" customWidth="1"/>
    <col min="10500" max="10500" width="26" style="309" bestFit="1" customWidth="1"/>
    <col min="10501" max="10501" width="19.140625" style="309" bestFit="1" customWidth="1"/>
    <col min="10502" max="10502" width="10.42578125" style="309" customWidth="1"/>
    <col min="10503" max="10503" width="11.85546875" style="309" customWidth="1"/>
    <col min="10504" max="10504" width="14.5703125" style="309" customWidth="1"/>
    <col min="10505" max="10505" width="9" style="309" bestFit="1" customWidth="1"/>
    <col min="10506" max="10745" width="9.140625" style="309"/>
    <col min="10746" max="10746" width="4.5703125" style="309" bestFit="1" customWidth="1"/>
    <col min="10747" max="10747" width="9.5703125" style="309" bestFit="1" customWidth="1"/>
    <col min="10748" max="10748" width="10" style="309" bestFit="1" customWidth="1"/>
    <col min="10749" max="10749" width="8.85546875" style="309" bestFit="1" customWidth="1"/>
    <col min="10750" max="10750" width="22.85546875" style="309" customWidth="1"/>
    <col min="10751" max="10751" width="59.5703125" style="309" bestFit="1" customWidth="1"/>
    <col min="10752" max="10752" width="57.85546875" style="309" bestFit="1" customWidth="1"/>
    <col min="10753" max="10753" width="35.42578125" style="309" bestFit="1" customWidth="1"/>
    <col min="10754" max="10754" width="28.140625" style="309" bestFit="1" customWidth="1"/>
    <col min="10755" max="10755" width="33.140625" style="309" bestFit="1" customWidth="1"/>
    <col min="10756" max="10756" width="26" style="309" bestFit="1" customWidth="1"/>
    <col min="10757" max="10757" width="19.140625" style="309" bestFit="1" customWidth="1"/>
    <col min="10758" max="10758" width="10.42578125" style="309" customWidth="1"/>
    <col min="10759" max="10759" width="11.85546875" style="309" customWidth="1"/>
    <col min="10760" max="10760" width="14.5703125" style="309" customWidth="1"/>
    <col min="10761" max="10761" width="9" style="309" bestFit="1" customWidth="1"/>
    <col min="10762" max="11001" width="9.140625" style="309"/>
    <col min="11002" max="11002" width="4.5703125" style="309" bestFit="1" customWidth="1"/>
    <col min="11003" max="11003" width="9.5703125" style="309" bestFit="1" customWidth="1"/>
    <col min="11004" max="11004" width="10" style="309" bestFit="1" customWidth="1"/>
    <col min="11005" max="11005" width="8.85546875" style="309" bestFit="1" customWidth="1"/>
    <col min="11006" max="11006" width="22.85546875" style="309" customWidth="1"/>
    <col min="11007" max="11007" width="59.5703125" style="309" bestFit="1" customWidth="1"/>
    <col min="11008" max="11008" width="57.85546875" style="309" bestFit="1" customWidth="1"/>
    <col min="11009" max="11009" width="35.42578125" style="309" bestFit="1" customWidth="1"/>
    <col min="11010" max="11010" width="28.140625" style="309" bestFit="1" customWidth="1"/>
    <col min="11011" max="11011" width="33.140625" style="309" bestFit="1" customWidth="1"/>
    <col min="11012" max="11012" width="26" style="309" bestFit="1" customWidth="1"/>
    <col min="11013" max="11013" width="19.140625" style="309" bestFit="1" customWidth="1"/>
    <col min="11014" max="11014" width="10.42578125" style="309" customWidth="1"/>
    <col min="11015" max="11015" width="11.85546875" style="309" customWidth="1"/>
    <col min="11016" max="11016" width="14.5703125" style="309" customWidth="1"/>
    <col min="11017" max="11017" width="9" style="309" bestFit="1" customWidth="1"/>
    <col min="11018" max="11257" width="9.140625" style="309"/>
    <col min="11258" max="11258" width="4.5703125" style="309" bestFit="1" customWidth="1"/>
    <col min="11259" max="11259" width="9.5703125" style="309" bestFit="1" customWidth="1"/>
    <col min="11260" max="11260" width="10" style="309" bestFit="1" customWidth="1"/>
    <col min="11261" max="11261" width="8.85546875" style="309" bestFit="1" customWidth="1"/>
    <col min="11262" max="11262" width="22.85546875" style="309" customWidth="1"/>
    <col min="11263" max="11263" width="59.5703125" style="309" bestFit="1" customWidth="1"/>
    <col min="11264" max="11264" width="57.85546875" style="309" bestFit="1" customWidth="1"/>
    <col min="11265" max="11265" width="35.42578125" style="309" bestFit="1" customWidth="1"/>
    <col min="11266" max="11266" width="28.140625" style="309" bestFit="1" customWidth="1"/>
    <col min="11267" max="11267" width="33.140625" style="309" bestFit="1" customWidth="1"/>
    <col min="11268" max="11268" width="26" style="309" bestFit="1" customWidth="1"/>
    <col min="11269" max="11269" width="19.140625" style="309" bestFit="1" customWidth="1"/>
    <col min="11270" max="11270" width="10.42578125" style="309" customWidth="1"/>
    <col min="11271" max="11271" width="11.85546875" style="309" customWidth="1"/>
    <col min="11272" max="11272" width="14.5703125" style="309" customWidth="1"/>
    <col min="11273" max="11273" width="9" style="309" bestFit="1" customWidth="1"/>
    <col min="11274" max="11513" width="9.140625" style="309"/>
    <col min="11514" max="11514" width="4.5703125" style="309" bestFit="1" customWidth="1"/>
    <col min="11515" max="11515" width="9.5703125" style="309" bestFit="1" customWidth="1"/>
    <col min="11516" max="11516" width="10" style="309" bestFit="1" customWidth="1"/>
    <col min="11517" max="11517" width="8.85546875" style="309" bestFit="1" customWidth="1"/>
    <col min="11518" max="11518" width="22.85546875" style="309" customWidth="1"/>
    <col min="11519" max="11519" width="59.5703125" style="309" bestFit="1" customWidth="1"/>
    <col min="11520" max="11520" width="57.85546875" style="309" bestFit="1" customWidth="1"/>
    <col min="11521" max="11521" width="35.42578125" style="309" bestFit="1" customWidth="1"/>
    <col min="11522" max="11522" width="28.140625" style="309" bestFit="1" customWidth="1"/>
    <col min="11523" max="11523" width="33.140625" style="309" bestFit="1" customWidth="1"/>
    <col min="11524" max="11524" width="26" style="309" bestFit="1" customWidth="1"/>
    <col min="11525" max="11525" width="19.140625" style="309" bestFit="1" customWidth="1"/>
    <col min="11526" max="11526" width="10.42578125" style="309" customWidth="1"/>
    <col min="11527" max="11527" width="11.85546875" style="309" customWidth="1"/>
    <col min="11528" max="11528" width="14.5703125" style="309" customWidth="1"/>
    <col min="11529" max="11529" width="9" style="309" bestFit="1" customWidth="1"/>
    <col min="11530" max="11769" width="9.140625" style="309"/>
    <col min="11770" max="11770" width="4.5703125" style="309" bestFit="1" customWidth="1"/>
    <col min="11771" max="11771" width="9.5703125" style="309" bestFit="1" customWidth="1"/>
    <col min="11772" max="11772" width="10" style="309" bestFit="1" customWidth="1"/>
    <col min="11773" max="11773" width="8.85546875" style="309" bestFit="1" customWidth="1"/>
    <col min="11774" max="11774" width="22.85546875" style="309" customWidth="1"/>
    <col min="11775" max="11775" width="59.5703125" style="309" bestFit="1" customWidth="1"/>
    <col min="11776" max="11776" width="57.85546875" style="309" bestFit="1" customWidth="1"/>
    <col min="11777" max="11777" width="35.42578125" style="309" bestFit="1" customWidth="1"/>
    <col min="11778" max="11778" width="28.140625" style="309" bestFit="1" customWidth="1"/>
    <col min="11779" max="11779" width="33.140625" style="309" bestFit="1" customWidth="1"/>
    <col min="11780" max="11780" width="26" style="309" bestFit="1" customWidth="1"/>
    <col min="11781" max="11781" width="19.140625" style="309" bestFit="1" customWidth="1"/>
    <col min="11782" max="11782" width="10.42578125" style="309" customWidth="1"/>
    <col min="11783" max="11783" width="11.85546875" style="309" customWidth="1"/>
    <col min="11784" max="11784" width="14.5703125" style="309" customWidth="1"/>
    <col min="11785" max="11785" width="9" style="309" bestFit="1" customWidth="1"/>
    <col min="11786" max="12025" width="9.140625" style="309"/>
    <col min="12026" max="12026" width="4.5703125" style="309" bestFit="1" customWidth="1"/>
    <col min="12027" max="12027" width="9.5703125" style="309" bestFit="1" customWidth="1"/>
    <col min="12028" max="12028" width="10" style="309" bestFit="1" customWidth="1"/>
    <col min="12029" max="12029" width="8.85546875" style="309" bestFit="1" customWidth="1"/>
    <col min="12030" max="12030" width="22.85546875" style="309" customWidth="1"/>
    <col min="12031" max="12031" width="59.5703125" style="309" bestFit="1" customWidth="1"/>
    <col min="12032" max="12032" width="57.85546875" style="309" bestFit="1" customWidth="1"/>
    <col min="12033" max="12033" width="35.42578125" style="309" bestFit="1" customWidth="1"/>
    <col min="12034" max="12034" width="28.140625" style="309" bestFit="1" customWidth="1"/>
    <col min="12035" max="12035" width="33.140625" style="309" bestFit="1" customWidth="1"/>
    <col min="12036" max="12036" width="26" style="309" bestFit="1" customWidth="1"/>
    <col min="12037" max="12037" width="19.140625" style="309" bestFit="1" customWidth="1"/>
    <col min="12038" max="12038" width="10.42578125" style="309" customWidth="1"/>
    <col min="12039" max="12039" width="11.85546875" style="309" customWidth="1"/>
    <col min="12040" max="12040" width="14.5703125" style="309" customWidth="1"/>
    <col min="12041" max="12041" width="9" style="309" bestFit="1" customWidth="1"/>
    <col min="12042" max="12281" width="9.140625" style="309"/>
    <col min="12282" max="12282" width="4.5703125" style="309" bestFit="1" customWidth="1"/>
    <col min="12283" max="12283" width="9.5703125" style="309" bestFit="1" customWidth="1"/>
    <col min="12284" max="12284" width="10" style="309" bestFit="1" customWidth="1"/>
    <col min="12285" max="12285" width="8.85546875" style="309" bestFit="1" customWidth="1"/>
    <col min="12286" max="12286" width="22.85546875" style="309" customWidth="1"/>
    <col min="12287" max="12287" width="59.5703125" style="309" bestFit="1" customWidth="1"/>
    <col min="12288" max="12288" width="57.85546875" style="309" bestFit="1" customWidth="1"/>
    <col min="12289" max="12289" width="35.42578125" style="309" bestFit="1" customWidth="1"/>
    <col min="12290" max="12290" width="28.140625" style="309" bestFit="1" customWidth="1"/>
    <col min="12291" max="12291" width="33.140625" style="309" bestFit="1" customWidth="1"/>
    <col min="12292" max="12292" width="26" style="309" bestFit="1" customWidth="1"/>
    <col min="12293" max="12293" width="19.140625" style="309" bestFit="1" customWidth="1"/>
    <col min="12294" max="12294" width="10.42578125" style="309" customWidth="1"/>
    <col min="12295" max="12295" width="11.85546875" style="309" customWidth="1"/>
    <col min="12296" max="12296" width="14.5703125" style="309" customWidth="1"/>
    <col min="12297" max="12297" width="9" style="309" bestFit="1" customWidth="1"/>
    <col min="12298" max="12537" width="9.140625" style="309"/>
    <col min="12538" max="12538" width="4.5703125" style="309" bestFit="1" customWidth="1"/>
    <col min="12539" max="12539" width="9.5703125" style="309" bestFit="1" customWidth="1"/>
    <col min="12540" max="12540" width="10" style="309" bestFit="1" customWidth="1"/>
    <col min="12541" max="12541" width="8.85546875" style="309" bestFit="1" customWidth="1"/>
    <col min="12542" max="12542" width="22.85546875" style="309" customWidth="1"/>
    <col min="12543" max="12543" width="59.5703125" style="309" bestFit="1" customWidth="1"/>
    <col min="12544" max="12544" width="57.85546875" style="309" bestFit="1" customWidth="1"/>
    <col min="12545" max="12545" width="35.42578125" style="309" bestFit="1" customWidth="1"/>
    <col min="12546" max="12546" width="28.140625" style="309" bestFit="1" customWidth="1"/>
    <col min="12547" max="12547" width="33.140625" style="309" bestFit="1" customWidth="1"/>
    <col min="12548" max="12548" width="26" style="309" bestFit="1" customWidth="1"/>
    <col min="12549" max="12549" width="19.140625" style="309" bestFit="1" customWidth="1"/>
    <col min="12550" max="12550" width="10.42578125" style="309" customWidth="1"/>
    <col min="12551" max="12551" width="11.85546875" style="309" customWidth="1"/>
    <col min="12552" max="12552" width="14.5703125" style="309" customWidth="1"/>
    <col min="12553" max="12553" width="9" style="309" bestFit="1" customWidth="1"/>
    <col min="12554" max="12793" width="9.140625" style="309"/>
    <col min="12794" max="12794" width="4.5703125" style="309" bestFit="1" customWidth="1"/>
    <col min="12795" max="12795" width="9.5703125" style="309" bestFit="1" customWidth="1"/>
    <col min="12796" max="12796" width="10" style="309" bestFit="1" customWidth="1"/>
    <col min="12797" max="12797" width="8.85546875" style="309" bestFit="1" customWidth="1"/>
    <col min="12798" max="12798" width="22.85546875" style="309" customWidth="1"/>
    <col min="12799" max="12799" width="59.5703125" style="309" bestFit="1" customWidth="1"/>
    <col min="12800" max="12800" width="57.85546875" style="309" bestFit="1" customWidth="1"/>
    <col min="12801" max="12801" width="35.42578125" style="309" bestFit="1" customWidth="1"/>
    <col min="12802" max="12802" width="28.140625" style="309" bestFit="1" customWidth="1"/>
    <col min="12803" max="12803" width="33.140625" style="309" bestFit="1" customWidth="1"/>
    <col min="12804" max="12804" width="26" style="309" bestFit="1" customWidth="1"/>
    <col min="12805" max="12805" width="19.140625" style="309" bestFit="1" customWidth="1"/>
    <col min="12806" max="12806" width="10.42578125" style="309" customWidth="1"/>
    <col min="12807" max="12807" width="11.85546875" style="309" customWidth="1"/>
    <col min="12808" max="12808" width="14.5703125" style="309" customWidth="1"/>
    <col min="12809" max="12809" width="9" style="309" bestFit="1" customWidth="1"/>
    <col min="12810" max="13049" width="9.140625" style="309"/>
    <col min="13050" max="13050" width="4.5703125" style="309" bestFit="1" customWidth="1"/>
    <col min="13051" max="13051" width="9.5703125" style="309" bestFit="1" customWidth="1"/>
    <col min="13052" max="13052" width="10" style="309" bestFit="1" customWidth="1"/>
    <col min="13053" max="13053" width="8.85546875" style="309" bestFit="1" customWidth="1"/>
    <col min="13054" max="13054" width="22.85546875" style="309" customWidth="1"/>
    <col min="13055" max="13055" width="59.5703125" style="309" bestFit="1" customWidth="1"/>
    <col min="13056" max="13056" width="57.85546875" style="309" bestFit="1" customWidth="1"/>
    <col min="13057" max="13057" width="35.42578125" style="309" bestFit="1" customWidth="1"/>
    <col min="13058" max="13058" width="28.140625" style="309" bestFit="1" customWidth="1"/>
    <col min="13059" max="13059" width="33.140625" style="309" bestFit="1" customWidth="1"/>
    <col min="13060" max="13060" width="26" style="309" bestFit="1" customWidth="1"/>
    <col min="13061" max="13061" width="19.140625" style="309" bestFit="1" customWidth="1"/>
    <col min="13062" max="13062" width="10.42578125" style="309" customWidth="1"/>
    <col min="13063" max="13063" width="11.85546875" style="309" customWidth="1"/>
    <col min="13064" max="13064" width="14.5703125" style="309" customWidth="1"/>
    <col min="13065" max="13065" width="9" style="309" bestFit="1" customWidth="1"/>
    <col min="13066" max="13305" width="9.140625" style="309"/>
    <col min="13306" max="13306" width="4.5703125" style="309" bestFit="1" customWidth="1"/>
    <col min="13307" max="13307" width="9.5703125" style="309" bestFit="1" customWidth="1"/>
    <col min="13308" max="13308" width="10" style="309" bestFit="1" customWidth="1"/>
    <col min="13309" max="13309" width="8.85546875" style="309" bestFit="1" customWidth="1"/>
    <col min="13310" max="13310" width="22.85546875" style="309" customWidth="1"/>
    <col min="13311" max="13311" width="59.5703125" style="309" bestFit="1" customWidth="1"/>
    <col min="13312" max="13312" width="57.85546875" style="309" bestFit="1" customWidth="1"/>
    <col min="13313" max="13313" width="35.42578125" style="309" bestFit="1" customWidth="1"/>
    <col min="13314" max="13314" width="28.140625" style="309" bestFit="1" customWidth="1"/>
    <col min="13315" max="13315" width="33.140625" style="309" bestFit="1" customWidth="1"/>
    <col min="13316" max="13316" width="26" style="309" bestFit="1" customWidth="1"/>
    <col min="13317" max="13317" width="19.140625" style="309" bestFit="1" customWidth="1"/>
    <col min="13318" max="13318" width="10.42578125" style="309" customWidth="1"/>
    <col min="13319" max="13319" width="11.85546875" style="309" customWidth="1"/>
    <col min="13320" max="13320" width="14.5703125" style="309" customWidth="1"/>
    <col min="13321" max="13321" width="9" style="309" bestFit="1" customWidth="1"/>
    <col min="13322" max="13561" width="9.140625" style="309"/>
    <col min="13562" max="13562" width="4.5703125" style="309" bestFit="1" customWidth="1"/>
    <col min="13563" max="13563" width="9.5703125" style="309" bestFit="1" customWidth="1"/>
    <col min="13564" max="13564" width="10" style="309" bestFit="1" customWidth="1"/>
    <col min="13565" max="13565" width="8.85546875" style="309" bestFit="1" customWidth="1"/>
    <col min="13566" max="13566" width="22.85546875" style="309" customWidth="1"/>
    <col min="13567" max="13567" width="59.5703125" style="309" bestFit="1" customWidth="1"/>
    <col min="13568" max="13568" width="57.85546875" style="309" bestFit="1" customWidth="1"/>
    <col min="13569" max="13569" width="35.42578125" style="309" bestFit="1" customWidth="1"/>
    <col min="13570" max="13570" width="28.140625" style="309" bestFit="1" customWidth="1"/>
    <col min="13571" max="13571" width="33.140625" style="309" bestFit="1" customWidth="1"/>
    <col min="13572" max="13572" width="26" style="309" bestFit="1" customWidth="1"/>
    <col min="13573" max="13573" width="19.140625" style="309" bestFit="1" customWidth="1"/>
    <col min="13574" max="13574" width="10.42578125" style="309" customWidth="1"/>
    <col min="13575" max="13575" width="11.85546875" style="309" customWidth="1"/>
    <col min="13576" max="13576" width="14.5703125" style="309" customWidth="1"/>
    <col min="13577" max="13577" width="9" style="309" bestFit="1" customWidth="1"/>
    <col min="13578" max="13817" width="9.140625" style="309"/>
    <col min="13818" max="13818" width="4.5703125" style="309" bestFit="1" customWidth="1"/>
    <col min="13819" max="13819" width="9.5703125" style="309" bestFit="1" customWidth="1"/>
    <col min="13820" max="13820" width="10" style="309" bestFit="1" customWidth="1"/>
    <col min="13821" max="13821" width="8.85546875" style="309" bestFit="1" customWidth="1"/>
    <col min="13822" max="13822" width="22.85546875" style="309" customWidth="1"/>
    <col min="13823" max="13823" width="59.5703125" style="309" bestFit="1" customWidth="1"/>
    <col min="13824" max="13824" width="57.85546875" style="309" bestFit="1" customWidth="1"/>
    <col min="13825" max="13825" width="35.42578125" style="309" bestFit="1" customWidth="1"/>
    <col min="13826" max="13826" width="28.140625" style="309" bestFit="1" customWidth="1"/>
    <col min="13827" max="13827" width="33.140625" style="309" bestFit="1" customWidth="1"/>
    <col min="13828" max="13828" width="26" style="309" bestFit="1" customWidth="1"/>
    <col min="13829" max="13829" width="19.140625" style="309" bestFit="1" customWidth="1"/>
    <col min="13830" max="13830" width="10.42578125" style="309" customWidth="1"/>
    <col min="13831" max="13831" width="11.85546875" style="309" customWidth="1"/>
    <col min="13832" max="13832" width="14.5703125" style="309" customWidth="1"/>
    <col min="13833" max="13833" width="9" style="309" bestFit="1" customWidth="1"/>
    <col min="13834" max="14073" width="9.140625" style="309"/>
    <col min="14074" max="14074" width="4.5703125" style="309" bestFit="1" customWidth="1"/>
    <col min="14075" max="14075" width="9.5703125" style="309" bestFit="1" customWidth="1"/>
    <col min="14076" max="14076" width="10" style="309" bestFit="1" customWidth="1"/>
    <col min="14077" max="14077" width="8.85546875" style="309" bestFit="1" customWidth="1"/>
    <col min="14078" max="14078" width="22.85546875" style="309" customWidth="1"/>
    <col min="14079" max="14079" width="59.5703125" style="309" bestFit="1" customWidth="1"/>
    <col min="14080" max="14080" width="57.85546875" style="309" bestFit="1" customWidth="1"/>
    <col min="14081" max="14081" width="35.42578125" style="309" bestFit="1" customWidth="1"/>
    <col min="14082" max="14082" width="28.140625" style="309" bestFit="1" customWidth="1"/>
    <col min="14083" max="14083" width="33.140625" style="309" bestFit="1" customWidth="1"/>
    <col min="14084" max="14084" width="26" style="309" bestFit="1" customWidth="1"/>
    <col min="14085" max="14085" width="19.140625" style="309" bestFit="1" customWidth="1"/>
    <col min="14086" max="14086" width="10.42578125" style="309" customWidth="1"/>
    <col min="14087" max="14087" width="11.85546875" style="309" customWidth="1"/>
    <col min="14088" max="14088" width="14.5703125" style="309" customWidth="1"/>
    <col min="14089" max="14089" width="9" style="309" bestFit="1" customWidth="1"/>
    <col min="14090" max="14329" width="9.140625" style="309"/>
    <col min="14330" max="14330" width="4.5703125" style="309" bestFit="1" customWidth="1"/>
    <col min="14331" max="14331" width="9.5703125" style="309" bestFit="1" customWidth="1"/>
    <col min="14332" max="14332" width="10" style="309" bestFit="1" customWidth="1"/>
    <col min="14333" max="14333" width="8.85546875" style="309" bestFit="1" customWidth="1"/>
    <col min="14334" max="14334" width="22.85546875" style="309" customWidth="1"/>
    <col min="14335" max="14335" width="59.5703125" style="309" bestFit="1" customWidth="1"/>
    <col min="14336" max="14336" width="57.85546875" style="309" bestFit="1" customWidth="1"/>
    <col min="14337" max="14337" width="35.42578125" style="309" bestFit="1" customWidth="1"/>
    <col min="14338" max="14338" width="28.140625" style="309" bestFit="1" customWidth="1"/>
    <col min="14339" max="14339" width="33.140625" style="309" bestFit="1" customWidth="1"/>
    <col min="14340" max="14340" width="26" style="309" bestFit="1" customWidth="1"/>
    <col min="14341" max="14341" width="19.140625" style="309" bestFit="1" customWidth="1"/>
    <col min="14342" max="14342" width="10.42578125" style="309" customWidth="1"/>
    <col min="14343" max="14343" width="11.85546875" style="309" customWidth="1"/>
    <col min="14344" max="14344" width="14.5703125" style="309" customWidth="1"/>
    <col min="14345" max="14345" width="9" style="309" bestFit="1" customWidth="1"/>
    <col min="14346" max="14585" width="9.140625" style="309"/>
    <col min="14586" max="14586" width="4.5703125" style="309" bestFit="1" customWidth="1"/>
    <col min="14587" max="14587" width="9.5703125" style="309" bestFit="1" customWidth="1"/>
    <col min="14588" max="14588" width="10" style="309" bestFit="1" customWidth="1"/>
    <col min="14589" max="14589" width="8.85546875" style="309" bestFit="1" customWidth="1"/>
    <col min="14590" max="14590" width="22.85546875" style="309" customWidth="1"/>
    <col min="14591" max="14591" width="59.5703125" style="309" bestFit="1" customWidth="1"/>
    <col min="14592" max="14592" width="57.85546875" style="309" bestFit="1" customWidth="1"/>
    <col min="14593" max="14593" width="35.42578125" style="309" bestFit="1" customWidth="1"/>
    <col min="14594" max="14594" width="28.140625" style="309" bestFit="1" customWidth="1"/>
    <col min="14595" max="14595" width="33.140625" style="309" bestFit="1" customWidth="1"/>
    <col min="14596" max="14596" width="26" style="309" bestFit="1" customWidth="1"/>
    <col min="14597" max="14597" width="19.140625" style="309" bestFit="1" customWidth="1"/>
    <col min="14598" max="14598" width="10.42578125" style="309" customWidth="1"/>
    <col min="14599" max="14599" width="11.85546875" style="309" customWidth="1"/>
    <col min="14600" max="14600" width="14.5703125" style="309" customWidth="1"/>
    <col min="14601" max="14601" width="9" style="309" bestFit="1" customWidth="1"/>
    <col min="14602" max="14841" width="9.140625" style="309"/>
    <col min="14842" max="14842" width="4.5703125" style="309" bestFit="1" customWidth="1"/>
    <col min="14843" max="14843" width="9.5703125" style="309" bestFit="1" customWidth="1"/>
    <col min="14844" max="14844" width="10" style="309" bestFit="1" customWidth="1"/>
    <col min="14845" max="14845" width="8.85546875" style="309" bestFit="1" customWidth="1"/>
    <col min="14846" max="14846" width="22.85546875" style="309" customWidth="1"/>
    <col min="14847" max="14847" width="59.5703125" style="309" bestFit="1" customWidth="1"/>
    <col min="14848" max="14848" width="57.85546875" style="309" bestFit="1" customWidth="1"/>
    <col min="14849" max="14849" width="35.42578125" style="309" bestFit="1" customWidth="1"/>
    <col min="14850" max="14850" width="28.140625" style="309" bestFit="1" customWidth="1"/>
    <col min="14851" max="14851" width="33.140625" style="309" bestFit="1" customWidth="1"/>
    <col min="14852" max="14852" width="26" style="309" bestFit="1" customWidth="1"/>
    <col min="14853" max="14853" width="19.140625" style="309" bestFit="1" customWidth="1"/>
    <col min="14854" max="14854" width="10.42578125" style="309" customWidth="1"/>
    <col min="14855" max="14855" width="11.85546875" style="309" customWidth="1"/>
    <col min="14856" max="14856" width="14.5703125" style="309" customWidth="1"/>
    <col min="14857" max="14857" width="9" style="309" bestFit="1" customWidth="1"/>
    <col min="14858" max="15097" width="9.140625" style="309"/>
    <col min="15098" max="15098" width="4.5703125" style="309" bestFit="1" customWidth="1"/>
    <col min="15099" max="15099" width="9.5703125" style="309" bestFit="1" customWidth="1"/>
    <col min="15100" max="15100" width="10" style="309" bestFit="1" customWidth="1"/>
    <col min="15101" max="15101" width="8.85546875" style="309" bestFit="1" customWidth="1"/>
    <col min="15102" max="15102" width="22.85546875" style="309" customWidth="1"/>
    <col min="15103" max="15103" width="59.5703125" style="309" bestFit="1" customWidth="1"/>
    <col min="15104" max="15104" width="57.85546875" style="309" bestFit="1" customWidth="1"/>
    <col min="15105" max="15105" width="35.42578125" style="309" bestFit="1" customWidth="1"/>
    <col min="15106" max="15106" width="28.140625" style="309" bestFit="1" customWidth="1"/>
    <col min="15107" max="15107" width="33.140625" style="309" bestFit="1" customWidth="1"/>
    <col min="15108" max="15108" width="26" style="309" bestFit="1" customWidth="1"/>
    <col min="15109" max="15109" width="19.140625" style="309" bestFit="1" customWidth="1"/>
    <col min="15110" max="15110" width="10.42578125" style="309" customWidth="1"/>
    <col min="15111" max="15111" width="11.85546875" style="309" customWidth="1"/>
    <col min="15112" max="15112" width="14.5703125" style="309" customWidth="1"/>
    <col min="15113" max="15113" width="9" style="309" bestFit="1" customWidth="1"/>
    <col min="15114" max="15353" width="9.140625" style="309"/>
    <col min="15354" max="15354" width="4.5703125" style="309" bestFit="1" customWidth="1"/>
    <col min="15355" max="15355" width="9.5703125" style="309" bestFit="1" customWidth="1"/>
    <col min="15356" max="15356" width="10" style="309" bestFit="1" customWidth="1"/>
    <col min="15357" max="15357" width="8.85546875" style="309" bestFit="1" customWidth="1"/>
    <col min="15358" max="15358" width="22.85546875" style="309" customWidth="1"/>
    <col min="15359" max="15359" width="59.5703125" style="309" bestFit="1" customWidth="1"/>
    <col min="15360" max="15360" width="57.85546875" style="309" bestFit="1" customWidth="1"/>
    <col min="15361" max="15361" width="35.42578125" style="309" bestFit="1" customWidth="1"/>
    <col min="15362" max="15362" width="28.140625" style="309" bestFit="1" customWidth="1"/>
    <col min="15363" max="15363" width="33.140625" style="309" bestFit="1" customWidth="1"/>
    <col min="15364" max="15364" width="26" style="309" bestFit="1" customWidth="1"/>
    <col min="15365" max="15365" width="19.140625" style="309" bestFit="1" customWidth="1"/>
    <col min="15366" max="15366" width="10.42578125" style="309" customWidth="1"/>
    <col min="15367" max="15367" width="11.85546875" style="309" customWidth="1"/>
    <col min="15368" max="15368" width="14.5703125" style="309" customWidth="1"/>
    <col min="15369" max="15369" width="9" style="309" bestFit="1" customWidth="1"/>
    <col min="15370" max="15609" width="9.140625" style="309"/>
    <col min="15610" max="15610" width="4.5703125" style="309" bestFit="1" customWidth="1"/>
    <col min="15611" max="15611" width="9.5703125" style="309" bestFit="1" customWidth="1"/>
    <col min="15612" max="15612" width="10" style="309" bestFit="1" customWidth="1"/>
    <col min="15613" max="15613" width="8.85546875" style="309" bestFit="1" customWidth="1"/>
    <col min="15614" max="15614" width="22.85546875" style="309" customWidth="1"/>
    <col min="15615" max="15615" width="59.5703125" style="309" bestFit="1" customWidth="1"/>
    <col min="15616" max="15616" width="57.85546875" style="309" bestFit="1" customWidth="1"/>
    <col min="15617" max="15617" width="35.42578125" style="309" bestFit="1" customWidth="1"/>
    <col min="15618" max="15618" width="28.140625" style="309" bestFit="1" customWidth="1"/>
    <col min="15619" max="15619" width="33.140625" style="309" bestFit="1" customWidth="1"/>
    <col min="15620" max="15620" width="26" style="309" bestFit="1" customWidth="1"/>
    <col min="15621" max="15621" width="19.140625" style="309" bestFit="1" customWidth="1"/>
    <col min="15622" max="15622" width="10.42578125" style="309" customWidth="1"/>
    <col min="15623" max="15623" width="11.85546875" style="309" customWidth="1"/>
    <col min="15624" max="15624" width="14.5703125" style="309" customWidth="1"/>
    <col min="15625" max="15625" width="9" style="309" bestFit="1" customWidth="1"/>
    <col min="15626" max="15865" width="9.140625" style="309"/>
    <col min="15866" max="15866" width="4.5703125" style="309" bestFit="1" customWidth="1"/>
    <col min="15867" max="15867" width="9.5703125" style="309" bestFit="1" customWidth="1"/>
    <col min="15868" max="15868" width="10" style="309" bestFit="1" customWidth="1"/>
    <col min="15869" max="15869" width="8.85546875" style="309" bestFit="1" customWidth="1"/>
    <col min="15870" max="15870" width="22.85546875" style="309" customWidth="1"/>
    <col min="15871" max="15871" width="59.5703125" style="309" bestFit="1" customWidth="1"/>
    <col min="15872" max="15872" width="57.85546875" style="309" bestFit="1" customWidth="1"/>
    <col min="15873" max="15873" width="35.42578125" style="309" bestFit="1" customWidth="1"/>
    <col min="15874" max="15874" width="28.140625" style="309" bestFit="1" customWidth="1"/>
    <col min="15875" max="15875" width="33.140625" style="309" bestFit="1" customWidth="1"/>
    <col min="15876" max="15876" width="26" style="309" bestFit="1" customWidth="1"/>
    <col min="15877" max="15877" width="19.140625" style="309" bestFit="1" customWidth="1"/>
    <col min="15878" max="15878" width="10.42578125" style="309" customWidth="1"/>
    <col min="15879" max="15879" width="11.85546875" style="309" customWidth="1"/>
    <col min="15880" max="15880" width="14.5703125" style="309" customWidth="1"/>
    <col min="15881" max="15881" width="9" style="309" bestFit="1" customWidth="1"/>
    <col min="15882" max="16121" width="9.140625" style="309"/>
    <col min="16122" max="16122" width="4.5703125" style="309" bestFit="1" customWidth="1"/>
    <col min="16123" max="16123" width="9.5703125" style="309" bestFit="1" customWidth="1"/>
    <col min="16124" max="16124" width="10" style="309" bestFit="1" customWidth="1"/>
    <col min="16125" max="16125" width="8.85546875" style="309" bestFit="1" customWidth="1"/>
    <col min="16126" max="16126" width="22.85546875" style="309" customWidth="1"/>
    <col min="16127" max="16127" width="59.5703125" style="309" bestFit="1" customWidth="1"/>
    <col min="16128" max="16128" width="57.85546875" style="309" bestFit="1" customWidth="1"/>
    <col min="16129" max="16129" width="35.42578125" style="309" bestFit="1" customWidth="1"/>
    <col min="16130" max="16130" width="28.140625" style="309" bestFit="1" customWidth="1"/>
    <col min="16131" max="16131" width="33.140625" style="309" bestFit="1" customWidth="1"/>
    <col min="16132" max="16132" width="26" style="309" bestFit="1" customWidth="1"/>
    <col min="16133" max="16133" width="19.140625" style="309" bestFit="1" customWidth="1"/>
    <col min="16134" max="16134" width="10.42578125" style="309" customWidth="1"/>
    <col min="16135" max="16135" width="11.85546875" style="309" customWidth="1"/>
    <col min="16136" max="16136" width="14.5703125" style="309" customWidth="1"/>
    <col min="16137" max="16137" width="9" style="309" bestFit="1" customWidth="1"/>
    <col min="16138" max="16384" width="9.140625" style="309"/>
  </cols>
  <sheetData>
    <row r="1" spans="1:18" x14ac:dyDescent="0.25">
      <c r="M1" s="313"/>
      <c r="N1" s="313"/>
      <c r="O1" s="313"/>
      <c r="P1" s="314"/>
    </row>
    <row r="2" spans="1:18" s="311" customFormat="1" x14ac:dyDescent="0.25">
      <c r="A2" s="315" t="s">
        <v>1069</v>
      </c>
      <c r="E2" s="312"/>
      <c r="L2" s="312"/>
      <c r="M2" s="316"/>
      <c r="N2" s="316"/>
      <c r="O2" s="316"/>
      <c r="P2" s="317"/>
      <c r="R2" s="312"/>
    </row>
    <row r="3" spans="1:18" x14ac:dyDescent="0.25">
      <c r="M3" s="313"/>
      <c r="N3" s="313"/>
      <c r="O3" s="313"/>
      <c r="P3" s="314"/>
    </row>
    <row r="4" spans="1:18" s="315" customFormat="1" ht="51.75" customHeight="1" x14ac:dyDescent="0.25">
      <c r="A4" s="977" t="s">
        <v>0</v>
      </c>
      <c r="B4" s="978" t="s">
        <v>1</v>
      </c>
      <c r="C4" s="978" t="s">
        <v>2</v>
      </c>
      <c r="D4" s="978" t="s">
        <v>3</v>
      </c>
      <c r="E4" s="977" t="s">
        <v>4</v>
      </c>
      <c r="F4" s="977" t="s">
        <v>5</v>
      </c>
      <c r="G4" s="977" t="s">
        <v>6</v>
      </c>
      <c r="H4" s="978" t="s">
        <v>7</v>
      </c>
      <c r="I4" s="978"/>
      <c r="J4" s="977" t="s">
        <v>8</v>
      </c>
      <c r="K4" s="979" t="s">
        <v>9</v>
      </c>
      <c r="L4" s="980"/>
      <c r="M4" s="981" t="s">
        <v>10</v>
      </c>
      <c r="N4" s="981"/>
      <c r="O4" s="981" t="s">
        <v>11</v>
      </c>
      <c r="P4" s="981"/>
      <c r="Q4" s="977" t="s">
        <v>12</v>
      </c>
      <c r="R4" s="978" t="s">
        <v>13</v>
      </c>
    </row>
    <row r="5" spans="1:18" s="315" customFormat="1" x14ac:dyDescent="0.25">
      <c r="A5" s="977"/>
      <c r="B5" s="978"/>
      <c r="C5" s="978"/>
      <c r="D5" s="978"/>
      <c r="E5" s="977"/>
      <c r="F5" s="977"/>
      <c r="G5" s="977"/>
      <c r="H5" s="318" t="s">
        <v>14</v>
      </c>
      <c r="I5" s="318" t="s">
        <v>15</v>
      </c>
      <c r="J5" s="977"/>
      <c r="K5" s="319">
        <v>2020</v>
      </c>
      <c r="L5" s="319">
        <v>2021</v>
      </c>
      <c r="M5" s="320">
        <v>2020</v>
      </c>
      <c r="N5" s="320">
        <v>2021</v>
      </c>
      <c r="O5" s="320">
        <v>2020</v>
      </c>
      <c r="P5" s="320">
        <v>2021</v>
      </c>
      <c r="Q5" s="977"/>
      <c r="R5" s="978"/>
    </row>
    <row r="6" spans="1:18" s="315" customFormat="1" x14ac:dyDescent="0.25">
      <c r="A6" s="321" t="s">
        <v>16</v>
      </c>
      <c r="B6" s="318" t="s">
        <v>17</v>
      </c>
      <c r="C6" s="318" t="s">
        <v>18</v>
      </c>
      <c r="D6" s="318" t="s">
        <v>19</v>
      </c>
      <c r="E6" s="321" t="s">
        <v>20</v>
      </c>
      <c r="F6" s="321" t="s">
        <v>21</v>
      </c>
      <c r="G6" s="321" t="s">
        <v>22</v>
      </c>
      <c r="H6" s="318" t="s">
        <v>23</v>
      </c>
      <c r="I6" s="318" t="s">
        <v>24</v>
      </c>
      <c r="J6" s="321" t="s">
        <v>25</v>
      </c>
      <c r="K6" s="319" t="s">
        <v>26</v>
      </c>
      <c r="L6" s="319" t="s">
        <v>27</v>
      </c>
      <c r="M6" s="322" t="s">
        <v>28</v>
      </c>
      <c r="N6" s="322" t="s">
        <v>29</v>
      </c>
      <c r="O6" s="322" t="s">
        <v>30</v>
      </c>
      <c r="P6" s="322" t="s">
        <v>31</v>
      </c>
      <c r="Q6" s="321" t="s">
        <v>32</v>
      </c>
      <c r="R6" s="318" t="s">
        <v>33</v>
      </c>
    </row>
    <row r="7" spans="1:18" s="311" customFormat="1" ht="296.25" customHeight="1" x14ac:dyDescent="0.25">
      <c r="A7" s="323">
        <v>1</v>
      </c>
      <c r="B7" s="323">
        <v>1</v>
      </c>
      <c r="C7" s="323">
        <v>1</v>
      </c>
      <c r="D7" s="323">
        <v>6</v>
      </c>
      <c r="E7" s="323" t="s">
        <v>1070</v>
      </c>
      <c r="F7" s="324" t="s">
        <v>1071</v>
      </c>
      <c r="G7" s="323" t="s">
        <v>1072</v>
      </c>
      <c r="H7" s="323" t="s">
        <v>1073</v>
      </c>
      <c r="I7" s="323" t="s">
        <v>1074</v>
      </c>
      <c r="J7" s="324" t="s">
        <v>1075</v>
      </c>
      <c r="K7" s="323" t="s">
        <v>52</v>
      </c>
      <c r="L7" s="323" t="s">
        <v>1076</v>
      </c>
      <c r="M7" s="30">
        <v>131000</v>
      </c>
      <c r="N7" s="30">
        <v>230000</v>
      </c>
      <c r="O7" s="30">
        <v>131000</v>
      </c>
      <c r="P7" s="30">
        <v>230000</v>
      </c>
      <c r="Q7" s="323" t="s">
        <v>1077</v>
      </c>
      <c r="R7" s="202" t="s">
        <v>1078</v>
      </c>
    </row>
    <row r="8" spans="1:18" ht="221.25" customHeight="1" x14ac:dyDescent="0.25">
      <c r="A8" s="202">
        <v>2</v>
      </c>
      <c r="B8" s="323">
        <v>1</v>
      </c>
      <c r="C8" s="323">
        <v>3</v>
      </c>
      <c r="D8" s="323">
        <v>13</v>
      </c>
      <c r="E8" s="323" t="s">
        <v>1079</v>
      </c>
      <c r="F8" s="324" t="s">
        <v>1080</v>
      </c>
      <c r="G8" s="323" t="s">
        <v>1081</v>
      </c>
      <c r="H8" s="323" t="s">
        <v>56</v>
      </c>
      <c r="I8" s="323">
        <v>2</v>
      </c>
      <c r="J8" s="324" t="s">
        <v>1082</v>
      </c>
      <c r="K8" s="147" t="s">
        <v>34</v>
      </c>
      <c r="L8" s="147" t="s">
        <v>34</v>
      </c>
      <c r="M8" s="325">
        <v>5600</v>
      </c>
      <c r="N8" s="325">
        <v>76300</v>
      </c>
      <c r="O8" s="325">
        <v>5600</v>
      </c>
      <c r="P8" s="325">
        <v>76300</v>
      </c>
      <c r="Q8" s="323" t="s">
        <v>1083</v>
      </c>
      <c r="R8" s="202" t="s">
        <v>1078</v>
      </c>
    </row>
    <row r="9" spans="1:18" s="327" customFormat="1" ht="315" x14ac:dyDescent="0.25">
      <c r="A9" s="323">
        <v>3</v>
      </c>
      <c r="B9" s="323">
        <v>2</v>
      </c>
      <c r="C9" s="323">
        <v>2</v>
      </c>
      <c r="D9" s="323">
        <v>3</v>
      </c>
      <c r="E9" s="323" t="s">
        <v>1084</v>
      </c>
      <c r="F9" s="324" t="s">
        <v>1085</v>
      </c>
      <c r="G9" s="323" t="s">
        <v>1086</v>
      </c>
      <c r="H9" s="323" t="s">
        <v>1087</v>
      </c>
      <c r="I9" s="323" t="s">
        <v>1088</v>
      </c>
      <c r="J9" s="324" t="s">
        <v>1089</v>
      </c>
      <c r="K9" s="323" t="s">
        <v>34</v>
      </c>
      <c r="L9" s="323" t="s">
        <v>34</v>
      </c>
      <c r="M9" s="326">
        <v>300000</v>
      </c>
      <c r="N9" s="326">
        <v>300000</v>
      </c>
      <c r="O9" s="326">
        <f>M9</f>
        <v>300000</v>
      </c>
      <c r="P9" s="326">
        <f>N9</f>
        <v>300000</v>
      </c>
      <c r="Q9" s="202" t="s">
        <v>1090</v>
      </c>
      <c r="R9" s="202" t="s">
        <v>1078</v>
      </c>
    </row>
    <row r="10" spans="1:18" s="311" customFormat="1" ht="285" customHeight="1" x14ac:dyDescent="0.25">
      <c r="A10" s="323">
        <v>4</v>
      </c>
      <c r="B10" s="323">
        <v>1</v>
      </c>
      <c r="C10" s="323">
        <v>1</v>
      </c>
      <c r="D10" s="323">
        <v>6</v>
      </c>
      <c r="E10" s="323" t="s">
        <v>1091</v>
      </c>
      <c r="F10" s="324" t="s">
        <v>1092</v>
      </c>
      <c r="G10" s="323" t="s">
        <v>1093</v>
      </c>
      <c r="H10" s="323" t="s">
        <v>1094</v>
      </c>
      <c r="I10" s="323" t="s">
        <v>1095</v>
      </c>
      <c r="J10" s="324" t="s">
        <v>1096</v>
      </c>
      <c r="K10" s="323" t="s">
        <v>40</v>
      </c>
      <c r="L10" s="323" t="s">
        <v>52</v>
      </c>
      <c r="M10" s="326">
        <v>33980</v>
      </c>
      <c r="N10" s="326">
        <v>25000</v>
      </c>
      <c r="O10" s="326">
        <v>33980</v>
      </c>
      <c r="P10" s="326">
        <v>25000</v>
      </c>
      <c r="Q10" s="323" t="s">
        <v>1097</v>
      </c>
      <c r="R10" s="202" t="s">
        <v>1078</v>
      </c>
    </row>
    <row r="11" spans="1:18" s="311" customFormat="1" ht="170.25" customHeight="1" x14ac:dyDescent="0.25">
      <c r="A11" s="147">
        <v>5</v>
      </c>
      <c r="B11" s="147">
        <v>1</v>
      </c>
      <c r="C11" s="147">
        <v>1</v>
      </c>
      <c r="D11" s="202">
        <v>6</v>
      </c>
      <c r="E11" s="202" t="s">
        <v>1098</v>
      </c>
      <c r="F11" s="328" t="s">
        <v>1099</v>
      </c>
      <c r="G11" s="202" t="s">
        <v>1100</v>
      </c>
      <c r="H11" s="202" t="s">
        <v>57</v>
      </c>
      <c r="I11" s="57" t="s">
        <v>1101</v>
      </c>
      <c r="J11" s="202" t="s">
        <v>1102</v>
      </c>
      <c r="K11" s="329" t="s">
        <v>1103</v>
      </c>
      <c r="L11" s="323" t="s">
        <v>1104</v>
      </c>
      <c r="M11" s="325">
        <v>0</v>
      </c>
      <c r="N11" s="325">
        <v>150000</v>
      </c>
      <c r="O11" s="325">
        <v>0</v>
      </c>
      <c r="P11" s="325">
        <v>150000</v>
      </c>
      <c r="Q11" s="202" t="s">
        <v>1097</v>
      </c>
      <c r="R11" s="202" t="s">
        <v>1078</v>
      </c>
    </row>
    <row r="12" spans="1:18" s="311" customFormat="1" ht="290.10000000000002" customHeight="1" x14ac:dyDescent="0.25">
      <c r="A12" s="147">
        <v>6</v>
      </c>
      <c r="B12" s="202">
        <v>6</v>
      </c>
      <c r="C12" s="147">
        <v>1</v>
      </c>
      <c r="D12" s="202">
        <v>6</v>
      </c>
      <c r="E12" s="202" t="s">
        <v>1105</v>
      </c>
      <c r="F12" s="328" t="s">
        <v>1106</v>
      </c>
      <c r="G12" s="202" t="s">
        <v>1107</v>
      </c>
      <c r="H12" s="202" t="s">
        <v>1108</v>
      </c>
      <c r="I12" s="57" t="s">
        <v>1111</v>
      </c>
      <c r="J12" s="202" t="s">
        <v>1109</v>
      </c>
      <c r="K12" s="58" t="s">
        <v>1110</v>
      </c>
      <c r="L12" s="58" t="s">
        <v>1110</v>
      </c>
      <c r="M12" s="325">
        <v>1753840.15</v>
      </c>
      <c r="N12" s="325">
        <v>687213.95</v>
      </c>
      <c r="O12" s="325">
        <f>M12</f>
        <v>1753840.15</v>
      </c>
      <c r="P12" s="325">
        <v>687213.95</v>
      </c>
      <c r="Q12" s="202" t="s">
        <v>1097</v>
      </c>
      <c r="R12" s="202" t="s">
        <v>1078</v>
      </c>
    </row>
    <row r="13" spans="1:18" s="331" customFormat="1" ht="237" customHeight="1" x14ac:dyDescent="0.25">
      <c r="A13" s="202">
        <v>7</v>
      </c>
      <c r="B13" s="202">
        <v>1</v>
      </c>
      <c r="C13" s="202">
        <v>1</v>
      </c>
      <c r="D13" s="202">
        <v>6</v>
      </c>
      <c r="E13" s="202" t="s">
        <v>1112</v>
      </c>
      <c r="F13" s="328" t="s">
        <v>1113</v>
      </c>
      <c r="G13" s="202" t="s">
        <v>1114</v>
      </c>
      <c r="H13" s="202" t="s">
        <v>1115</v>
      </c>
      <c r="I13" s="147">
        <v>1</v>
      </c>
      <c r="J13" s="202" t="s">
        <v>1116</v>
      </c>
      <c r="K13" s="147" t="s">
        <v>221</v>
      </c>
      <c r="L13" s="58" t="s">
        <v>395</v>
      </c>
      <c r="M13" s="330">
        <v>119310</v>
      </c>
      <c r="N13" s="325">
        <v>0</v>
      </c>
      <c r="O13" s="330">
        <v>119310</v>
      </c>
      <c r="P13" s="325">
        <v>0</v>
      </c>
      <c r="Q13" s="202" t="s">
        <v>1117</v>
      </c>
      <c r="R13" s="202" t="s">
        <v>1078</v>
      </c>
    </row>
    <row r="14" spans="1:18" s="331" customFormat="1" ht="151.5" customHeight="1" x14ac:dyDescent="0.25">
      <c r="A14" s="338">
        <v>8</v>
      </c>
      <c r="B14" s="338">
        <v>1</v>
      </c>
      <c r="C14" s="202">
        <v>1</v>
      </c>
      <c r="D14" s="338">
        <v>6</v>
      </c>
      <c r="E14" s="338" t="s">
        <v>1118</v>
      </c>
      <c r="F14" s="351" t="s">
        <v>1119</v>
      </c>
      <c r="G14" s="338" t="s">
        <v>1120</v>
      </c>
      <c r="H14" s="338" t="s">
        <v>1121</v>
      </c>
      <c r="I14" s="338" t="s">
        <v>1123</v>
      </c>
      <c r="J14" s="338" t="s">
        <v>1122</v>
      </c>
      <c r="K14" s="338" t="s">
        <v>43</v>
      </c>
      <c r="L14" s="338" t="s">
        <v>395</v>
      </c>
      <c r="M14" s="352">
        <v>61111.5</v>
      </c>
      <c r="N14" s="352">
        <v>0</v>
      </c>
      <c r="O14" s="352">
        <v>61111.5</v>
      </c>
      <c r="P14" s="352">
        <v>0</v>
      </c>
      <c r="Q14" s="338" t="s">
        <v>1117</v>
      </c>
      <c r="R14" s="338" t="s">
        <v>1078</v>
      </c>
    </row>
    <row r="15" spans="1:18" ht="209.25" customHeight="1" x14ac:dyDescent="0.25">
      <c r="A15" s="332">
        <v>9</v>
      </c>
      <c r="B15" s="332">
        <v>2</v>
      </c>
      <c r="C15" s="147" t="s">
        <v>1124</v>
      </c>
      <c r="D15" s="332">
        <v>3</v>
      </c>
      <c r="E15" s="332" t="s">
        <v>1125</v>
      </c>
      <c r="F15" s="333" t="s">
        <v>1126</v>
      </c>
      <c r="G15" s="332" t="s">
        <v>190</v>
      </c>
      <c r="H15" s="332" t="s">
        <v>191</v>
      </c>
      <c r="I15" s="332" t="s">
        <v>1129</v>
      </c>
      <c r="J15" s="334" t="s">
        <v>1127</v>
      </c>
      <c r="K15" s="335" t="s">
        <v>38</v>
      </c>
      <c r="L15" s="332" t="s">
        <v>34</v>
      </c>
      <c r="M15" s="336">
        <v>20852.189999999999</v>
      </c>
      <c r="N15" s="336">
        <v>25870.49</v>
      </c>
      <c r="O15" s="337">
        <v>20852.189999999999</v>
      </c>
      <c r="P15" s="337">
        <v>25870.49</v>
      </c>
      <c r="Q15" s="332" t="s">
        <v>1128</v>
      </c>
      <c r="R15" s="338" t="s">
        <v>1078</v>
      </c>
    </row>
    <row r="16" spans="1:18" s="311" customFormat="1" ht="285" customHeight="1" x14ac:dyDescent="0.25">
      <c r="A16" s="323">
        <v>10</v>
      </c>
      <c r="B16" s="323">
        <v>1</v>
      </c>
      <c r="C16" s="339" t="s">
        <v>1124</v>
      </c>
      <c r="D16" s="323">
        <v>3</v>
      </c>
      <c r="E16" s="323" t="s">
        <v>1130</v>
      </c>
      <c r="F16" s="324" t="s">
        <v>1131</v>
      </c>
      <c r="G16" s="323" t="s">
        <v>1132</v>
      </c>
      <c r="H16" s="323" t="s">
        <v>1132</v>
      </c>
      <c r="I16" s="323" t="s">
        <v>1133</v>
      </c>
      <c r="J16" s="324" t="s">
        <v>1134</v>
      </c>
      <c r="K16" s="329" t="s">
        <v>1135</v>
      </c>
      <c r="L16" s="323" t="s">
        <v>395</v>
      </c>
      <c r="M16" s="326">
        <v>153000</v>
      </c>
      <c r="N16" s="326">
        <v>0</v>
      </c>
      <c r="O16" s="326">
        <v>153000</v>
      </c>
      <c r="P16" s="326">
        <v>0</v>
      </c>
      <c r="Q16" s="323" t="s">
        <v>1090</v>
      </c>
      <c r="R16" s="202" t="s">
        <v>1078</v>
      </c>
    </row>
    <row r="17" spans="1:16137" ht="110.25" x14ac:dyDescent="0.25">
      <c r="A17" s="147">
        <v>11</v>
      </c>
      <c r="B17" s="147">
        <v>5</v>
      </c>
      <c r="C17" s="147">
        <v>1.5</v>
      </c>
      <c r="D17" s="147">
        <v>7</v>
      </c>
      <c r="E17" s="202" t="s">
        <v>1136</v>
      </c>
      <c r="F17" s="340" t="s">
        <v>1137</v>
      </c>
      <c r="G17" s="202" t="s">
        <v>1138</v>
      </c>
      <c r="H17" s="202" t="s">
        <v>1139</v>
      </c>
      <c r="I17" s="202" t="s">
        <v>1140</v>
      </c>
      <c r="J17" s="340" t="s">
        <v>1141</v>
      </c>
      <c r="K17" s="147" t="s">
        <v>52</v>
      </c>
      <c r="L17" s="147" t="s">
        <v>38</v>
      </c>
      <c r="M17" s="341">
        <v>3000</v>
      </c>
      <c r="N17" s="341">
        <v>27000</v>
      </c>
      <c r="O17" s="341">
        <v>3000</v>
      </c>
      <c r="P17" s="341">
        <v>27000</v>
      </c>
      <c r="Q17" s="147" t="s">
        <v>1142</v>
      </c>
      <c r="R17" s="202" t="s">
        <v>1078</v>
      </c>
    </row>
    <row r="18" spans="1:16137" ht="173.1" customHeight="1" x14ac:dyDescent="0.25">
      <c r="A18" s="202">
        <v>12</v>
      </c>
      <c r="B18" s="202">
        <v>3</v>
      </c>
      <c r="C18" s="202">
        <v>5</v>
      </c>
      <c r="D18" s="202">
        <v>9</v>
      </c>
      <c r="E18" s="328" t="s">
        <v>1143</v>
      </c>
      <c r="F18" s="328" t="s">
        <v>1144</v>
      </c>
      <c r="G18" s="202" t="s">
        <v>1145</v>
      </c>
      <c r="H18" s="202" t="s">
        <v>1146</v>
      </c>
      <c r="I18" s="202">
        <v>2</v>
      </c>
      <c r="J18" s="328" t="s">
        <v>1147</v>
      </c>
      <c r="K18" s="202" t="s">
        <v>45</v>
      </c>
      <c r="L18" s="202" t="s">
        <v>52</v>
      </c>
      <c r="M18" s="330">
        <v>622097.89</v>
      </c>
      <c r="N18" s="330">
        <v>200000</v>
      </c>
      <c r="O18" s="330">
        <v>622097.89</v>
      </c>
      <c r="P18" s="330">
        <v>200000</v>
      </c>
      <c r="Q18" s="332" t="s">
        <v>1128</v>
      </c>
      <c r="R18" s="202" t="s">
        <v>1078</v>
      </c>
    </row>
    <row r="19" spans="1:16137" ht="315" x14ac:dyDescent="0.25">
      <c r="A19" s="202">
        <v>13</v>
      </c>
      <c r="B19" s="202">
        <v>4</v>
      </c>
      <c r="C19" s="202">
        <v>2</v>
      </c>
      <c r="D19" s="202">
        <v>12</v>
      </c>
      <c r="E19" s="328" t="s">
        <v>1148</v>
      </c>
      <c r="F19" s="342" t="s">
        <v>1149</v>
      </c>
      <c r="G19" s="202" t="s">
        <v>1086</v>
      </c>
      <c r="H19" s="202" t="s">
        <v>1150</v>
      </c>
      <c r="I19" s="202">
        <v>20</v>
      </c>
      <c r="J19" s="328" t="s">
        <v>1151</v>
      </c>
      <c r="K19" s="202" t="s">
        <v>38</v>
      </c>
      <c r="L19" s="202" t="s">
        <v>38</v>
      </c>
      <c r="M19" s="330">
        <v>150000</v>
      </c>
      <c r="N19" s="330">
        <v>150000</v>
      </c>
      <c r="O19" s="330">
        <v>150000</v>
      </c>
      <c r="P19" s="330">
        <v>150000</v>
      </c>
      <c r="Q19" s="202" t="s">
        <v>1083</v>
      </c>
      <c r="R19" s="202" t="s">
        <v>1078</v>
      </c>
    </row>
    <row r="20" spans="1:16137" ht="336.75" customHeight="1" x14ac:dyDescent="0.25">
      <c r="A20" s="202">
        <v>14</v>
      </c>
      <c r="B20" s="202">
        <v>1</v>
      </c>
      <c r="C20" s="202">
        <v>1</v>
      </c>
      <c r="D20" s="202">
        <v>6</v>
      </c>
      <c r="E20" s="328" t="s">
        <v>1152</v>
      </c>
      <c r="F20" s="342" t="s">
        <v>1153</v>
      </c>
      <c r="G20" s="202" t="s">
        <v>1154</v>
      </c>
      <c r="H20" s="202" t="s">
        <v>1155</v>
      </c>
      <c r="I20" s="202" t="s">
        <v>1156</v>
      </c>
      <c r="J20" s="328" t="s">
        <v>1157</v>
      </c>
      <c r="K20" s="202" t="s">
        <v>43</v>
      </c>
      <c r="L20" s="202" t="s">
        <v>395</v>
      </c>
      <c r="M20" s="330">
        <v>151009.70000000001</v>
      </c>
      <c r="N20" s="330">
        <v>0</v>
      </c>
      <c r="O20" s="330">
        <v>151009.70000000001</v>
      </c>
      <c r="P20" s="330">
        <v>0</v>
      </c>
      <c r="Q20" s="202" t="s">
        <v>1142</v>
      </c>
      <c r="R20" s="202" t="s">
        <v>1078</v>
      </c>
    </row>
    <row r="21" spans="1:16137" ht="366.95" customHeight="1" x14ac:dyDescent="0.25">
      <c r="A21" s="147">
        <v>15</v>
      </c>
      <c r="B21" s="147">
        <v>1</v>
      </c>
      <c r="C21" s="147">
        <v>1</v>
      </c>
      <c r="D21" s="147">
        <v>6</v>
      </c>
      <c r="E21" s="202" t="s">
        <v>1158</v>
      </c>
      <c r="F21" s="340" t="s">
        <v>1159</v>
      </c>
      <c r="G21" s="147" t="s">
        <v>1160</v>
      </c>
      <c r="H21" s="202" t="s">
        <v>1161</v>
      </c>
      <c r="I21" s="202" t="s">
        <v>1163</v>
      </c>
      <c r="J21" s="340" t="s">
        <v>1162</v>
      </c>
      <c r="K21" s="147" t="s">
        <v>52</v>
      </c>
      <c r="L21" s="147" t="s">
        <v>395</v>
      </c>
      <c r="M21" s="341">
        <v>59494</v>
      </c>
      <c r="N21" s="341">
        <v>0</v>
      </c>
      <c r="O21" s="325">
        <v>59494</v>
      </c>
      <c r="P21" s="341">
        <v>0</v>
      </c>
      <c r="Q21" s="202" t="s">
        <v>1117</v>
      </c>
      <c r="R21" s="202" t="s">
        <v>1078</v>
      </c>
    </row>
    <row r="22" spans="1:16137" ht="357" customHeight="1" x14ac:dyDescent="0.25">
      <c r="A22" s="147">
        <v>16</v>
      </c>
      <c r="B22" s="147">
        <v>1</v>
      </c>
      <c r="C22" s="147">
        <v>1</v>
      </c>
      <c r="D22" s="147">
        <v>13</v>
      </c>
      <c r="E22" s="147" t="s">
        <v>1164</v>
      </c>
      <c r="F22" s="340" t="s">
        <v>1165</v>
      </c>
      <c r="G22" s="147" t="s">
        <v>1166</v>
      </c>
      <c r="H22" s="147" t="s">
        <v>1167</v>
      </c>
      <c r="I22" s="147">
        <v>16</v>
      </c>
      <c r="J22" s="340" t="s">
        <v>1168</v>
      </c>
      <c r="K22" s="147" t="s">
        <v>395</v>
      </c>
      <c r="L22" s="147" t="s">
        <v>949</v>
      </c>
      <c r="M22" s="341">
        <v>0</v>
      </c>
      <c r="N22" s="341">
        <v>270000</v>
      </c>
      <c r="O22" s="341">
        <v>0</v>
      </c>
      <c r="P22" s="341">
        <v>270000</v>
      </c>
      <c r="Q22" s="202" t="s">
        <v>1117</v>
      </c>
      <c r="R22" s="202" t="s">
        <v>1078</v>
      </c>
    </row>
    <row r="23" spans="1:16137" ht="345" customHeight="1" x14ac:dyDescent="0.25">
      <c r="A23" s="343">
        <v>17</v>
      </c>
      <c r="B23" s="147">
        <v>5</v>
      </c>
      <c r="C23" s="147" t="s">
        <v>198</v>
      </c>
      <c r="D23" s="147">
        <v>3</v>
      </c>
      <c r="E23" s="202" t="s">
        <v>1169</v>
      </c>
      <c r="F23" s="340" t="s">
        <v>1170</v>
      </c>
      <c r="G23" s="202" t="s">
        <v>1171</v>
      </c>
      <c r="H23" s="202" t="s">
        <v>1172</v>
      </c>
      <c r="I23" s="202" t="s">
        <v>1173</v>
      </c>
      <c r="J23" s="340" t="s">
        <v>1174</v>
      </c>
      <c r="K23" s="147" t="s">
        <v>395</v>
      </c>
      <c r="L23" s="147" t="s">
        <v>949</v>
      </c>
      <c r="M23" s="325">
        <v>0</v>
      </c>
      <c r="N23" s="341">
        <v>30000</v>
      </c>
      <c r="O23" s="341">
        <v>0</v>
      </c>
      <c r="P23" s="341">
        <v>30000</v>
      </c>
      <c r="Q23" s="202" t="s">
        <v>1142</v>
      </c>
      <c r="R23" s="202" t="s">
        <v>1078</v>
      </c>
    </row>
    <row r="24" spans="1:16137" ht="368.25" customHeight="1" x14ac:dyDescent="0.25">
      <c r="A24" s="344">
        <v>18</v>
      </c>
      <c r="B24" s="344">
        <v>3</v>
      </c>
      <c r="C24" s="344" t="s">
        <v>590</v>
      </c>
      <c r="D24" s="344">
        <v>13</v>
      </c>
      <c r="E24" s="345" t="s">
        <v>1176</v>
      </c>
      <c r="F24" s="346" t="s">
        <v>1177</v>
      </c>
      <c r="G24" s="345" t="s">
        <v>56</v>
      </c>
      <c r="H24" s="345" t="s">
        <v>1178</v>
      </c>
      <c r="I24" s="345" t="s">
        <v>1180</v>
      </c>
      <c r="J24" s="346" t="s">
        <v>1179</v>
      </c>
      <c r="K24" s="344" t="s">
        <v>395</v>
      </c>
      <c r="L24" s="344" t="s">
        <v>1175</v>
      </c>
      <c r="M24" s="347">
        <v>0</v>
      </c>
      <c r="N24" s="347">
        <v>19500</v>
      </c>
      <c r="O24" s="347">
        <v>0</v>
      </c>
      <c r="P24" s="347">
        <v>19500</v>
      </c>
      <c r="Q24" s="323" t="s">
        <v>1128</v>
      </c>
      <c r="R24" s="345" t="s">
        <v>1078</v>
      </c>
    </row>
    <row r="25" spans="1:16137" ht="267.75" customHeight="1" x14ac:dyDescent="0.25">
      <c r="A25" s="147">
        <v>19</v>
      </c>
      <c r="B25" s="147">
        <v>1</v>
      </c>
      <c r="C25" s="147">
        <v>4</v>
      </c>
      <c r="D25" s="147">
        <v>2</v>
      </c>
      <c r="E25" s="202" t="s">
        <v>1181</v>
      </c>
      <c r="F25" s="340" t="s">
        <v>1182</v>
      </c>
      <c r="G25" s="202" t="s">
        <v>56</v>
      </c>
      <c r="H25" s="202" t="s">
        <v>1178</v>
      </c>
      <c r="I25" s="202" t="s">
        <v>1183</v>
      </c>
      <c r="J25" s="202" t="s">
        <v>1184</v>
      </c>
      <c r="K25" s="147" t="s">
        <v>395</v>
      </c>
      <c r="L25" s="147" t="s">
        <v>161</v>
      </c>
      <c r="M25" s="325">
        <v>0</v>
      </c>
      <c r="N25" s="325">
        <v>79000</v>
      </c>
      <c r="O25" s="325">
        <v>0</v>
      </c>
      <c r="P25" s="325">
        <v>79000</v>
      </c>
      <c r="Q25" s="202" t="s">
        <v>1117</v>
      </c>
      <c r="R25" s="202" t="s">
        <v>1078</v>
      </c>
    </row>
    <row r="26" spans="1:16137" ht="409.5" customHeight="1" x14ac:dyDescent="0.25">
      <c r="A26" s="147">
        <v>20</v>
      </c>
      <c r="B26" s="147">
        <v>3</v>
      </c>
      <c r="C26" s="147" t="s">
        <v>590</v>
      </c>
      <c r="D26" s="147">
        <v>13</v>
      </c>
      <c r="E26" s="202" t="s">
        <v>1185</v>
      </c>
      <c r="F26" s="340" t="s">
        <v>1186</v>
      </c>
      <c r="G26" s="202" t="s">
        <v>1187</v>
      </c>
      <c r="H26" s="202" t="s">
        <v>1167</v>
      </c>
      <c r="I26" s="202">
        <v>1</v>
      </c>
      <c r="J26" s="202" t="s">
        <v>1188</v>
      </c>
      <c r="K26" s="147" t="s">
        <v>395</v>
      </c>
      <c r="L26" s="147" t="s">
        <v>1175</v>
      </c>
      <c r="M26" s="325">
        <v>0</v>
      </c>
      <c r="N26" s="325">
        <v>250000</v>
      </c>
      <c r="O26" s="325">
        <v>0</v>
      </c>
      <c r="P26" s="325">
        <v>250000</v>
      </c>
      <c r="Q26" s="202" t="s">
        <v>1128</v>
      </c>
      <c r="R26" s="202" t="s">
        <v>1078</v>
      </c>
    </row>
    <row r="27" spans="1:16137" x14ac:dyDescent="0.25">
      <c r="B27" s="310"/>
      <c r="C27" s="310"/>
      <c r="D27" s="310"/>
      <c r="F27" s="348"/>
      <c r="G27" s="349"/>
      <c r="H27" s="349"/>
      <c r="I27" s="349"/>
      <c r="J27" s="348"/>
      <c r="K27" s="312"/>
      <c r="Q27" s="350"/>
      <c r="R27" s="350"/>
    </row>
    <row r="29" spans="1:16137" x14ac:dyDescent="0.25">
      <c r="M29" s="892"/>
      <c r="N29" s="895" t="s">
        <v>35</v>
      </c>
      <c r="O29" s="896"/>
      <c r="P29" s="897"/>
    </row>
    <row r="30" spans="1:16137" x14ac:dyDescent="0.25">
      <c r="M30" s="893"/>
      <c r="N30" s="898" t="s">
        <v>36</v>
      </c>
      <c r="O30" s="895" t="s">
        <v>37</v>
      </c>
      <c r="P30" s="897"/>
    </row>
    <row r="31" spans="1:16137" s="310" customFormat="1" x14ac:dyDescent="0.25">
      <c r="A31" s="309"/>
      <c r="B31" s="309"/>
      <c r="C31" s="309"/>
      <c r="D31" s="309"/>
      <c r="F31" s="309"/>
      <c r="G31" s="309"/>
      <c r="H31" s="309"/>
      <c r="I31" s="309"/>
      <c r="J31" s="309"/>
      <c r="K31" s="311"/>
      <c r="L31" s="312"/>
      <c r="M31" s="894"/>
      <c r="N31" s="898"/>
      <c r="O31" s="307">
        <v>2020</v>
      </c>
      <c r="P31" s="307">
        <v>2021</v>
      </c>
      <c r="Q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09"/>
      <c r="AZ31" s="309"/>
      <c r="BA31" s="309"/>
      <c r="BB31" s="309"/>
      <c r="BC31" s="309"/>
      <c r="BD31" s="309"/>
      <c r="BE31" s="309"/>
      <c r="BF31" s="309"/>
      <c r="BG31" s="309"/>
      <c r="BH31" s="309"/>
      <c r="BI31" s="309"/>
      <c r="BJ31" s="309"/>
      <c r="BK31" s="309"/>
      <c r="BL31" s="309"/>
      <c r="BM31" s="309"/>
      <c r="BN31" s="309"/>
      <c r="BO31" s="309"/>
      <c r="BP31" s="309"/>
      <c r="BQ31" s="309"/>
      <c r="BR31" s="309"/>
      <c r="BS31" s="309"/>
      <c r="BT31" s="309"/>
      <c r="BU31" s="309"/>
      <c r="BV31" s="309"/>
      <c r="BW31" s="309"/>
      <c r="BX31" s="309"/>
      <c r="BY31" s="309"/>
      <c r="BZ31" s="309"/>
      <c r="CA31" s="309"/>
      <c r="CB31" s="309"/>
      <c r="CC31" s="309"/>
      <c r="CD31" s="309"/>
      <c r="CE31" s="309"/>
      <c r="CF31" s="309"/>
      <c r="CG31" s="309"/>
      <c r="CH31" s="309"/>
      <c r="CI31" s="309"/>
      <c r="CJ31" s="309"/>
      <c r="CK31" s="309"/>
      <c r="CL31" s="309"/>
      <c r="CM31" s="309"/>
      <c r="CN31" s="309"/>
      <c r="CO31" s="309"/>
      <c r="CP31" s="309"/>
      <c r="CQ31" s="309"/>
      <c r="CR31" s="309"/>
      <c r="CS31" s="309"/>
      <c r="CT31" s="309"/>
      <c r="CU31" s="309"/>
      <c r="CV31" s="309"/>
      <c r="CW31" s="309"/>
      <c r="CX31" s="309"/>
      <c r="CY31" s="309"/>
      <c r="CZ31" s="309"/>
      <c r="DA31" s="309"/>
      <c r="DB31" s="309"/>
      <c r="DC31" s="309"/>
      <c r="DD31" s="309"/>
      <c r="DE31" s="309"/>
      <c r="DF31" s="309"/>
      <c r="DG31" s="309"/>
      <c r="DH31" s="309"/>
      <c r="DI31" s="309"/>
      <c r="DJ31" s="309"/>
      <c r="DK31" s="309"/>
      <c r="DL31" s="309"/>
      <c r="DM31" s="309"/>
      <c r="DN31" s="309"/>
      <c r="DO31" s="309"/>
      <c r="DP31" s="309"/>
      <c r="DQ31" s="309"/>
      <c r="DR31" s="309"/>
      <c r="DS31" s="309"/>
      <c r="DT31" s="309"/>
      <c r="DU31" s="309"/>
      <c r="DV31" s="309"/>
      <c r="DW31" s="309"/>
      <c r="DX31" s="309"/>
      <c r="DY31" s="309"/>
      <c r="DZ31" s="309"/>
      <c r="EA31" s="309"/>
      <c r="EB31" s="309"/>
      <c r="EC31" s="309"/>
      <c r="ED31" s="309"/>
      <c r="EE31" s="309"/>
      <c r="EF31" s="309"/>
      <c r="EG31" s="309"/>
      <c r="EH31" s="309"/>
      <c r="EI31" s="309"/>
      <c r="EJ31" s="309"/>
      <c r="EK31" s="309"/>
      <c r="EL31" s="309"/>
      <c r="EM31" s="309"/>
      <c r="EN31" s="309"/>
      <c r="EO31" s="309"/>
      <c r="EP31" s="309"/>
      <c r="EQ31" s="309"/>
      <c r="ER31" s="309"/>
      <c r="ES31" s="309"/>
      <c r="ET31" s="309"/>
      <c r="EU31" s="309"/>
      <c r="EV31" s="309"/>
      <c r="EW31" s="309"/>
      <c r="EX31" s="309"/>
      <c r="EY31" s="309"/>
      <c r="EZ31" s="309"/>
      <c r="FA31" s="309"/>
      <c r="FB31" s="309"/>
      <c r="FC31" s="309"/>
      <c r="FD31" s="309"/>
      <c r="FE31" s="309"/>
      <c r="FF31" s="309"/>
      <c r="FG31" s="309"/>
      <c r="FH31" s="309"/>
      <c r="FI31" s="309"/>
      <c r="FJ31" s="309"/>
      <c r="FK31" s="309"/>
      <c r="FL31" s="309"/>
      <c r="FM31" s="309"/>
      <c r="FN31" s="309"/>
      <c r="FO31" s="309"/>
      <c r="FP31" s="309"/>
      <c r="FQ31" s="309"/>
      <c r="FR31" s="309"/>
      <c r="FS31" s="309"/>
      <c r="FT31" s="309"/>
      <c r="FU31" s="309"/>
      <c r="FV31" s="309"/>
      <c r="FW31" s="309"/>
      <c r="FX31" s="309"/>
      <c r="FY31" s="309"/>
      <c r="FZ31" s="309"/>
      <c r="GA31" s="309"/>
      <c r="GB31" s="309"/>
      <c r="GC31" s="309"/>
      <c r="GD31" s="309"/>
      <c r="GE31" s="309"/>
      <c r="GF31" s="309"/>
      <c r="GG31" s="309"/>
      <c r="GH31" s="309"/>
      <c r="GI31" s="309"/>
      <c r="GJ31" s="309"/>
      <c r="GK31" s="309"/>
      <c r="GL31" s="309"/>
      <c r="GM31" s="309"/>
      <c r="GN31" s="309"/>
      <c r="GO31" s="309"/>
      <c r="GP31" s="309"/>
      <c r="GQ31" s="309"/>
      <c r="GR31" s="309"/>
      <c r="GS31" s="309"/>
      <c r="GT31" s="309"/>
      <c r="GU31" s="309"/>
      <c r="GV31" s="309"/>
      <c r="GW31" s="309"/>
      <c r="GX31" s="309"/>
      <c r="GY31" s="309"/>
      <c r="GZ31" s="309"/>
      <c r="HA31" s="309"/>
      <c r="HB31" s="309"/>
      <c r="HC31" s="309"/>
      <c r="HD31" s="309"/>
      <c r="HE31" s="309"/>
      <c r="HF31" s="309"/>
      <c r="HG31" s="309"/>
      <c r="HH31" s="309"/>
      <c r="HI31" s="309"/>
      <c r="HJ31" s="309"/>
      <c r="HK31" s="309"/>
      <c r="HL31" s="309"/>
      <c r="HM31" s="309"/>
      <c r="HN31" s="309"/>
      <c r="HO31" s="309"/>
      <c r="HP31" s="309"/>
      <c r="HQ31" s="309"/>
      <c r="HR31" s="309"/>
      <c r="HS31" s="309"/>
      <c r="HT31" s="309"/>
      <c r="HU31" s="309"/>
      <c r="HV31" s="309"/>
      <c r="HW31" s="309"/>
      <c r="HX31" s="309"/>
      <c r="HY31" s="309"/>
      <c r="HZ31" s="309"/>
      <c r="IA31" s="309"/>
      <c r="IB31" s="309"/>
      <c r="IC31" s="309"/>
      <c r="ID31" s="309"/>
      <c r="IE31" s="309"/>
      <c r="IF31" s="309"/>
      <c r="IG31" s="309"/>
      <c r="IH31" s="309"/>
      <c r="II31" s="309"/>
      <c r="IJ31" s="309"/>
      <c r="IK31" s="309"/>
      <c r="IL31" s="309"/>
      <c r="IM31" s="309"/>
      <c r="IN31" s="309"/>
      <c r="IO31" s="309"/>
      <c r="IP31" s="309"/>
      <c r="IQ31" s="309"/>
      <c r="IR31" s="309"/>
      <c r="IS31" s="309"/>
      <c r="IT31" s="309"/>
      <c r="IU31" s="309"/>
      <c r="IV31" s="309"/>
      <c r="IW31" s="309"/>
      <c r="IX31" s="309"/>
      <c r="IY31" s="309"/>
      <c r="IZ31" s="309"/>
      <c r="JA31" s="309"/>
      <c r="JB31" s="309"/>
      <c r="JC31" s="309"/>
      <c r="JD31" s="309"/>
      <c r="JE31" s="309"/>
      <c r="JF31" s="309"/>
      <c r="JG31" s="309"/>
      <c r="JH31" s="309"/>
      <c r="JI31" s="309"/>
      <c r="JJ31" s="309"/>
      <c r="JK31" s="309"/>
      <c r="JL31" s="309"/>
      <c r="JM31" s="309"/>
      <c r="JN31" s="309"/>
      <c r="JO31" s="309"/>
      <c r="JP31" s="309"/>
      <c r="JQ31" s="309"/>
      <c r="JR31" s="309"/>
      <c r="JS31" s="309"/>
      <c r="JT31" s="309"/>
      <c r="JU31" s="309"/>
      <c r="JV31" s="309"/>
      <c r="JW31" s="309"/>
      <c r="JX31" s="309"/>
      <c r="JY31" s="309"/>
      <c r="JZ31" s="309"/>
      <c r="KA31" s="309"/>
      <c r="KB31" s="309"/>
      <c r="KC31" s="309"/>
      <c r="KD31" s="309"/>
      <c r="KE31" s="309"/>
      <c r="KF31" s="309"/>
      <c r="KG31" s="309"/>
      <c r="KH31" s="309"/>
      <c r="KI31" s="309"/>
      <c r="KJ31" s="309"/>
      <c r="KK31" s="309"/>
      <c r="KL31" s="309"/>
      <c r="KM31" s="309"/>
      <c r="KN31" s="309"/>
      <c r="KO31" s="309"/>
      <c r="KP31" s="309"/>
      <c r="KQ31" s="309"/>
      <c r="KR31" s="309"/>
      <c r="KS31" s="309"/>
      <c r="KT31" s="309"/>
      <c r="KU31" s="309"/>
      <c r="KV31" s="309"/>
      <c r="KW31" s="309"/>
      <c r="KX31" s="309"/>
      <c r="KY31" s="309"/>
      <c r="KZ31" s="309"/>
      <c r="LA31" s="309"/>
      <c r="LB31" s="309"/>
      <c r="LC31" s="309"/>
      <c r="LD31" s="309"/>
      <c r="LE31" s="309"/>
      <c r="LF31" s="309"/>
      <c r="LG31" s="309"/>
      <c r="LH31" s="309"/>
      <c r="LI31" s="309"/>
      <c r="LJ31" s="309"/>
      <c r="LK31" s="309"/>
      <c r="LL31" s="309"/>
      <c r="LM31" s="309"/>
      <c r="LN31" s="309"/>
      <c r="LO31" s="309"/>
      <c r="LP31" s="309"/>
      <c r="LQ31" s="309"/>
      <c r="LR31" s="309"/>
      <c r="LS31" s="309"/>
      <c r="LT31" s="309"/>
      <c r="LU31" s="309"/>
      <c r="LV31" s="309"/>
      <c r="LW31" s="309"/>
      <c r="LX31" s="309"/>
      <c r="LY31" s="309"/>
      <c r="LZ31" s="309"/>
      <c r="MA31" s="309"/>
      <c r="MB31" s="309"/>
      <c r="MC31" s="309"/>
      <c r="MD31" s="309"/>
      <c r="ME31" s="309"/>
      <c r="MF31" s="309"/>
      <c r="MG31" s="309"/>
      <c r="MH31" s="309"/>
      <c r="MI31" s="309"/>
      <c r="MJ31" s="309"/>
      <c r="MK31" s="309"/>
      <c r="ML31" s="309"/>
      <c r="MM31" s="309"/>
      <c r="MN31" s="309"/>
      <c r="MO31" s="309"/>
      <c r="MP31" s="309"/>
      <c r="MQ31" s="309"/>
      <c r="MR31" s="309"/>
      <c r="MS31" s="309"/>
      <c r="MT31" s="309"/>
      <c r="MU31" s="309"/>
      <c r="MV31" s="309"/>
      <c r="MW31" s="309"/>
      <c r="MX31" s="309"/>
      <c r="MY31" s="309"/>
      <c r="MZ31" s="309"/>
      <c r="NA31" s="309"/>
      <c r="NB31" s="309"/>
      <c r="NC31" s="309"/>
      <c r="ND31" s="309"/>
      <c r="NE31" s="309"/>
      <c r="NF31" s="309"/>
      <c r="NG31" s="309"/>
      <c r="NH31" s="309"/>
      <c r="NI31" s="309"/>
      <c r="NJ31" s="309"/>
      <c r="NK31" s="309"/>
      <c r="NL31" s="309"/>
      <c r="NM31" s="309"/>
      <c r="NN31" s="309"/>
      <c r="NO31" s="309"/>
      <c r="NP31" s="309"/>
      <c r="NQ31" s="309"/>
      <c r="NR31" s="309"/>
      <c r="NS31" s="309"/>
      <c r="NT31" s="309"/>
      <c r="NU31" s="309"/>
      <c r="NV31" s="309"/>
      <c r="NW31" s="309"/>
      <c r="NX31" s="309"/>
      <c r="NY31" s="309"/>
      <c r="NZ31" s="309"/>
      <c r="OA31" s="309"/>
      <c r="OB31" s="309"/>
      <c r="OC31" s="309"/>
      <c r="OD31" s="309"/>
      <c r="OE31" s="309"/>
      <c r="OF31" s="309"/>
      <c r="OG31" s="309"/>
      <c r="OH31" s="309"/>
      <c r="OI31" s="309"/>
      <c r="OJ31" s="309"/>
      <c r="OK31" s="309"/>
      <c r="OL31" s="309"/>
      <c r="OM31" s="309"/>
      <c r="ON31" s="309"/>
      <c r="OO31" s="309"/>
      <c r="OP31" s="309"/>
      <c r="OQ31" s="309"/>
      <c r="OR31" s="309"/>
      <c r="OS31" s="309"/>
      <c r="OT31" s="309"/>
      <c r="OU31" s="309"/>
      <c r="OV31" s="309"/>
      <c r="OW31" s="309"/>
      <c r="OX31" s="309"/>
      <c r="OY31" s="309"/>
      <c r="OZ31" s="309"/>
      <c r="PA31" s="309"/>
      <c r="PB31" s="309"/>
      <c r="PC31" s="309"/>
      <c r="PD31" s="309"/>
      <c r="PE31" s="309"/>
      <c r="PF31" s="309"/>
      <c r="PG31" s="309"/>
      <c r="PH31" s="309"/>
      <c r="PI31" s="309"/>
      <c r="PJ31" s="309"/>
      <c r="PK31" s="309"/>
      <c r="PL31" s="309"/>
      <c r="PM31" s="309"/>
      <c r="PN31" s="309"/>
      <c r="PO31" s="309"/>
      <c r="PP31" s="309"/>
      <c r="PQ31" s="309"/>
      <c r="PR31" s="309"/>
      <c r="PS31" s="309"/>
      <c r="PT31" s="309"/>
      <c r="PU31" s="309"/>
      <c r="PV31" s="309"/>
      <c r="PW31" s="309"/>
      <c r="PX31" s="309"/>
      <c r="PY31" s="309"/>
      <c r="PZ31" s="309"/>
      <c r="QA31" s="309"/>
      <c r="QB31" s="309"/>
      <c r="QC31" s="309"/>
      <c r="QD31" s="309"/>
      <c r="QE31" s="309"/>
      <c r="QF31" s="309"/>
      <c r="QG31" s="309"/>
      <c r="QH31" s="309"/>
      <c r="QI31" s="309"/>
      <c r="QJ31" s="309"/>
      <c r="QK31" s="309"/>
      <c r="QL31" s="309"/>
      <c r="QM31" s="309"/>
      <c r="QN31" s="309"/>
      <c r="QO31" s="309"/>
      <c r="QP31" s="309"/>
      <c r="QQ31" s="309"/>
      <c r="QR31" s="309"/>
      <c r="QS31" s="309"/>
      <c r="QT31" s="309"/>
      <c r="QU31" s="309"/>
      <c r="QV31" s="309"/>
      <c r="QW31" s="309"/>
      <c r="QX31" s="309"/>
      <c r="QY31" s="309"/>
      <c r="QZ31" s="309"/>
      <c r="RA31" s="309"/>
      <c r="RB31" s="309"/>
      <c r="RC31" s="309"/>
      <c r="RD31" s="309"/>
      <c r="RE31" s="309"/>
      <c r="RF31" s="309"/>
      <c r="RG31" s="309"/>
      <c r="RH31" s="309"/>
      <c r="RI31" s="309"/>
      <c r="RJ31" s="309"/>
      <c r="RK31" s="309"/>
      <c r="RL31" s="309"/>
      <c r="RM31" s="309"/>
      <c r="RN31" s="309"/>
      <c r="RO31" s="309"/>
      <c r="RP31" s="309"/>
      <c r="RQ31" s="309"/>
      <c r="RR31" s="309"/>
      <c r="RS31" s="309"/>
      <c r="RT31" s="309"/>
      <c r="RU31" s="309"/>
      <c r="RV31" s="309"/>
      <c r="RW31" s="309"/>
      <c r="RX31" s="309"/>
      <c r="RY31" s="309"/>
      <c r="RZ31" s="309"/>
      <c r="SA31" s="309"/>
      <c r="SB31" s="309"/>
      <c r="SC31" s="309"/>
      <c r="SD31" s="309"/>
      <c r="SE31" s="309"/>
      <c r="SF31" s="309"/>
      <c r="SG31" s="309"/>
      <c r="SH31" s="309"/>
      <c r="SI31" s="309"/>
      <c r="SJ31" s="309"/>
      <c r="SK31" s="309"/>
      <c r="SL31" s="309"/>
      <c r="SM31" s="309"/>
      <c r="SN31" s="309"/>
      <c r="SO31" s="309"/>
      <c r="SP31" s="309"/>
      <c r="SQ31" s="309"/>
      <c r="SR31" s="309"/>
      <c r="SS31" s="309"/>
      <c r="ST31" s="309"/>
      <c r="SU31" s="309"/>
      <c r="SV31" s="309"/>
      <c r="SW31" s="309"/>
      <c r="SX31" s="309"/>
      <c r="SY31" s="309"/>
      <c r="SZ31" s="309"/>
      <c r="TA31" s="309"/>
      <c r="TB31" s="309"/>
      <c r="TC31" s="309"/>
      <c r="TD31" s="309"/>
      <c r="TE31" s="309"/>
      <c r="TF31" s="309"/>
      <c r="TG31" s="309"/>
      <c r="TH31" s="309"/>
      <c r="TI31" s="309"/>
      <c r="TJ31" s="309"/>
      <c r="TK31" s="309"/>
      <c r="TL31" s="309"/>
      <c r="TM31" s="309"/>
      <c r="TN31" s="309"/>
      <c r="TO31" s="309"/>
      <c r="TP31" s="309"/>
      <c r="TQ31" s="309"/>
      <c r="TR31" s="309"/>
      <c r="TS31" s="309"/>
      <c r="TT31" s="309"/>
      <c r="TU31" s="309"/>
      <c r="TV31" s="309"/>
      <c r="TW31" s="309"/>
      <c r="TX31" s="309"/>
      <c r="TY31" s="309"/>
      <c r="TZ31" s="309"/>
      <c r="UA31" s="309"/>
      <c r="UB31" s="309"/>
      <c r="UC31" s="309"/>
      <c r="UD31" s="309"/>
      <c r="UE31" s="309"/>
      <c r="UF31" s="309"/>
      <c r="UG31" s="309"/>
      <c r="UH31" s="309"/>
      <c r="UI31" s="309"/>
      <c r="UJ31" s="309"/>
      <c r="UK31" s="309"/>
      <c r="UL31" s="309"/>
      <c r="UM31" s="309"/>
      <c r="UN31" s="309"/>
      <c r="UO31" s="309"/>
      <c r="UP31" s="309"/>
      <c r="UQ31" s="309"/>
      <c r="UR31" s="309"/>
      <c r="US31" s="309"/>
      <c r="UT31" s="309"/>
      <c r="UU31" s="309"/>
      <c r="UV31" s="309"/>
      <c r="UW31" s="309"/>
      <c r="UX31" s="309"/>
      <c r="UY31" s="309"/>
      <c r="UZ31" s="309"/>
      <c r="VA31" s="309"/>
      <c r="VB31" s="309"/>
      <c r="VC31" s="309"/>
      <c r="VD31" s="309"/>
      <c r="VE31" s="309"/>
      <c r="VF31" s="309"/>
      <c r="VG31" s="309"/>
      <c r="VH31" s="309"/>
      <c r="VI31" s="309"/>
      <c r="VJ31" s="309"/>
      <c r="VK31" s="309"/>
      <c r="VL31" s="309"/>
      <c r="VM31" s="309"/>
      <c r="VN31" s="309"/>
      <c r="VO31" s="309"/>
      <c r="VP31" s="309"/>
      <c r="VQ31" s="309"/>
      <c r="VR31" s="309"/>
      <c r="VS31" s="309"/>
      <c r="VT31" s="309"/>
      <c r="VU31" s="309"/>
      <c r="VV31" s="309"/>
      <c r="VW31" s="309"/>
      <c r="VX31" s="309"/>
      <c r="VY31" s="309"/>
      <c r="VZ31" s="309"/>
      <c r="WA31" s="309"/>
      <c r="WB31" s="309"/>
      <c r="WC31" s="309"/>
      <c r="WD31" s="309"/>
      <c r="WE31" s="309"/>
      <c r="WF31" s="309"/>
      <c r="WG31" s="309"/>
      <c r="WH31" s="309"/>
      <c r="WI31" s="309"/>
      <c r="WJ31" s="309"/>
      <c r="WK31" s="309"/>
      <c r="WL31" s="309"/>
      <c r="WM31" s="309"/>
      <c r="WN31" s="309"/>
      <c r="WO31" s="309"/>
      <c r="WP31" s="309"/>
      <c r="WQ31" s="309"/>
      <c r="WR31" s="309"/>
      <c r="WS31" s="309"/>
      <c r="WT31" s="309"/>
      <c r="WU31" s="309"/>
      <c r="WV31" s="309"/>
      <c r="WW31" s="309"/>
      <c r="WX31" s="309"/>
      <c r="WY31" s="309"/>
      <c r="WZ31" s="309"/>
      <c r="XA31" s="309"/>
      <c r="XB31" s="309"/>
      <c r="XC31" s="309"/>
      <c r="XD31" s="309"/>
      <c r="XE31" s="309"/>
      <c r="XF31" s="309"/>
      <c r="XG31" s="309"/>
      <c r="XH31" s="309"/>
      <c r="XI31" s="309"/>
      <c r="XJ31" s="309"/>
      <c r="XK31" s="309"/>
      <c r="XL31" s="309"/>
      <c r="XM31" s="309"/>
      <c r="XN31" s="309"/>
      <c r="XO31" s="309"/>
      <c r="XP31" s="309"/>
      <c r="XQ31" s="309"/>
      <c r="XR31" s="309"/>
      <c r="XS31" s="309"/>
      <c r="XT31" s="309"/>
      <c r="XU31" s="309"/>
      <c r="XV31" s="309"/>
      <c r="XW31" s="309"/>
      <c r="XX31" s="309"/>
      <c r="XY31" s="309"/>
      <c r="XZ31" s="309"/>
      <c r="YA31" s="309"/>
      <c r="YB31" s="309"/>
      <c r="YC31" s="309"/>
      <c r="YD31" s="309"/>
      <c r="YE31" s="309"/>
      <c r="YF31" s="309"/>
      <c r="YG31" s="309"/>
      <c r="YH31" s="309"/>
      <c r="YI31" s="309"/>
      <c r="YJ31" s="309"/>
      <c r="YK31" s="309"/>
      <c r="YL31" s="309"/>
      <c r="YM31" s="309"/>
      <c r="YN31" s="309"/>
      <c r="YO31" s="309"/>
      <c r="YP31" s="309"/>
      <c r="YQ31" s="309"/>
      <c r="YR31" s="309"/>
      <c r="YS31" s="309"/>
      <c r="YT31" s="309"/>
      <c r="YU31" s="309"/>
      <c r="YV31" s="309"/>
      <c r="YW31" s="309"/>
      <c r="YX31" s="309"/>
      <c r="YY31" s="309"/>
      <c r="YZ31" s="309"/>
      <c r="ZA31" s="309"/>
      <c r="ZB31" s="309"/>
      <c r="ZC31" s="309"/>
      <c r="ZD31" s="309"/>
      <c r="ZE31" s="309"/>
      <c r="ZF31" s="309"/>
      <c r="ZG31" s="309"/>
      <c r="ZH31" s="309"/>
      <c r="ZI31" s="309"/>
      <c r="ZJ31" s="309"/>
      <c r="ZK31" s="309"/>
      <c r="ZL31" s="309"/>
      <c r="ZM31" s="309"/>
      <c r="ZN31" s="309"/>
      <c r="ZO31" s="309"/>
      <c r="ZP31" s="309"/>
      <c r="ZQ31" s="309"/>
      <c r="ZR31" s="309"/>
      <c r="ZS31" s="309"/>
      <c r="ZT31" s="309"/>
      <c r="ZU31" s="309"/>
      <c r="ZV31" s="309"/>
      <c r="ZW31" s="309"/>
      <c r="ZX31" s="309"/>
      <c r="ZY31" s="309"/>
      <c r="ZZ31" s="309"/>
      <c r="AAA31" s="309"/>
      <c r="AAB31" s="309"/>
      <c r="AAC31" s="309"/>
      <c r="AAD31" s="309"/>
      <c r="AAE31" s="309"/>
      <c r="AAF31" s="309"/>
      <c r="AAG31" s="309"/>
      <c r="AAH31" s="309"/>
      <c r="AAI31" s="309"/>
      <c r="AAJ31" s="309"/>
      <c r="AAK31" s="309"/>
      <c r="AAL31" s="309"/>
      <c r="AAM31" s="309"/>
      <c r="AAN31" s="309"/>
      <c r="AAO31" s="309"/>
      <c r="AAP31" s="309"/>
      <c r="AAQ31" s="309"/>
      <c r="AAR31" s="309"/>
      <c r="AAS31" s="309"/>
      <c r="AAT31" s="309"/>
      <c r="AAU31" s="309"/>
      <c r="AAV31" s="309"/>
      <c r="AAW31" s="309"/>
      <c r="AAX31" s="309"/>
      <c r="AAY31" s="309"/>
      <c r="AAZ31" s="309"/>
      <c r="ABA31" s="309"/>
      <c r="ABB31" s="309"/>
      <c r="ABC31" s="309"/>
      <c r="ABD31" s="309"/>
      <c r="ABE31" s="309"/>
      <c r="ABF31" s="309"/>
      <c r="ABG31" s="309"/>
      <c r="ABH31" s="309"/>
      <c r="ABI31" s="309"/>
      <c r="ABJ31" s="309"/>
      <c r="ABK31" s="309"/>
      <c r="ABL31" s="309"/>
      <c r="ABM31" s="309"/>
      <c r="ABN31" s="309"/>
      <c r="ABO31" s="309"/>
      <c r="ABP31" s="309"/>
      <c r="ABQ31" s="309"/>
      <c r="ABR31" s="309"/>
      <c r="ABS31" s="309"/>
      <c r="ABT31" s="309"/>
      <c r="ABU31" s="309"/>
      <c r="ABV31" s="309"/>
      <c r="ABW31" s="309"/>
      <c r="ABX31" s="309"/>
      <c r="ABY31" s="309"/>
      <c r="ABZ31" s="309"/>
      <c r="ACA31" s="309"/>
      <c r="ACB31" s="309"/>
      <c r="ACC31" s="309"/>
      <c r="ACD31" s="309"/>
      <c r="ACE31" s="309"/>
      <c r="ACF31" s="309"/>
      <c r="ACG31" s="309"/>
      <c r="ACH31" s="309"/>
      <c r="ACI31" s="309"/>
      <c r="ACJ31" s="309"/>
      <c r="ACK31" s="309"/>
      <c r="ACL31" s="309"/>
      <c r="ACM31" s="309"/>
      <c r="ACN31" s="309"/>
      <c r="ACO31" s="309"/>
      <c r="ACP31" s="309"/>
      <c r="ACQ31" s="309"/>
      <c r="ACR31" s="309"/>
      <c r="ACS31" s="309"/>
      <c r="ACT31" s="309"/>
      <c r="ACU31" s="309"/>
      <c r="ACV31" s="309"/>
      <c r="ACW31" s="309"/>
      <c r="ACX31" s="309"/>
      <c r="ACY31" s="309"/>
      <c r="ACZ31" s="309"/>
      <c r="ADA31" s="309"/>
      <c r="ADB31" s="309"/>
      <c r="ADC31" s="309"/>
      <c r="ADD31" s="309"/>
      <c r="ADE31" s="309"/>
      <c r="ADF31" s="309"/>
      <c r="ADG31" s="309"/>
      <c r="ADH31" s="309"/>
      <c r="ADI31" s="309"/>
      <c r="ADJ31" s="309"/>
      <c r="ADK31" s="309"/>
      <c r="ADL31" s="309"/>
      <c r="ADM31" s="309"/>
      <c r="ADN31" s="309"/>
      <c r="ADO31" s="309"/>
      <c r="ADP31" s="309"/>
      <c r="ADQ31" s="309"/>
      <c r="ADR31" s="309"/>
      <c r="ADS31" s="309"/>
      <c r="ADT31" s="309"/>
      <c r="ADU31" s="309"/>
      <c r="ADV31" s="309"/>
      <c r="ADW31" s="309"/>
      <c r="ADX31" s="309"/>
      <c r="ADY31" s="309"/>
      <c r="ADZ31" s="309"/>
      <c r="AEA31" s="309"/>
      <c r="AEB31" s="309"/>
      <c r="AEC31" s="309"/>
      <c r="AED31" s="309"/>
      <c r="AEE31" s="309"/>
      <c r="AEF31" s="309"/>
      <c r="AEG31" s="309"/>
      <c r="AEH31" s="309"/>
      <c r="AEI31" s="309"/>
      <c r="AEJ31" s="309"/>
      <c r="AEK31" s="309"/>
      <c r="AEL31" s="309"/>
      <c r="AEM31" s="309"/>
      <c r="AEN31" s="309"/>
      <c r="AEO31" s="309"/>
      <c r="AEP31" s="309"/>
      <c r="AEQ31" s="309"/>
      <c r="AER31" s="309"/>
      <c r="AES31" s="309"/>
      <c r="AET31" s="309"/>
      <c r="AEU31" s="309"/>
      <c r="AEV31" s="309"/>
      <c r="AEW31" s="309"/>
      <c r="AEX31" s="309"/>
      <c r="AEY31" s="309"/>
      <c r="AEZ31" s="309"/>
      <c r="AFA31" s="309"/>
      <c r="AFB31" s="309"/>
      <c r="AFC31" s="309"/>
      <c r="AFD31" s="309"/>
      <c r="AFE31" s="309"/>
      <c r="AFF31" s="309"/>
      <c r="AFG31" s="309"/>
      <c r="AFH31" s="309"/>
      <c r="AFI31" s="309"/>
      <c r="AFJ31" s="309"/>
      <c r="AFK31" s="309"/>
      <c r="AFL31" s="309"/>
      <c r="AFM31" s="309"/>
      <c r="AFN31" s="309"/>
      <c r="AFO31" s="309"/>
      <c r="AFP31" s="309"/>
      <c r="AFQ31" s="309"/>
      <c r="AFR31" s="309"/>
      <c r="AFS31" s="309"/>
      <c r="AFT31" s="309"/>
      <c r="AFU31" s="309"/>
      <c r="AFV31" s="309"/>
      <c r="AFW31" s="309"/>
      <c r="AFX31" s="309"/>
      <c r="AFY31" s="309"/>
      <c r="AFZ31" s="309"/>
      <c r="AGA31" s="309"/>
      <c r="AGB31" s="309"/>
      <c r="AGC31" s="309"/>
      <c r="AGD31" s="309"/>
      <c r="AGE31" s="309"/>
      <c r="AGF31" s="309"/>
      <c r="AGG31" s="309"/>
      <c r="AGH31" s="309"/>
      <c r="AGI31" s="309"/>
      <c r="AGJ31" s="309"/>
      <c r="AGK31" s="309"/>
      <c r="AGL31" s="309"/>
      <c r="AGM31" s="309"/>
      <c r="AGN31" s="309"/>
      <c r="AGO31" s="309"/>
      <c r="AGP31" s="309"/>
      <c r="AGQ31" s="309"/>
      <c r="AGR31" s="309"/>
      <c r="AGS31" s="309"/>
      <c r="AGT31" s="309"/>
      <c r="AGU31" s="309"/>
      <c r="AGV31" s="309"/>
      <c r="AGW31" s="309"/>
      <c r="AGX31" s="309"/>
      <c r="AGY31" s="309"/>
      <c r="AGZ31" s="309"/>
      <c r="AHA31" s="309"/>
      <c r="AHB31" s="309"/>
      <c r="AHC31" s="309"/>
      <c r="AHD31" s="309"/>
      <c r="AHE31" s="309"/>
      <c r="AHF31" s="309"/>
      <c r="AHG31" s="309"/>
      <c r="AHH31" s="309"/>
      <c r="AHI31" s="309"/>
      <c r="AHJ31" s="309"/>
      <c r="AHK31" s="309"/>
      <c r="AHL31" s="309"/>
      <c r="AHM31" s="309"/>
      <c r="AHN31" s="309"/>
      <c r="AHO31" s="309"/>
      <c r="AHP31" s="309"/>
      <c r="AHQ31" s="309"/>
      <c r="AHR31" s="309"/>
      <c r="AHS31" s="309"/>
      <c r="AHT31" s="309"/>
      <c r="AHU31" s="309"/>
      <c r="AHV31" s="309"/>
      <c r="AHW31" s="309"/>
      <c r="AHX31" s="309"/>
      <c r="AHY31" s="309"/>
      <c r="AHZ31" s="309"/>
      <c r="AIA31" s="309"/>
      <c r="AIB31" s="309"/>
      <c r="AIC31" s="309"/>
      <c r="AID31" s="309"/>
      <c r="AIE31" s="309"/>
      <c r="AIF31" s="309"/>
      <c r="AIG31" s="309"/>
      <c r="AIH31" s="309"/>
      <c r="AII31" s="309"/>
      <c r="AIJ31" s="309"/>
      <c r="AIK31" s="309"/>
      <c r="AIL31" s="309"/>
      <c r="AIM31" s="309"/>
      <c r="AIN31" s="309"/>
      <c r="AIO31" s="309"/>
      <c r="AIP31" s="309"/>
      <c r="AIQ31" s="309"/>
      <c r="AIR31" s="309"/>
      <c r="AIS31" s="309"/>
      <c r="AIT31" s="309"/>
      <c r="AIU31" s="309"/>
      <c r="AIV31" s="309"/>
      <c r="AIW31" s="309"/>
      <c r="AIX31" s="309"/>
      <c r="AIY31" s="309"/>
      <c r="AIZ31" s="309"/>
      <c r="AJA31" s="309"/>
      <c r="AJB31" s="309"/>
      <c r="AJC31" s="309"/>
      <c r="AJD31" s="309"/>
      <c r="AJE31" s="309"/>
      <c r="AJF31" s="309"/>
      <c r="AJG31" s="309"/>
      <c r="AJH31" s="309"/>
      <c r="AJI31" s="309"/>
      <c r="AJJ31" s="309"/>
      <c r="AJK31" s="309"/>
      <c r="AJL31" s="309"/>
      <c r="AJM31" s="309"/>
      <c r="AJN31" s="309"/>
      <c r="AJO31" s="309"/>
      <c r="AJP31" s="309"/>
      <c r="AJQ31" s="309"/>
      <c r="AJR31" s="309"/>
      <c r="AJS31" s="309"/>
      <c r="AJT31" s="309"/>
      <c r="AJU31" s="309"/>
      <c r="AJV31" s="309"/>
      <c r="AJW31" s="309"/>
      <c r="AJX31" s="309"/>
      <c r="AJY31" s="309"/>
      <c r="AJZ31" s="309"/>
      <c r="AKA31" s="309"/>
      <c r="AKB31" s="309"/>
      <c r="AKC31" s="309"/>
      <c r="AKD31" s="309"/>
      <c r="AKE31" s="309"/>
      <c r="AKF31" s="309"/>
      <c r="AKG31" s="309"/>
      <c r="AKH31" s="309"/>
      <c r="AKI31" s="309"/>
      <c r="AKJ31" s="309"/>
      <c r="AKK31" s="309"/>
      <c r="AKL31" s="309"/>
      <c r="AKM31" s="309"/>
      <c r="AKN31" s="309"/>
      <c r="AKO31" s="309"/>
      <c r="AKP31" s="309"/>
      <c r="AKQ31" s="309"/>
      <c r="AKR31" s="309"/>
      <c r="AKS31" s="309"/>
      <c r="AKT31" s="309"/>
      <c r="AKU31" s="309"/>
      <c r="AKV31" s="309"/>
      <c r="AKW31" s="309"/>
      <c r="AKX31" s="309"/>
      <c r="AKY31" s="309"/>
      <c r="AKZ31" s="309"/>
      <c r="ALA31" s="309"/>
      <c r="ALB31" s="309"/>
      <c r="ALC31" s="309"/>
      <c r="ALD31" s="309"/>
      <c r="ALE31" s="309"/>
      <c r="ALF31" s="309"/>
      <c r="ALG31" s="309"/>
      <c r="ALH31" s="309"/>
      <c r="ALI31" s="309"/>
      <c r="ALJ31" s="309"/>
      <c r="ALK31" s="309"/>
      <c r="ALL31" s="309"/>
      <c r="ALM31" s="309"/>
      <c r="ALN31" s="309"/>
      <c r="ALO31" s="309"/>
      <c r="ALP31" s="309"/>
      <c r="ALQ31" s="309"/>
      <c r="ALR31" s="309"/>
      <c r="ALS31" s="309"/>
      <c r="ALT31" s="309"/>
      <c r="ALU31" s="309"/>
      <c r="ALV31" s="309"/>
      <c r="ALW31" s="309"/>
      <c r="ALX31" s="309"/>
      <c r="ALY31" s="309"/>
      <c r="ALZ31" s="309"/>
      <c r="AMA31" s="309"/>
      <c r="AMB31" s="309"/>
      <c r="AMC31" s="309"/>
      <c r="AMD31" s="309"/>
      <c r="AME31" s="309"/>
      <c r="AMF31" s="309"/>
      <c r="AMG31" s="309"/>
      <c r="AMH31" s="309"/>
      <c r="AMI31" s="309"/>
      <c r="AMJ31" s="309"/>
      <c r="AMK31" s="309"/>
      <c r="AML31" s="309"/>
      <c r="AMM31" s="309"/>
      <c r="AMN31" s="309"/>
      <c r="AMO31" s="309"/>
      <c r="AMP31" s="309"/>
      <c r="AMQ31" s="309"/>
      <c r="AMR31" s="309"/>
      <c r="AMS31" s="309"/>
      <c r="AMT31" s="309"/>
      <c r="AMU31" s="309"/>
      <c r="AMV31" s="309"/>
      <c r="AMW31" s="309"/>
      <c r="AMX31" s="309"/>
      <c r="AMY31" s="309"/>
      <c r="AMZ31" s="309"/>
      <c r="ANA31" s="309"/>
      <c r="ANB31" s="309"/>
      <c r="ANC31" s="309"/>
      <c r="AND31" s="309"/>
      <c r="ANE31" s="309"/>
      <c r="ANF31" s="309"/>
      <c r="ANG31" s="309"/>
      <c r="ANH31" s="309"/>
      <c r="ANI31" s="309"/>
      <c r="ANJ31" s="309"/>
      <c r="ANK31" s="309"/>
      <c r="ANL31" s="309"/>
      <c r="ANM31" s="309"/>
      <c r="ANN31" s="309"/>
      <c r="ANO31" s="309"/>
      <c r="ANP31" s="309"/>
      <c r="ANQ31" s="309"/>
      <c r="ANR31" s="309"/>
      <c r="ANS31" s="309"/>
      <c r="ANT31" s="309"/>
      <c r="ANU31" s="309"/>
      <c r="ANV31" s="309"/>
      <c r="ANW31" s="309"/>
      <c r="ANX31" s="309"/>
      <c r="ANY31" s="309"/>
      <c r="ANZ31" s="309"/>
      <c r="AOA31" s="309"/>
      <c r="AOB31" s="309"/>
      <c r="AOC31" s="309"/>
      <c r="AOD31" s="309"/>
      <c r="AOE31" s="309"/>
      <c r="AOF31" s="309"/>
      <c r="AOG31" s="309"/>
      <c r="AOH31" s="309"/>
      <c r="AOI31" s="309"/>
      <c r="AOJ31" s="309"/>
      <c r="AOK31" s="309"/>
      <c r="AOL31" s="309"/>
      <c r="AOM31" s="309"/>
      <c r="AON31" s="309"/>
      <c r="AOO31" s="309"/>
      <c r="AOP31" s="309"/>
      <c r="AOQ31" s="309"/>
      <c r="AOR31" s="309"/>
      <c r="AOS31" s="309"/>
      <c r="AOT31" s="309"/>
      <c r="AOU31" s="309"/>
      <c r="AOV31" s="309"/>
      <c r="AOW31" s="309"/>
      <c r="AOX31" s="309"/>
      <c r="AOY31" s="309"/>
      <c r="AOZ31" s="309"/>
      <c r="APA31" s="309"/>
      <c r="APB31" s="309"/>
      <c r="APC31" s="309"/>
      <c r="APD31" s="309"/>
      <c r="APE31" s="309"/>
      <c r="APF31" s="309"/>
      <c r="APG31" s="309"/>
      <c r="APH31" s="309"/>
      <c r="API31" s="309"/>
      <c r="APJ31" s="309"/>
      <c r="APK31" s="309"/>
      <c r="APL31" s="309"/>
      <c r="APM31" s="309"/>
      <c r="APN31" s="309"/>
      <c r="APO31" s="309"/>
      <c r="APP31" s="309"/>
      <c r="APQ31" s="309"/>
      <c r="APR31" s="309"/>
      <c r="APS31" s="309"/>
      <c r="APT31" s="309"/>
      <c r="APU31" s="309"/>
      <c r="APV31" s="309"/>
      <c r="APW31" s="309"/>
      <c r="APX31" s="309"/>
      <c r="APY31" s="309"/>
      <c r="APZ31" s="309"/>
      <c r="AQA31" s="309"/>
      <c r="AQB31" s="309"/>
      <c r="AQC31" s="309"/>
      <c r="AQD31" s="309"/>
      <c r="AQE31" s="309"/>
      <c r="AQF31" s="309"/>
      <c r="AQG31" s="309"/>
      <c r="AQH31" s="309"/>
      <c r="AQI31" s="309"/>
      <c r="AQJ31" s="309"/>
      <c r="AQK31" s="309"/>
      <c r="AQL31" s="309"/>
      <c r="AQM31" s="309"/>
      <c r="AQN31" s="309"/>
      <c r="AQO31" s="309"/>
      <c r="AQP31" s="309"/>
      <c r="AQQ31" s="309"/>
      <c r="AQR31" s="309"/>
      <c r="AQS31" s="309"/>
      <c r="AQT31" s="309"/>
      <c r="AQU31" s="309"/>
      <c r="AQV31" s="309"/>
      <c r="AQW31" s="309"/>
      <c r="AQX31" s="309"/>
      <c r="AQY31" s="309"/>
      <c r="AQZ31" s="309"/>
      <c r="ARA31" s="309"/>
      <c r="ARB31" s="309"/>
      <c r="ARC31" s="309"/>
      <c r="ARD31" s="309"/>
      <c r="ARE31" s="309"/>
      <c r="ARF31" s="309"/>
      <c r="ARG31" s="309"/>
      <c r="ARH31" s="309"/>
      <c r="ARI31" s="309"/>
      <c r="ARJ31" s="309"/>
      <c r="ARK31" s="309"/>
      <c r="ARL31" s="309"/>
      <c r="ARM31" s="309"/>
      <c r="ARN31" s="309"/>
      <c r="ARO31" s="309"/>
      <c r="ARP31" s="309"/>
      <c r="ARQ31" s="309"/>
      <c r="ARR31" s="309"/>
      <c r="ARS31" s="309"/>
      <c r="ART31" s="309"/>
      <c r="ARU31" s="309"/>
      <c r="ARV31" s="309"/>
      <c r="ARW31" s="309"/>
      <c r="ARX31" s="309"/>
      <c r="ARY31" s="309"/>
      <c r="ARZ31" s="309"/>
      <c r="ASA31" s="309"/>
      <c r="ASB31" s="309"/>
      <c r="ASC31" s="309"/>
      <c r="ASD31" s="309"/>
      <c r="ASE31" s="309"/>
      <c r="ASF31" s="309"/>
      <c r="ASG31" s="309"/>
      <c r="ASH31" s="309"/>
      <c r="ASI31" s="309"/>
      <c r="ASJ31" s="309"/>
      <c r="ASK31" s="309"/>
      <c r="ASL31" s="309"/>
      <c r="ASM31" s="309"/>
      <c r="ASN31" s="309"/>
      <c r="ASO31" s="309"/>
      <c r="ASP31" s="309"/>
      <c r="ASQ31" s="309"/>
      <c r="ASR31" s="309"/>
      <c r="ASS31" s="309"/>
      <c r="AST31" s="309"/>
      <c r="ASU31" s="309"/>
      <c r="ASV31" s="309"/>
      <c r="ASW31" s="309"/>
      <c r="ASX31" s="309"/>
      <c r="ASY31" s="309"/>
      <c r="ASZ31" s="309"/>
      <c r="ATA31" s="309"/>
      <c r="ATB31" s="309"/>
      <c r="ATC31" s="309"/>
      <c r="ATD31" s="309"/>
      <c r="ATE31" s="309"/>
      <c r="ATF31" s="309"/>
      <c r="ATG31" s="309"/>
      <c r="ATH31" s="309"/>
      <c r="ATI31" s="309"/>
      <c r="ATJ31" s="309"/>
      <c r="ATK31" s="309"/>
      <c r="ATL31" s="309"/>
      <c r="ATM31" s="309"/>
      <c r="ATN31" s="309"/>
      <c r="ATO31" s="309"/>
      <c r="ATP31" s="309"/>
      <c r="ATQ31" s="309"/>
      <c r="ATR31" s="309"/>
      <c r="ATS31" s="309"/>
      <c r="ATT31" s="309"/>
      <c r="ATU31" s="309"/>
      <c r="ATV31" s="309"/>
      <c r="ATW31" s="309"/>
      <c r="ATX31" s="309"/>
      <c r="ATY31" s="309"/>
      <c r="ATZ31" s="309"/>
      <c r="AUA31" s="309"/>
      <c r="AUB31" s="309"/>
      <c r="AUC31" s="309"/>
      <c r="AUD31" s="309"/>
      <c r="AUE31" s="309"/>
      <c r="AUF31" s="309"/>
      <c r="AUG31" s="309"/>
      <c r="AUH31" s="309"/>
      <c r="AUI31" s="309"/>
      <c r="AUJ31" s="309"/>
      <c r="AUK31" s="309"/>
      <c r="AUL31" s="309"/>
      <c r="AUM31" s="309"/>
      <c r="AUN31" s="309"/>
      <c r="AUO31" s="309"/>
      <c r="AUP31" s="309"/>
      <c r="AUQ31" s="309"/>
      <c r="AUR31" s="309"/>
      <c r="AUS31" s="309"/>
      <c r="AUT31" s="309"/>
      <c r="AUU31" s="309"/>
      <c r="AUV31" s="309"/>
      <c r="AUW31" s="309"/>
      <c r="AUX31" s="309"/>
      <c r="AUY31" s="309"/>
      <c r="AUZ31" s="309"/>
      <c r="AVA31" s="309"/>
      <c r="AVB31" s="309"/>
      <c r="AVC31" s="309"/>
      <c r="AVD31" s="309"/>
      <c r="AVE31" s="309"/>
      <c r="AVF31" s="309"/>
      <c r="AVG31" s="309"/>
      <c r="AVH31" s="309"/>
      <c r="AVI31" s="309"/>
      <c r="AVJ31" s="309"/>
      <c r="AVK31" s="309"/>
      <c r="AVL31" s="309"/>
      <c r="AVM31" s="309"/>
      <c r="AVN31" s="309"/>
      <c r="AVO31" s="309"/>
      <c r="AVP31" s="309"/>
      <c r="AVQ31" s="309"/>
      <c r="AVR31" s="309"/>
      <c r="AVS31" s="309"/>
      <c r="AVT31" s="309"/>
      <c r="AVU31" s="309"/>
      <c r="AVV31" s="309"/>
      <c r="AVW31" s="309"/>
      <c r="AVX31" s="309"/>
      <c r="AVY31" s="309"/>
      <c r="AVZ31" s="309"/>
      <c r="AWA31" s="309"/>
      <c r="AWB31" s="309"/>
      <c r="AWC31" s="309"/>
      <c r="AWD31" s="309"/>
      <c r="AWE31" s="309"/>
      <c r="AWF31" s="309"/>
      <c r="AWG31" s="309"/>
      <c r="AWH31" s="309"/>
      <c r="AWI31" s="309"/>
      <c r="AWJ31" s="309"/>
      <c r="AWK31" s="309"/>
      <c r="AWL31" s="309"/>
      <c r="AWM31" s="309"/>
      <c r="AWN31" s="309"/>
      <c r="AWO31" s="309"/>
      <c r="AWP31" s="309"/>
      <c r="AWQ31" s="309"/>
      <c r="AWR31" s="309"/>
      <c r="AWS31" s="309"/>
      <c r="AWT31" s="309"/>
      <c r="AWU31" s="309"/>
      <c r="AWV31" s="309"/>
      <c r="AWW31" s="309"/>
      <c r="AWX31" s="309"/>
      <c r="AWY31" s="309"/>
      <c r="AWZ31" s="309"/>
      <c r="AXA31" s="309"/>
      <c r="AXB31" s="309"/>
      <c r="AXC31" s="309"/>
      <c r="AXD31" s="309"/>
      <c r="AXE31" s="309"/>
      <c r="AXF31" s="309"/>
      <c r="AXG31" s="309"/>
      <c r="AXH31" s="309"/>
      <c r="AXI31" s="309"/>
      <c r="AXJ31" s="309"/>
      <c r="AXK31" s="309"/>
      <c r="AXL31" s="309"/>
      <c r="AXM31" s="309"/>
      <c r="AXN31" s="309"/>
      <c r="AXO31" s="309"/>
      <c r="AXP31" s="309"/>
      <c r="AXQ31" s="309"/>
      <c r="AXR31" s="309"/>
      <c r="AXS31" s="309"/>
      <c r="AXT31" s="309"/>
      <c r="AXU31" s="309"/>
      <c r="AXV31" s="309"/>
      <c r="AXW31" s="309"/>
      <c r="AXX31" s="309"/>
      <c r="AXY31" s="309"/>
      <c r="AXZ31" s="309"/>
      <c r="AYA31" s="309"/>
      <c r="AYB31" s="309"/>
      <c r="AYC31" s="309"/>
      <c r="AYD31" s="309"/>
      <c r="AYE31" s="309"/>
      <c r="AYF31" s="309"/>
      <c r="AYG31" s="309"/>
      <c r="AYH31" s="309"/>
      <c r="AYI31" s="309"/>
      <c r="AYJ31" s="309"/>
      <c r="AYK31" s="309"/>
      <c r="AYL31" s="309"/>
      <c r="AYM31" s="309"/>
      <c r="AYN31" s="309"/>
      <c r="AYO31" s="309"/>
      <c r="AYP31" s="309"/>
      <c r="AYQ31" s="309"/>
      <c r="AYR31" s="309"/>
      <c r="AYS31" s="309"/>
      <c r="AYT31" s="309"/>
      <c r="AYU31" s="309"/>
      <c r="AYV31" s="309"/>
      <c r="AYW31" s="309"/>
      <c r="AYX31" s="309"/>
      <c r="AYY31" s="309"/>
      <c r="AYZ31" s="309"/>
      <c r="AZA31" s="309"/>
      <c r="AZB31" s="309"/>
      <c r="AZC31" s="309"/>
      <c r="AZD31" s="309"/>
      <c r="AZE31" s="309"/>
      <c r="AZF31" s="309"/>
      <c r="AZG31" s="309"/>
      <c r="AZH31" s="309"/>
      <c r="AZI31" s="309"/>
      <c r="AZJ31" s="309"/>
      <c r="AZK31" s="309"/>
      <c r="AZL31" s="309"/>
      <c r="AZM31" s="309"/>
      <c r="AZN31" s="309"/>
      <c r="AZO31" s="309"/>
      <c r="AZP31" s="309"/>
      <c r="AZQ31" s="309"/>
      <c r="AZR31" s="309"/>
      <c r="AZS31" s="309"/>
      <c r="AZT31" s="309"/>
      <c r="AZU31" s="309"/>
      <c r="AZV31" s="309"/>
      <c r="AZW31" s="309"/>
      <c r="AZX31" s="309"/>
      <c r="AZY31" s="309"/>
      <c r="AZZ31" s="309"/>
      <c r="BAA31" s="309"/>
      <c r="BAB31" s="309"/>
      <c r="BAC31" s="309"/>
      <c r="BAD31" s="309"/>
      <c r="BAE31" s="309"/>
      <c r="BAF31" s="309"/>
      <c r="BAG31" s="309"/>
      <c r="BAH31" s="309"/>
      <c r="BAI31" s="309"/>
      <c r="BAJ31" s="309"/>
      <c r="BAK31" s="309"/>
      <c r="BAL31" s="309"/>
      <c r="BAM31" s="309"/>
      <c r="BAN31" s="309"/>
      <c r="BAO31" s="309"/>
      <c r="BAP31" s="309"/>
      <c r="BAQ31" s="309"/>
      <c r="BAR31" s="309"/>
      <c r="BAS31" s="309"/>
      <c r="BAT31" s="309"/>
      <c r="BAU31" s="309"/>
      <c r="BAV31" s="309"/>
      <c r="BAW31" s="309"/>
      <c r="BAX31" s="309"/>
      <c r="BAY31" s="309"/>
      <c r="BAZ31" s="309"/>
      <c r="BBA31" s="309"/>
      <c r="BBB31" s="309"/>
      <c r="BBC31" s="309"/>
      <c r="BBD31" s="309"/>
      <c r="BBE31" s="309"/>
      <c r="BBF31" s="309"/>
      <c r="BBG31" s="309"/>
      <c r="BBH31" s="309"/>
      <c r="BBI31" s="309"/>
      <c r="BBJ31" s="309"/>
      <c r="BBK31" s="309"/>
      <c r="BBL31" s="309"/>
      <c r="BBM31" s="309"/>
      <c r="BBN31" s="309"/>
      <c r="BBO31" s="309"/>
      <c r="BBP31" s="309"/>
      <c r="BBQ31" s="309"/>
      <c r="BBR31" s="309"/>
      <c r="BBS31" s="309"/>
      <c r="BBT31" s="309"/>
      <c r="BBU31" s="309"/>
      <c r="BBV31" s="309"/>
      <c r="BBW31" s="309"/>
      <c r="BBX31" s="309"/>
      <c r="BBY31" s="309"/>
      <c r="BBZ31" s="309"/>
      <c r="BCA31" s="309"/>
      <c r="BCB31" s="309"/>
      <c r="BCC31" s="309"/>
      <c r="BCD31" s="309"/>
      <c r="BCE31" s="309"/>
      <c r="BCF31" s="309"/>
      <c r="BCG31" s="309"/>
      <c r="BCH31" s="309"/>
      <c r="BCI31" s="309"/>
      <c r="BCJ31" s="309"/>
      <c r="BCK31" s="309"/>
      <c r="BCL31" s="309"/>
      <c r="BCM31" s="309"/>
      <c r="BCN31" s="309"/>
      <c r="BCO31" s="309"/>
      <c r="BCP31" s="309"/>
      <c r="BCQ31" s="309"/>
      <c r="BCR31" s="309"/>
      <c r="BCS31" s="309"/>
      <c r="BCT31" s="309"/>
      <c r="BCU31" s="309"/>
      <c r="BCV31" s="309"/>
      <c r="BCW31" s="309"/>
      <c r="BCX31" s="309"/>
      <c r="BCY31" s="309"/>
      <c r="BCZ31" s="309"/>
      <c r="BDA31" s="309"/>
      <c r="BDB31" s="309"/>
      <c r="BDC31" s="309"/>
      <c r="BDD31" s="309"/>
      <c r="BDE31" s="309"/>
      <c r="BDF31" s="309"/>
      <c r="BDG31" s="309"/>
      <c r="BDH31" s="309"/>
      <c r="BDI31" s="309"/>
      <c r="BDJ31" s="309"/>
      <c r="BDK31" s="309"/>
      <c r="BDL31" s="309"/>
      <c r="BDM31" s="309"/>
      <c r="BDN31" s="309"/>
      <c r="BDO31" s="309"/>
      <c r="BDP31" s="309"/>
      <c r="BDQ31" s="309"/>
      <c r="BDR31" s="309"/>
      <c r="BDS31" s="309"/>
      <c r="BDT31" s="309"/>
      <c r="BDU31" s="309"/>
      <c r="BDV31" s="309"/>
      <c r="BDW31" s="309"/>
      <c r="BDX31" s="309"/>
      <c r="BDY31" s="309"/>
      <c r="BDZ31" s="309"/>
      <c r="BEA31" s="309"/>
      <c r="BEB31" s="309"/>
      <c r="BEC31" s="309"/>
      <c r="BED31" s="309"/>
      <c r="BEE31" s="309"/>
      <c r="BEF31" s="309"/>
      <c r="BEG31" s="309"/>
      <c r="BEH31" s="309"/>
      <c r="BEI31" s="309"/>
      <c r="BEJ31" s="309"/>
      <c r="BEK31" s="309"/>
      <c r="BEL31" s="309"/>
      <c r="BEM31" s="309"/>
      <c r="BEN31" s="309"/>
      <c r="BEO31" s="309"/>
      <c r="BEP31" s="309"/>
      <c r="BEQ31" s="309"/>
      <c r="BER31" s="309"/>
      <c r="BES31" s="309"/>
      <c r="BET31" s="309"/>
      <c r="BEU31" s="309"/>
      <c r="BEV31" s="309"/>
      <c r="BEW31" s="309"/>
      <c r="BEX31" s="309"/>
      <c r="BEY31" s="309"/>
      <c r="BEZ31" s="309"/>
      <c r="BFA31" s="309"/>
      <c r="BFB31" s="309"/>
      <c r="BFC31" s="309"/>
      <c r="BFD31" s="309"/>
      <c r="BFE31" s="309"/>
      <c r="BFF31" s="309"/>
      <c r="BFG31" s="309"/>
      <c r="BFH31" s="309"/>
      <c r="BFI31" s="309"/>
      <c r="BFJ31" s="309"/>
      <c r="BFK31" s="309"/>
      <c r="BFL31" s="309"/>
      <c r="BFM31" s="309"/>
      <c r="BFN31" s="309"/>
      <c r="BFO31" s="309"/>
      <c r="BFP31" s="309"/>
      <c r="BFQ31" s="309"/>
      <c r="BFR31" s="309"/>
      <c r="BFS31" s="309"/>
      <c r="BFT31" s="309"/>
      <c r="BFU31" s="309"/>
      <c r="BFV31" s="309"/>
      <c r="BFW31" s="309"/>
      <c r="BFX31" s="309"/>
      <c r="BFY31" s="309"/>
      <c r="BFZ31" s="309"/>
      <c r="BGA31" s="309"/>
      <c r="BGB31" s="309"/>
      <c r="BGC31" s="309"/>
      <c r="BGD31" s="309"/>
      <c r="BGE31" s="309"/>
      <c r="BGF31" s="309"/>
      <c r="BGG31" s="309"/>
      <c r="BGH31" s="309"/>
      <c r="BGI31" s="309"/>
      <c r="BGJ31" s="309"/>
      <c r="BGK31" s="309"/>
      <c r="BGL31" s="309"/>
      <c r="BGM31" s="309"/>
      <c r="BGN31" s="309"/>
      <c r="BGO31" s="309"/>
      <c r="BGP31" s="309"/>
      <c r="BGQ31" s="309"/>
      <c r="BGR31" s="309"/>
      <c r="BGS31" s="309"/>
      <c r="BGT31" s="309"/>
      <c r="BGU31" s="309"/>
      <c r="BGV31" s="309"/>
      <c r="BGW31" s="309"/>
      <c r="BGX31" s="309"/>
      <c r="BGY31" s="309"/>
      <c r="BGZ31" s="309"/>
      <c r="BHA31" s="309"/>
      <c r="BHB31" s="309"/>
      <c r="BHC31" s="309"/>
      <c r="BHD31" s="309"/>
      <c r="BHE31" s="309"/>
      <c r="BHF31" s="309"/>
      <c r="BHG31" s="309"/>
      <c r="BHH31" s="309"/>
      <c r="BHI31" s="309"/>
      <c r="BHJ31" s="309"/>
      <c r="BHK31" s="309"/>
      <c r="BHL31" s="309"/>
      <c r="BHM31" s="309"/>
      <c r="BHN31" s="309"/>
      <c r="BHO31" s="309"/>
      <c r="BHP31" s="309"/>
      <c r="BHQ31" s="309"/>
      <c r="BHR31" s="309"/>
      <c r="BHS31" s="309"/>
      <c r="BHT31" s="309"/>
      <c r="BHU31" s="309"/>
      <c r="BHV31" s="309"/>
      <c r="BHW31" s="309"/>
      <c r="BHX31" s="309"/>
      <c r="BHY31" s="309"/>
      <c r="BHZ31" s="309"/>
      <c r="BIA31" s="309"/>
      <c r="BIB31" s="309"/>
      <c r="BIC31" s="309"/>
      <c r="BID31" s="309"/>
      <c r="BIE31" s="309"/>
      <c r="BIF31" s="309"/>
      <c r="BIG31" s="309"/>
      <c r="BIH31" s="309"/>
      <c r="BII31" s="309"/>
      <c r="BIJ31" s="309"/>
      <c r="BIK31" s="309"/>
      <c r="BIL31" s="309"/>
      <c r="BIM31" s="309"/>
      <c r="BIN31" s="309"/>
      <c r="BIO31" s="309"/>
      <c r="BIP31" s="309"/>
      <c r="BIQ31" s="309"/>
      <c r="BIR31" s="309"/>
      <c r="BIS31" s="309"/>
      <c r="BIT31" s="309"/>
      <c r="BIU31" s="309"/>
      <c r="BIV31" s="309"/>
      <c r="BIW31" s="309"/>
      <c r="BIX31" s="309"/>
      <c r="BIY31" s="309"/>
      <c r="BIZ31" s="309"/>
      <c r="BJA31" s="309"/>
      <c r="BJB31" s="309"/>
      <c r="BJC31" s="309"/>
      <c r="BJD31" s="309"/>
      <c r="BJE31" s="309"/>
      <c r="BJF31" s="309"/>
      <c r="BJG31" s="309"/>
      <c r="BJH31" s="309"/>
      <c r="BJI31" s="309"/>
      <c r="BJJ31" s="309"/>
      <c r="BJK31" s="309"/>
      <c r="BJL31" s="309"/>
      <c r="BJM31" s="309"/>
      <c r="BJN31" s="309"/>
      <c r="BJO31" s="309"/>
      <c r="BJP31" s="309"/>
      <c r="BJQ31" s="309"/>
      <c r="BJR31" s="309"/>
      <c r="BJS31" s="309"/>
      <c r="BJT31" s="309"/>
      <c r="BJU31" s="309"/>
      <c r="BJV31" s="309"/>
      <c r="BJW31" s="309"/>
      <c r="BJX31" s="309"/>
      <c r="BJY31" s="309"/>
      <c r="BJZ31" s="309"/>
      <c r="BKA31" s="309"/>
      <c r="BKB31" s="309"/>
      <c r="BKC31" s="309"/>
      <c r="BKD31" s="309"/>
      <c r="BKE31" s="309"/>
      <c r="BKF31" s="309"/>
      <c r="BKG31" s="309"/>
      <c r="BKH31" s="309"/>
      <c r="BKI31" s="309"/>
      <c r="BKJ31" s="309"/>
      <c r="BKK31" s="309"/>
      <c r="BKL31" s="309"/>
      <c r="BKM31" s="309"/>
      <c r="BKN31" s="309"/>
      <c r="BKO31" s="309"/>
      <c r="BKP31" s="309"/>
      <c r="BKQ31" s="309"/>
      <c r="BKR31" s="309"/>
      <c r="BKS31" s="309"/>
      <c r="BKT31" s="309"/>
      <c r="BKU31" s="309"/>
      <c r="BKV31" s="309"/>
      <c r="BKW31" s="309"/>
      <c r="BKX31" s="309"/>
      <c r="BKY31" s="309"/>
      <c r="BKZ31" s="309"/>
      <c r="BLA31" s="309"/>
      <c r="BLB31" s="309"/>
      <c r="BLC31" s="309"/>
      <c r="BLD31" s="309"/>
      <c r="BLE31" s="309"/>
      <c r="BLF31" s="309"/>
      <c r="BLG31" s="309"/>
      <c r="BLH31" s="309"/>
      <c r="BLI31" s="309"/>
      <c r="BLJ31" s="309"/>
      <c r="BLK31" s="309"/>
      <c r="BLL31" s="309"/>
      <c r="BLM31" s="309"/>
      <c r="BLN31" s="309"/>
      <c r="BLO31" s="309"/>
      <c r="BLP31" s="309"/>
      <c r="BLQ31" s="309"/>
      <c r="BLR31" s="309"/>
      <c r="BLS31" s="309"/>
      <c r="BLT31" s="309"/>
      <c r="BLU31" s="309"/>
      <c r="BLV31" s="309"/>
      <c r="BLW31" s="309"/>
      <c r="BLX31" s="309"/>
      <c r="BLY31" s="309"/>
      <c r="BLZ31" s="309"/>
      <c r="BMA31" s="309"/>
      <c r="BMB31" s="309"/>
      <c r="BMC31" s="309"/>
      <c r="BMD31" s="309"/>
      <c r="BME31" s="309"/>
      <c r="BMF31" s="309"/>
      <c r="BMG31" s="309"/>
      <c r="BMH31" s="309"/>
      <c r="BMI31" s="309"/>
      <c r="BMJ31" s="309"/>
      <c r="BMK31" s="309"/>
      <c r="BML31" s="309"/>
      <c r="BMM31" s="309"/>
      <c r="BMN31" s="309"/>
      <c r="BMO31" s="309"/>
      <c r="BMP31" s="309"/>
      <c r="BMQ31" s="309"/>
      <c r="BMR31" s="309"/>
      <c r="BMS31" s="309"/>
      <c r="BMT31" s="309"/>
      <c r="BMU31" s="309"/>
      <c r="BMV31" s="309"/>
      <c r="BMW31" s="309"/>
      <c r="BMX31" s="309"/>
      <c r="BMY31" s="309"/>
      <c r="BMZ31" s="309"/>
      <c r="BNA31" s="309"/>
      <c r="BNB31" s="309"/>
      <c r="BNC31" s="309"/>
      <c r="BND31" s="309"/>
      <c r="BNE31" s="309"/>
      <c r="BNF31" s="309"/>
      <c r="BNG31" s="309"/>
      <c r="BNH31" s="309"/>
      <c r="BNI31" s="309"/>
      <c r="BNJ31" s="309"/>
      <c r="BNK31" s="309"/>
      <c r="BNL31" s="309"/>
      <c r="BNM31" s="309"/>
      <c r="BNN31" s="309"/>
      <c r="BNO31" s="309"/>
      <c r="BNP31" s="309"/>
      <c r="BNQ31" s="309"/>
      <c r="BNR31" s="309"/>
      <c r="BNS31" s="309"/>
      <c r="BNT31" s="309"/>
      <c r="BNU31" s="309"/>
      <c r="BNV31" s="309"/>
      <c r="BNW31" s="309"/>
      <c r="BNX31" s="309"/>
      <c r="BNY31" s="309"/>
      <c r="BNZ31" s="309"/>
      <c r="BOA31" s="309"/>
      <c r="BOB31" s="309"/>
      <c r="BOC31" s="309"/>
      <c r="BOD31" s="309"/>
      <c r="BOE31" s="309"/>
      <c r="BOF31" s="309"/>
      <c r="BOG31" s="309"/>
      <c r="BOH31" s="309"/>
      <c r="BOI31" s="309"/>
      <c r="BOJ31" s="309"/>
      <c r="BOK31" s="309"/>
      <c r="BOL31" s="309"/>
      <c r="BOM31" s="309"/>
      <c r="BON31" s="309"/>
      <c r="BOO31" s="309"/>
      <c r="BOP31" s="309"/>
      <c r="BOQ31" s="309"/>
      <c r="BOR31" s="309"/>
      <c r="BOS31" s="309"/>
      <c r="BOT31" s="309"/>
      <c r="BOU31" s="309"/>
      <c r="BOV31" s="309"/>
      <c r="BOW31" s="309"/>
      <c r="BOX31" s="309"/>
      <c r="BOY31" s="309"/>
      <c r="BOZ31" s="309"/>
      <c r="BPA31" s="309"/>
      <c r="BPB31" s="309"/>
      <c r="BPC31" s="309"/>
      <c r="BPD31" s="309"/>
      <c r="BPE31" s="309"/>
      <c r="BPF31" s="309"/>
      <c r="BPG31" s="309"/>
      <c r="BPH31" s="309"/>
      <c r="BPI31" s="309"/>
      <c r="BPJ31" s="309"/>
      <c r="BPK31" s="309"/>
      <c r="BPL31" s="309"/>
      <c r="BPM31" s="309"/>
      <c r="BPN31" s="309"/>
      <c r="BPO31" s="309"/>
      <c r="BPP31" s="309"/>
      <c r="BPQ31" s="309"/>
      <c r="BPR31" s="309"/>
      <c r="BPS31" s="309"/>
      <c r="BPT31" s="309"/>
      <c r="BPU31" s="309"/>
      <c r="BPV31" s="309"/>
      <c r="BPW31" s="309"/>
      <c r="BPX31" s="309"/>
      <c r="BPY31" s="309"/>
      <c r="BPZ31" s="309"/>
      <c r="BQA31" s="309"/>
      <c r="BQB31" s="309"/>
      <c r="BQC31" s="309"/>
      <c r="BQD31" s="309"/>
      <c r="BQE31" s="309"/>
      <c r="BQF31" s="309"/>
      <c r="BQG31" s="309"/>
      <c r="BQH31" s="309"/>
      <c r="BQI31" s="309"/>
      <c r="BQJ31" s="309"/>
      <c r="BQK31" s="309"/>
      <c r="BQL31" s="309"/>
      <c r="BQM31" s="309"/>
      <c r="BQN31" s="309"/>
      <c r="BQO31" s="309"/>
      <c r="BQP31" s="309"/>
      <c r="BQQ31" s="309"/>
      <c r="BQR31" s="309"/>
      <c r="BQS31" s="309"/>
      <c r="BQT31" s="309"/>
      <c r="BQU31" s="309"/>
      <c r="BQV31" s="309"/>
      <c r="BQW31" s="309"/>
      <c r="BQX31" s="309"/>
      <c r="BQY31" s="309"/>
      <c r="BQZ31" s="309"/>
      <c r="BRA31" s="309"/>
      <c r="BRB31" s="309"/>
      <c r="BRC31" s="309"/>
      <c r="BRD31" s="309"/>
      <c r="BRE31" s="309"/>
      <c r="BRF31" s="309"/>
      <c r="BRG31" s="309"/>
      <c r="BRH31" s="309"/>
      <c r="BRI31" s="309"/>
      <c r="BRJ31" s="309"/>
      <c r="BRK31" s="309"/>
      <c r="BRL31" s="309"/>
      <c r="BRM31" s="309"/>
      <c r="BRN31" s="309"/>
      <c r="BRO31" s="309"/>
      <c r="BRP31" s="309"/>
      <c r="BRQ31" s="309"/>
      <c r="BRR31" s="309"/>
      <c r="BRS31" s="309"/>
      <c r="BRT31" s="309"/>
      <c r="BRU31" s="309"/>
      <c r="BRV31" s="309"/>
      <c r="BRW31" s="309"/>
      <c r="BRX31" s="309"/>
      <c r="BRY31" s="309"/>
      <c r="BRZ31" s="309"/>
      <c r="BSA31" s="309"/>
      <c r="BSB31" s="309"/>
      <c r="BSC31" s="309"/>
      <c r="BSD31" s="309"/>
      <c r="BSE31" s="309"/>
      <c r="BSF31" s="309"/>
      <c r="BSG31" s="309"/>
      <c r="BSH31" s="309"/>
      <c r="BSI31" s="309"/>
      <c r="BSJ31" s="309"/>
      <c r="BSK31" s="309"/>
      <c r="BSL31" s="309"/>
      <c r="BSM31" s="309"/>
      <c r="BSN31" s="309"/>
      <c r="BSO31" s="309"/>
      <c r="BSP31" s="309"/>
      <c r="BSQ31" s="309"/>
      <c r="BSR31" s="309"/>
      <c r="BSS31" s="309"/>
      <c r="BST31" s="309"/>
      <c r="BSU31" s="309"/>
      <c r="BSV31" s="309"/>
      <c r="BSW31" s="309"/>
      <c r="BSX31" s="309"/>
      <c r="BSY31" s="309"/>
      <c r="BSZ31" s="309"/>
      <c r="BTA31" s="309"/>
      <c r="BTB31" s="309"/>
      <c r="BTC31" s="309"/>
      <c r="BTD31" s="309"/>
      <c r="BTE31" s="309"/>
      <c r="BTF31" s="309"/>
      <c r="BTG31" s="309"/>
      <c r="BTH31" s="309"/>
      <c r="BTI31" s="309"/>
      <c r="BTJ31" s="309"/>
      <c r="BTK31" s="309"/>
      <c r="BTL31" s="309"/>
      <c r="BTM31" s="309"/>
      <c r="BTN31" s="309"/>
      <c r="BTO31" s="309"/>
      <c r="BTP31" s="309"/>
      <c r="BTQ31" s="309"/>
      <c r="BTR31" s="309"/>
      <c r="BTS31" s="309"/>
      <c r="BTT31" s="309"/>
      <c r="BTU31" s="309"/>
      <c r="BTV31" s="309"/>
      <c r="BTW31" s="309"/>
      <c r="BTX31" s="309"/>
      <c r="BTY31" s="309"/>
      <c r="BTZ31" s="309"/>
      <c r="BUA31" s="309"/>
      <c r="BUB31" s="309"/>
      <c r="BUC31" s="309"/>
      <c r="BUD31" s="309"/>
      <c r="BUE31" s="309"/>
      <c r="BUF31" s="309"/>
      <c r="BUG31" s="309"/>
      <c r="BUH31" s="309"/>
      <c r="BUI31" s="309"/>
      <c r="BUJ31" s="309"/>
      <c r="BUK31" s="309"/>
      <c r="BUL31" s="309"/>
      <c r="BUM31" s="309"/>
      <c r="BUN31" s="309"/>
      <c r="BUO31" s="309"/>
      <c r="BUP31" s="309"/>
      <c r="BUQ31" s="309"/>
      <c r="BUR31" s="309"/>
      <c r="BUS31" s="309"/>
      <c r="BUT31" s="309"/>
      <c r="BUU31" s="309"/>
      <c r="BUV31" s="309"/>
      <c r="BUW31" s="309"/>
      <c r="BUX31" s="309"/>
      <c r="BUY31" s="309"/>
      <c r="BUZ31" s="309"/>
      <c r="BVA31" s="309"/>
      <c r="BVB31" s="309"/>
      <c r="BVC31" s="309"/>
      <c r="BVD31" s="309"/>
      <c r="BVE31" s="309"/>
      <c r="BVF31" s="309"/>
      <c r="BVG31" s="309"/>
      <c r="BVH31" s="309"/>
      <c r="BVI31" s="309"/>
      <c r="BVJ31" s="309"/>
      <c r="BVK31" s="309"/>
      <c r="BVL31" s="309"/>
      <c r="BVM31" s="309"/>
      <c r="BVN31" s="309"/>
      <c r="BVO31" s="309"/>
      <c r="BVP31" s="309"/>
      <c r="BVQ31" s="309"/>
      <c r="BVR31" s="309"/>
      <c r="BVS31" s="309"/>
      <c r="BVT31" s="309"/>
      <c r="BVU31" s="309"/>
      <c r="BVV31" s="309"/>
      <c r="BVW31" s="309"/>
      <c r="BVX31" s="309"/>
      <c r="BVY31" s="309"/>
      <c r="BVZ31" s="309"/>
      <c r="BWA31" s="309"/>
      <c r="BWB31" s="309"/>
      <c r="BWC31" s="309"/>
      <c r="BWD31" s="309"/>
      <c r="BWE31" s="309"/>
      <c r="BWF31" s="309"/>
      <c r="BWG31" s="309"/>
      <c r="BWH31" s="309"/>
      <c r="BWI31" s="309"/>
      <c r="BWJ31" s="309"/>
      <c r="BWK31" s="309"/>
      <c r="BWL31" s="309"/>
      <c r="BWM31" s="309"/>
      <c r="BWN31" s="309"/>
      <c r="BWO31" s="309"/>
      <c r="BWP31" s="309"/>
      <c r="BWQ31" s="309"/>
      <c r="BWR31" s="309"/>
      <c r="BWS31" s="309"/>
      <c r="BWT31" s="309"/>
      <c r="BWU31" s="309"/>
      <c r="BWV31" s="309"/>
      <c r="BWW31" s="309"/>
      <c r="BWX31" s="309"/>
      <c r="BWY31" s="309"/>
      <c r="BWZ31" s="309"/>
      <c r="BXA31" s="309"/>
      <c r="BXB31" s="309"/>
      <c r="BXC31" s="309"/>
      <c r="BXD31" s="309"/>
      <c r="BXE31" s="309"/>
      <c r="BXF31" s="309"/>
      <c r="BXG31" s="309"/>
      <c r="BXH31" s="309"/>
      <c r="BXI31" s="309"/>
      <c r="BXJ31" s="309"/>
      <c r="BXK31" s="309"/>
      <c r="BXL31" s="309"/>
      <c r="BXM31" s="309"/>
      <c r="BXN31" s="309"/>
      <c r="BXO31" s="309"/>
      <c r="BXP31" s="309"/>
      <c r="BXQ31" s="309"/>
      <c r="BXR31" s="309"/>
      <c r="BXS31" s="309"/>
      <c r="BXT31" s="309"/>
      <c r="BXU31" s="309"/>
      <c r="BXV31" s="309"/>
      <c r="BXW31" s="309"/>
      <c r="BXX31" s="309"/>
      <c r="BXY31" s="309"/>
      <c r="BXZ31" s="309"/>
      <c r="BYA31" s="309"/>
      <c r="BYB31" s="309"/>
      <c r="BYC31" s="309"/>
      <c r="BYD31" s="309"/>
      <c r="BYE31" s="309"/>
      <c r="BYF31" s="309"/>
      <c r="BYG31" s="309"/>
      <c r="BYH31" s="309"/>
      <c r="BYI31" s="309"/>
      <c r="BYJ31" s="309"/>
      <c r="BYK31" s="309"/>
      <c r="BYL31" s="309"/>
      <c r="BYM31" s="309"/>
      <c r="BYN31" s="309"/>
      <c r="BYO31" s="309"/>
      <c r="BYP31" s="309"/>
      <c r="BYQ31" s="309"/>
      <c r="BYR31" s="309"/>
      <c r="BYS31" s="309"/>
      <c r="BYT31" s="309"/>
      <c r="BYU31" s="309"/>
      <c r="BYV31" s="309"/>
      <c r="BYW31" s="309"/>
      <c r="BYX31" s="309"/>
      <c r="BYY31" s="309"/>
      <c r="BYZ31" s="309"/>
      <c r="BZA31" s="309"/>
      <c r="BZB31" s="309"/>
      <c r="BZC31" s="309"/>
      <c r="BZD31" s="309"/>
      <c r="BZE31" s="309"/>
      <c r="BZF31" s="309"/>
      <c r="BZG31" s="309"/>
      <c r="BZH31" s="309"/>
      <c r="BZI31" s="309"/>
      <c r="BZJ31" s="309"/>
      <c r="BZK31" s="309"/>
      <c r="BZL31" s="309"/>
      <c r="BZM31" s="309"/>
      <c r="BZN31" s="309"/>
      <c r="BZO31" s="309"/>
      <c r="BZP31" s="309"/>
      <c r="BZQ31" s="309"/>
      <c r="BZR31" s="309"/>
      <c r="BZS31" s="309"/>
      <c r="BZT31" s="309"/>
      <c r="BZU31" s="309"/>
      <c r="BZV31" s="309"/>
      <c r="BZW31" s="309"/>
      <c r="BZX31" s="309"/>
      <c r="BZY31" s="309"/>
      <c r="BZZ31" s="309"/>
      <c r="CAA31" s="309"/>
      <c r="CAB31" s="309"/>
      <c r="CAC31" s="309"/>
      <c r="CAD31" s="309"/>
      <c r="CAE31" s="309"/>
      <c r="CAF31" s="309"/>
      <c r="CAG31" s="309"/>
      <c r="CAH31" s="309"/>
      <c r="CAI31" s="309"/>
      <c r="CAJ31" s="309"/>
      <c r="CAK31" s="309"/>
      <c r="CAL31" s="309"/>
      <c r="CAM31" s="309"/>
      <c r="CAN31" s="309"/>
      <c r="CAO31" s="309"/>
      <c r="CAP31" s="309"/>
      <c r="CAQ31" s="309"/>
      <c r="CAR31" s="309"/>
      <c r="CAS31" s="309"/>
      <c r="CAT31" s="309"/>
      <c r="CAU31" s="309"/>
      <c r="CAV31" s="309"/>
      <c r="CAW31" s="309"/>
      <c r="CAX31" s="309"/>
      <c r="CAY31" s="309"/>
      <c r="CAZ31" s="309"/>
      <c r="CBA31" s="309"/>
      <c r="CBB31" s="309"/>
      <c r="CBC31" s="309"/>
      <c r="CBD31" s="309"/>
      <c r="CBE31" s="309"/>
      <c r="CBF31" s="309"/>
      <c r="CBG31" s="309"/>
      <c r="CBH31" s="309"/>
      <c r="CBI31" s="309"/>
      <c r="CBJ31" s="309"/>
      <c r="CBK31" s="309"/>
      <c r="CBL31" s="309"/>
      <c r="CBM31" s="309"/>
      <c r="CBN31" s="309"/>
      <c r="CBO31" s="309"/>
      <c r="CBP31" s="309"/>
      <c r="CBQ31" s="309"/>
      <c r="CBR31" s="309"/>
      <c r="CBS31" s="309"/>
      <c r="CBT31" s="309"/>
      <c r="CBU31" s="309"/>
      <c r="CBV31" s="309"/>
      <c r="CBW31" s="309"/>
      <c r="CBX31" s="309"/>
      <c r="CBY31" s="309"/>
      <c r="CBZ31" s="309"/>
      <c r="CCA31" s="309"/>
      <c r="CCB31" s="309"/>
      <c r="CCC31" s="309"/>
      <c r="CCD31" s="309"/>
      <c r="CCE31" s="309"/>
      <c r="CCF31" s="309"/>
      <c r="CCG31" s="309"/>
      <c r="CCH31" s="309"/>
      <c r="CCI31" s="309"/>
      <c r="CCJ31" s="309"/>
      <c r="CCK31" s="309"/>
      <c r="CCL31" s="309"/>
      <c r="CCM31" s="309"/>
      <c r="CCN31" s="309"/>
      <c r="CCO31" s="309"/>
      <c r="CCP31" s="309"/>
      <c r="CCQ31" s="309"/>
      <c r="CCR31" s="309"/>
      <c r="CCS31" s="309"/>
      <c r="CCT31" s="309"/>
      <c r="CCU31" s="309"/>
      <c r="CCV31" s="309"/>
      <c r="CCW31" s="309"/>
      <c r="CCX31" s="309"/>
      <c r="CCY31" s="309"/>
      <c r="CCZ31" s="309"/>
      <c r="CDA31" s="309"/>
      <c r="CDB31" s="309"/>
      <c r="CDC31" s="309"/>
      <c r="CDD31" s="309"/>
      <c r="CDE31" s="309"/>
      <c r="CDF31" s="309"/>
      <c r="CDG31" s="309"/>
      <c r="CDH31" s="309"/>
      <c r="CDI31" s="309"/>
      <c r="CDJ31" s="309"/>
      <c r="CDK31" s="309"/>
      <c r="CDL31" s="309"/>
      <c r="CDM31" s="309"/>
      <c r="CDN31" s="309"/>
      <c r="CDO31" s="309"/>
      <c r="CDP31" s="309"/>
      <c r="CDQ31" s="309"/>
      <c r="CDR31" s="309"/>
      <c r="CDS31" s="309"/>
      <c r="CDT31" s="309"/>
      <c r="CDU31" s="309"/>
      <c r="CDV31" s="309"/>
      <c r="CDW31" s="309"/>
      <c r="CDX31" s="309"/>
      <c r="CDY31" s="309"/>
      <c r="CDZ31" s="309"/>
      <c r="CEA31" s="309"/>
      <c r="CEB31" s="309"/>
      <c r="CEC31" s="309"/>
      <c r="CED31" s="309"/>
      <c r="CEE31" s="309"/>
      <c r="CEF31" s="309"/>
      <c r="CEG31" s="309"/>
      <c r="CEH31" s="309"/>
      <c r="CEI31" s="309"/>
      <c r="CEJ31" s="309"/>
      <c r="CEK31" s="309"/>
      <c r="CEL31" s="309"/>
      <c r="CEM31" s="309"/>
      <c r="CEN31" s="309"/>
      <c r="CEO31" s="309"/>
      <c r="CEP31" s="309"/>
      <c r="CEQ31" s="309"/>
      <c r="CER31" s="309"/>
      <c r="CES31" s="309"/>
      <c r="CET31" s="309"/>
      <c r="CEU31" s="309"/>
      <c r="CEV31" s="309"/>
      <c r="CEW31" s="309"/>
      <c r="CEX31" s="309"/>
      <c r="CEY31" s="309"/>
      <c r="CEZ31" s="309"/>
      <c r="CFA31" s="309"/>
      <c r="CFB31" s="309"/>
      <c r="CFC31" s="309"/>
      <c r="CFD31" s="309"/>
      <c r="CFE31" s="309"/>
      <c r="CFF31" s="309"/>
      <c r="CFG31" s="309"/>
      <c r="CFH31" s="309"/>
      <c r="CFI31" s="309"/>
      <c r="CFJ31" s="309"/>
      <c r="CFK31" s="309"/>
      <c r="CFL31" s="309"/>
      <c r="CFM31" s="309"/>
      <c r="CFN31" s="309"/>
      <c r="CFO31" s="309"/>
      <c r="CFP31" s="309"/>
      <c r="CFQ31" s="309"/>
      <c r="CFR31" s="309"/>
      <c r="CFS31" s="309"/>
      <c r="CFT31" s="309"/>
      <c r="CFU31" s="309"/>
      <c r="CFV31" s="309"/>
      <c r="CFW31" s="309"/>
      <c r="CFX31" s="309"/>
      <c r="CFY31" s="309"/>
      <c r="CFZ31" s="309"/>
      <c r="CGA31" s="309"/>
      <c r="CGB31" s="309"/>
      <c r="CGC31" s="309"/>
      <c r="CGD31" s="309"/>
      <c r="CGE31" s="309"/>
      <c r="CGF31" s="309"/>
      <c r="CGG31" s="309"/>
      <c r="CGH31" s="309"/>
      <c r="CGI31" s="309"/>
      <c r="CGJ31" s="309"/>
      <c r="CGK31" s="309"/>
      <c r="CGL31" s="309"/>
      <c r="CGM31" s="309"/>
      <c r="CGN31" s="309"/>
      <c r="CGO31" s="309"/>
      <c r="CGP31" s="309"/>
      <c r="CGQ31" s="309"/>
      <c r="CGR31" s="309"/>
      <c r="CGS31" s="309"/>
      <c r="CGT31" s="309"/>
      <c r="CGU31" s="309"/>
      <c r="CGV31" s="309"/>
      <c r="CGW31" s="309"/>
      <c r="CGX31" s="309"/>
      <c r="CGY31" s="309"/>
      <c r="CGZ31" s="309"/>
      <c r="CHA31" s="309"/>
      <c r="CHB31" s="309"/>
      <c r="CHC31" s="309"/>
      <c r="CHD31" s="309"/>
      <c r="CHE31" s="309"/>
      <c r="CHF31" s="309"/>
      <c r="CHG31" s="309"/>
      <c r="CHH31" s="309"/>
      <c r="CHI31" s="309"/>
      <c r="CHJ31" s="309"/>
      <c r="CHK31" s="309"/>
      <c r="CHL31" s="309"/>
      <c r="CHM31" s="309"/>
      <c r="CHN31" s="309"/>
      <c r="CHO31" s="309"/>
      <c r="CHP31" s="309"/>
      <c r="CHQ31" s="309"/>
      <c r="CHR31" s="309"/>
      <c r="CHS31" s="309"/>
      <c r="CHT31" s="309"/>
      <c r="CHU31" s="309"/>
      <c r="CHV31" s="309"/>
      <c r="CHW31" s="309"/>
      <c r="CHX31" s="309"/>
      <c r="CHY31" s="309"/>
      <c r="CHZ31" s="309"/>
      <c r="CIA31" s="309"/>
      <c r="CIB31" s="309"/>
      <c r="CIC31" s="309"/>
      <c r="CID31" s="309"/>
      <c r="CIE31" s="309"/>
      <c r="CIF31" s="309"/>
      <c r="CIG31" s="309"/>
      <c r="CIH31" s="309"/>
      <c r="CII31" s="309"/>
      <c r="CIJ31" s="309"/>
      <c r="CIK31" s="309"/>
      <c r="CIL31" s="309"/>
      <c r="CIM31" s="309"/>
      <c r="CIN31" s="309"/>
      <c r="CIO31" s="309"/>
      <c r="CIP31" s="309"/>
      <c r="CIQ31" s="309"/>
      <c r="CIR31" s="309"/>
      <c r="CIS31" s="309"/>
      <c r="CIT31" s="309"/>
      <c r="CIU31" s="309"/>
      <c r="CIV31" s="309"/>
      <c r="CIW31" s="309"/>
      <c r="CIX31" s="309"/>
      <c r="CIY31" s="309"/>
      <c r="CIZ31" s="309"/>
      <c r="CJA31" s="309"/>
      <c r="CJB31" s="309"/>
      <c r="CJC31" s="309"/>
      <c r="CJD31" s="309"/>
      <c r="CJE31" s="309"/>
      <c r="CJF31" s="309"/>
      <c r="CJG31" s="309"/>
      <c r="CJH31" s="309"/>
      <c r="CJI31" s="309"/>
      <c r="CJJ31" s="309"/>
      <c r="CJK31" s="309"/>
      <c r="CJL31" s="309"/>
      <c r="CJM31" s="309"/>
      <c r="CJN31" s="309"/>
      <c r="CJO31" s="309"/>
      <c r="CJP31" s="309"/>
      <c r="CJQ31" s="309"/>
      <c r="CJR31" s="309"/>
      <c r="CJS31" s="309"/>
      <c r="CJT31" s="309"/>
      <c r="CJU31" s="309"/>
      <c r="CJV31" s="309"/>
      <c r="CJW31" s="309"/>
      <c r="CJX31" s="309"/>
      <c r="CJY31" s="309"/>
      <c r="CJZ31" s="309"/>
      <c r="CKA31" s="309"/>
      <c r="CKB31" s="309"/>
      <c r="CKC31" s="309"/>
      <c r="CKD31" s="309"/>
      <c r="CKE31" s="309"/>
      <c r="CKF31" s="309"/>
      <c r="CKG31" s="309"/>
      <c r="CKH31" s="309"/>
      <c r="CKI31" s="309"/>
      <c r="CKJ31" s="309"/>
      <c r="CKK31" s="309"/>
      <c r="CKL31" s="309"/>
      <c r="CKM31" s="309"/>
      <c r="CKN31" s="309"/>
      <c r="CKO31" s="309"/>
      <c r="CKP31" s="309"/>
      <c r="CKQ31" s="309"/>
      <c r="CKR31" s="309"/>
      <c r="CKS31" s="309"/>
      <c r="CKT31" s="309"/>
      <c r="CKU31" s="309"/>
      <c r="CKV31" s="309"/>
      <c r="CKW31" s="309"/>
      <c r="CKX31" s="309"/>
      <c r="CKY31" s="309"/>
      <c r="CKZ31" s="309"/>
      <c r="CLA31" s="309"/>
      <c r="CLB31" s="309"/>
      <c r="CLC31" s="309"/>
      <c r="CLD31" s="309"/>
      <c r="CLE31" s="309"/>
      <c r="CLF31" s="309"/>
      <c r="CLG31" s="309"/>
      <c r="CLH31" s="309"/>
      <c r="CLI31" s="309"/>
      <c r="CLJ31" s="309"/>
      <c r="CLK31" s="309"/>
      <c r="CLL31" s="309"/>
      <c r="CLM31" s="309"/>
      <c r="CLN31" s="309"/>
      <c r="CLO31" s="309"/>
      <c r="CLP31" s="309"/>
      <c r="CLQ31" s="309"/>
      <c r="CLR31" s="309"/>
      <c r="CLS31" s="309"/>
      <c r="CLT31" s="309"/>
      <c r="CLU31" s="309"/>
      <c r="CLV31" s="309"/>
      <c r="CLW31" s="309"/>
      <c r="CLX31" s="309"/>
      <c r="CLY31" s="309"/>
      <c r="CLZ31" s="309"/>
      <c r="CMA31" s="309"/>
      <c r="CMB31" s="309"/>
      <c r="CMC31" s="309"/>
      <c r="CMD31" s="309"/>
      <c r="CME31" s="309"/>
      <c r="CMF31" s="309"/>
      <c r="CMG31" s="309"/>
      <c r="CMH31" s="309"/>
      <c r="CMI31" s="309"/>
      <c r="CMJ31" s="309"/>
      <c r="CMK31" s="309"/>
      <c r="CML31" s="309"/>
      <c r="CMM31" s="309"/>
      <c r="CMN31" s="309"/>
      <c r="CMO31" s="309"/>
      <c r="CMP31" s="309"/>
      <c r="CMQ31" s="309"/>
      <c r="CMR31" s="309"/>
      <c r="CMS31" s="309"/>
      <c r="CMT31" s="309"/>
      <c r="CMU31" s="309"/>
      <c r="CMV31" s="309"/>
      <c r="CMW31" s="309"/>
      <c r="CMX31" s="309"/>
      <c r="CMY31" s="309"/>
      <c r="CMZ31" s="309"/>
      <c r="CNA31" s="309"/>
      <c r="CNB31" s="309"/>
      <c r="CNC31" s="309"/>
      <c r="CND31" s="309"/>
      <c r="CNE31" s="309"/>
      <c r="CNF31" s="309"/>
      <c r="CNG31" s="309"/>
      <c r="CNH31" s="309"/>
      <c r="CNI31" s="309"/>
      <c r="CNJ31" s="309"/>
      <c r="CNK31" s="309"/>
      <c r="CNL31" s="309"/>
      <c r="CNM31" s="309"/>
      <c r="CNN31" s="309"/>
      <c r="CNO31" s="309"/>
      <c r="CNP31" s="309"/>
      <c r="CNQ31" s="309"/>
      <c r="CNR31" s="309"/>
      <c r="CNS31" s="309"/>
      <c r="CNT31" s="309"/>
      <c r="CNU31" s="309"/>
      <c r="CNV31" s="309"/>
      <c r="CNW31" s="309"/>
      <c r="CNX31" s="309"/>
      <c r="CNY31" s="309"/>
      <c r="CNZ31" s="309"/>
      <c r="COA31" s="309"/>
      <c r="COB31" s="309"/>
      <c r="COC31" s="309"/>
      <c r="COD31" s="309"/>
      <c r="COE31" s="309"/>
      <c r="COF31" s="309"/>
      <c r="COG31" s="309"/>
      <c r="COH31" s="309"/>
      <c r="COI31" s="309"/>
      <c r="COJ31" s="309"/>
      <c r="COK31" s="309"/>
      <c r="COL31" s="309"/>
      <c r="COM31" s="309"/>
      <c r="CON31" s="309"/>
      <c r="COO31" s="309"/>
      <c r="COP31" s="309"/>
      <c r="COQ31" s="309"/>
      <c r="COR31" s="309"/>
      <c r="COS31" s="309"/>
      <c r="COT31" s="309"/>
      <c r="COU31" s="309"/>
      <c r="COV31" s="309"/>
      <c r="COW31" s="309"/>
      <c r="COX31" s="309"/>
      <c r="COY31" s="309"/>
      <c r="COZ31" s="309"/>
      <c r="CPA31" s="309"/>
      <c r="CPB31" s="309"/>
      <c r="CPC31" s="309"/>
      <c r="CPD31" s="309"/>
      <c r="CPE31" s="309"/>
      <c r="CPF31" s="309"/>
      <c r="CPG31" s="309"/>
      <c r="CPH31" s="309"/>
      <c r="CPI31" s="309"/>
      <c r="CPJ31" s="309"/>
      <c r="CPK31" s="309"/>
      <c r="CPL31" s="309"/>
      <c r="CPM31" s="309"/>
      <c r="CPN31" s="309"/>
      <c r="CPO31" s="309"/>
      <c r="CPP31" s="309"/>
      <c r="CPQ31" s="309"/>
      <c r="CPR31" s="309"/>
      <c r="CPS31" s="309"/>
      <c r="CPT31" s="309"/>
      <c r="CPU31" s="309"/>
      <c r="CPV31" s="309"/>
      <c r="CPW31" s="309"/>
      <c r="CPX31" s="309"/>
      <c r="CPY31" s="309"/>
      <c r="CPZ31" s="309"/>
      <c r="CQA31" s="309"/>
      <c r="CQB31" s="309"/>
      <c r="CQC31" s="309"/>
      <c r="CQD31" s="309"/>
      <c r="CQE31" s="309"/>
      <c r="CQF31" s="309"/>
      <c r="CQG31" s="309"/>
      <c r="CQH31" s="309"/>
      <c r="CQI31" s="309"/>
      <c r="CQJ31" s="309"/>
      <c r="CQK31" s="309"/>
      <c r="CQL31" s="309"/>
      <c r="CQM31" s="309"/>
      <c r="CQN31" s="309"/>
      <c r="CQO31" s="309"/>
      <c r="CQP31" s="309"/>
      <c r="CQQ31" s="309"/>
      <c r="CQR31" s="309"/>
      <c r="CQS31" s="309"/>
      <c r="CQT31" s="309"/>
      <c r="CQU31" s="309"/>
      <c r="CQV31" s="309"/>
      <c r="CQW31" s="309"/>
      <c r="CQX31" s="309"/>
      <c r="CQY31" s="309"/>
      <c r="CQZ31" s="309"/>
      <c r="CRA31" s="309"/>
      <c r="CRB31" s="309"/>
      <c r="CRC31" s="309"/>
      <c r="CRD31" s="309"/>
      <c r="CRE31" s="309"/>
      <c r="CRF31" s="309"/>
      <c r="CRG31" s="309"/>
      <c r="CRH31" s="309"/>
      <c r="CRI31" s="309"/>
      <c r="CRJ31" s="309"/>
      <c r="CRK31" s="309"/>
      <c r="CRL31" s="309"/>
      <c r="CRM31" s="309"/>
      <c r="CRN31" s="309"/>
      <c r="CRO31" s="309"/>
      <c r="CRP31" s="309"/>
      <c r="CRQ31" s="309"/>
      <c r="CRR31" s="309"/>
      <c r="CRS31" s="309"/>
      <c r="CRT31" s="309"/>
      <c r="CRU31" s="309"/>
      <c r="CRV31" s="309"/>
      <c r="CRW31" s="309"/>
      <c r="CRX31" s="309"/>
      <c r="CRY31" s="309"/>
      <c r="CRZ31" s="309"/>
      <c r="CSA31" s="309"/>
      <c r="CSB31" s="309"/>
      <c r="CSC31" s="309"/>
      <c r="CSD31" s="309"/>
      <c r="CSE31" s="309"/>
      <c r="CSF31" s="309"/>
      <c r="CSG31" s="309"/>
      <c r="CSH31" s="309"/>
      <c r="CSI31" s="309"/>
      <c r="CSJ31" s="309"/>
      <c r="CSK31" s="309"/>
      <c r="CSL31" s="309"/>
      <c r="CSM31" s="309"/>
      <c r="CSN31" s="309"/>
      <c r="CSO31" s="309"/>
      <c r="CSP31" s="309"/>
      <c r="CSQ31" s="309"/>
      <c r="CSR31" s="309"/>
      <c r="CSS31" s="309"/>
      <c r="CST31" s="309"/>
      <c r="CSU31" s="309"/>
      <c r="CSV31" s="309"/>
      <c r="CSW31" s="309"/>
      <c r="CSX31" s="309"/>
      <c r="CSY31" s="309"/>
      <c r="CSZ31" s="309"/>
      <c r="CTA31" s="309"/>
      <c r="CTB31" s="309"/>
      <c r="CTC31" s="309"/>
      <c r="CTD31" s="309"/>
      <c r="CTE31" s="309"/>
      <c r="CTF31" s="309"/>
      <c r="CTG31" s="309"/>
      <c r="CTH31" s="309"/>
      <c r="CTI31" s="309"/>
      <c r="CTJ31" s="309"/>
      <c r="CTK31" s="309"/>
      <c r="CTL31" s="309"/>
      <c r="CTM31" s="309"/>
      <c r="CTN31" s="309"/>
      <c r="CTO31" s="309"/>
      <c r="CTP31" s="309"/>
      <c r="CTQ31" s="309"/>
      <c r="CTR31" s="309"/>
      <c r="CTS31" s="309"/>
      <c r="CTT31" s="309"/>
      <c r="CTU31" s="309"/>
      <c r="CTV31" s="309"/>
      <c r="CTW31" s="309"/>
      <c r="CTX31" s="309"/>
      <c r="CTY31" s="309"/>
      <c r="CTZ31" s="309"/>
      <c r="CUA31" s="309"/>
      <c r="CUB31" s="309"/>
      <c r="CUC31" s="309"/>
      <c r="CUD31" s="309"/>
      <c r="CUE31" s="309"/>
      <c r="CUF31" s="309"/>
      <c r="CUG31" s="309"/>
      <c r="CUH31" s="309"/>
      <c r="CUI31" s="309"/>
      <c r="CUJ31" s="309"/>
      <c r="CUK31" s="309"/>
      <c r="CUL31" s="309"/>
      <c r="CUM31" s="309"/>
      <c r="CUN31" s="309"/>
      <c r="CUO31" s="309"/>
      <c r="CUP31" s="309"/>
      <c r="CUQ31" s="309"/>
      <c r="CUR31" s="309"/>
      <c r="CUS31" s="309"/>
      <c r="CUT31" s="309"/>
      <c r="CUU31" s="309"/>
      <c r="CUV31" s="309"/>
      <c r="CUW31" s="309"/>
      <c r="CUX31" s="309"/>
      <c r="CUY31" s="309"/>
      <c r="CUZ31" s="309"/>
      <c r="CVA31" s="309"/>
      <c r="CVB31" s="309"/>
      <c r="CVC31" s="309"/>
      <c r="CVD31" s="309"/>
      <c r="CVE31" s="309"/>
      <c r="CVF31" s="309"/>
      <c r="CVG31" s="309"/>
      <c r="CVH31" s="309"/>
      <c r="CVI31" s="309"/>
      <c r="CVJ31" s="309"/>
      <c r="CVK31" s="309"/>
      <c r="CVL31" s="309"/>
      <c r="CVM31" s="309"/>
      <c r="CVN31" s="309"/>
      <c r="CVO31" s="309"/>
      <c r="CVP31" s="309"/>
      <c r="CVQ31" s="309"/>
      <c r="CVR31" s="309"/>
      <c r="CVS31" s="309"/>
      <c r="CVT31" s="309"/>
      <c r="CVU31" s="309"/>
      <c r="CVV31" s="309"/>
      <c r="CVW31" s="309"/>
      <c r="CVX31" s="309"/>
      <c r="CVY31" s="309"/>
      <c r="CVZ31" s="309"/>
      <c r="CWA31" s="309"/>
      <c r="CWB31" s="309"/>
      <c r="CWC31" s="309"/>
      <c r="CWD31" s="309"/>
      <c r="CWE31" s="309"/>
      <c r="CWF31" s="309"/>
      <c r="CWG31" s="309"/>
      <c r="CWH31" s="309"/>
      <c r="CWI31" s="309"/>
      <c r="CWJ31" s="309"/>
      <c r="CWK31" s="309"/>
      <c r="CWL31" s="309"/>
      <c r="CWM31" s="309"/>
      <c r="CWN31" s="309"/>
      <c r="CWO31" s="309"/>
      <c r="CWP31" s="309"/>
      <c r="CWQ31" s="309"/>
      <c r="CWR31" s="309"/>
      <c r="CWS31" s="309"/>
      <c r="CWT31" s="309"/>
      <c r="CWU31" s="309"/>
      <c r="CWV31" s="309"/>
      <c r="CWW31" s="309"/>
      <c r="CWX31" s="309"/>
      <c r="CWY31" s="309"/>
      <c r="CWZ31" s="309"/>
      <c r="CXA31" s="309"/>
      <c r="CXB31" s="309"/>
      <c r="CXC31" s="309"/>
      <c r="CXD31" s="309"/>
      <c r="CXE31" s="309"/>
      <c r="CXF31" s="309"/>
      <c r="CXG31" s="309"/>
      <c r="CXH31" s="309"/>
      <c r="CXI31" s="309"/>
      <c r="CXJ31" s="309"/>
      <c r="CXK31" s="309"/>
      <c r="CXL31" s="309"/>
      <c r="CXM31" s="309"/>
      <c r="CXN31" s="309"/>
      <c r="CXO31" s="309"/>
      <c r="CXP31" s="309"/>
      <c r="CXQ31" s="309"/>
      <c r="CXR31" s="309"/>
      <c r="CXS31" s="309"/>
      <c r="CXT31" s="309"/>
      <c r="CXU31" s="309"/>
      <c r="CXV31" s="309"/>
      <c r="CXW31" s="309"/>
      <c r="CXX31" s="309"/>
      <c r="CXY31" s="309"/>
      <c r="CXZ31" s="309"/>
      <c r="CYA31" s="309"/>
      <c r="CYB31" s="309"/>
      <c r="CYC31" s="309"/>
      <c r="CYD31" s="309"/>
      <c r="CYE31" s="309"/>
      <c r="CYF31" s="309"/>
      <c r="CYG31" s="309"/>
      <c r="CYH31" s="309"/>
      <c r="CYI31" s="309"/>
      <c r="CYJ31" s="309"/>
      <c r="CYK31" s="309"/>
      <c r="CYL31" s="309"/>
      <c r="CYM31" s="309"/>
      <c r="CYN31" s="309"/>
      <c r="CYO31" s="309"/>
      <c r="CYP31" s="309"/>
      <c r="CYQ31" s="309"/>
      <c r="CYR31" s="309"/>
      <c r="CYS31" s="309"/>
      <c r="CYT31" s="309"/>
      <c r="CYU31" s="309"/>
      <c r="CYV31" s="309"/>
      <c r="CYW31" s="309"/>
      <c r="CYX31" s="309"/>
      <c r="CYY31" s="309"/>
      <c r="CYZ31" s="309"/>
      <c r="CZA31" s="309"/>
      <c r="CZB31" s="309"/>
      <c r="CZC31" s="309"/>
      <c r="CZD31" s="309"/>
      <c r="CZE31" s="309"/>
      <c r="CZF31" s="309"/>
      <c r="CZG31" s="309"/>
      <c r="CZH31" s="309"/>
      <c r="CZI31" s="309"/>
      <c r="CZJ31" s="309"/>
      <c r="CZK31" s="309"/>
      <c r="CZL31" s="309"/>
      <c r="CZM31" s="309"/>
      <c r="CZN31" s="309"/>
      <c r="CZO31" s="309"/>
      <c r="CZP31" s="309"/>
      <c r="CZQ31" s="309"/>
      <c r="CZR31" s="309"/>
      <c r="CZS31" s="309"/>
      <c r="CZT31" s="309"/>
      <c r="CZU31" s="309"/>
      <c r="CZV31" s="309"/>
      <c r="CZW31" s="309"/>
      <c r="CZX31" s="309"/>
      <c r="CZY31" s="309"/>
      <c r="CZZ31" s="309"/>
      <c r="DAA31" s="309"/>
      <c r="DAB31" s="309"/>
      <c r="DAC31" s="309"/>
      <c r="DAD31" s="309"/>
      <c r="DAE31" s="309"/>
      <c r="DAF31" s="309"/>
      <c r="DAG31" s="309"/>
      <c r="DAH31" s="309"/>
      <c r="DAI31" s="309"/>
      <c r="DAJ31" s="309"/>
      <c r="DAK31" s="309"/>
      <c r="DAL31" s="309"/>
      <c r="DAM31" s="309"/>
      <c r="DAN31" s="309"/>
      <c r="DAO31" s="309"/>
      <c r="DAP31" s="309"/>
      <c r="DAQ31" s="309"/>
      <c r="DAR31" s="309"/>
      <c r="DAS31" s="309"/>
      <c r="DAT31" s="309"/>
      <c r="DAU31" s="309"/>
      <c r="DAV31" s="309"/>
      <c r="DAW31" s="309"/>
      <c r="DAX31" s="309"/>
      <c r="DAY31" s="309"/>
      <c r="DAZ31" s="309"/>
      <c r="DBA31" s="309"/>
      <c r="DBB31" s="309"/>
      <c r="DBC31" s="309"/>
      <c r="DBD31" s="309"/>
      <c r="DBE31" s="309"/>
      <c r="DBF31" s="309"/>
      <c r="DBG31" s="309"/>
      <c r="DBH31" s="309"/>
      <c r="DBI31" s="309"/>
      <c r="DBJ31" s="309"/>
      <c r="DBK31" s="309"/>
      <c r="DBL31" s="309"/>
      <c r="DBM31" s="309"/>
      <c r="DBN31" s="309"/>
      <c r="DBO31" s="309"/>
      <c r="DBP31" s="309"/>
      <c r="DBQ31" s="309"/>
      <c r="DBR31" s="309"/>
      <c r="DBS31" s="309"/>
      <c r="DBT31" s="309"/>
      <c r="DBU31" s="309"/>
      <c r="DBV31" s="309"/>
      <c r="DBW31" s="309"/>
      <c r="DBX31" s="309"/>
      <c r="DBY31" s="309"/>
      <c r="DBZ31" s="309"/>
      <c r="DCA31" s="309"/>
      <c r="DCB31" s="309"/>
      <c r="DCC31" s="309"/>
      <c r="DCD31" s="309"/>
      <c r="DCE31" s="309"/>
      <c r="DCF31" s="309"/>
      <c r="DCG31" s="309"/>
      <c r="DCH31" s="309"/>
      <c r="DCI31" s="309"/>
      <c r="DCJ31" s="309"/>
      <c r="DCK31" s="309"/>
      <c r="DCL31" s="309"/>
      <c r="DCM31" s="309"/>
      <c r="DCN31" s="309"/>
      <c r="DCO31" s="309"/>
      <c r="DCP31" s="309"/>
      <c r="DCQ31" s="309"/>
      <c r="DCR31" s="309"/>
      <c r="DCS31" s="309"/>
      <c r="DCT31" s="309"/>
      <c r="DCU31" s="309"/>
      <c r="DCV31" s="309"/>
      <c r="DCW31" s="309"/>
      <c r="DCX31" s="309"/>
      <c r="DCY31" s="309"/>
      <c r="DCZ31" s="309"/>
      <c r="DDA31" s="309"/>
      <c r="DDB31" s="309"/>
      <c r="DDC31" s="309"/>
      <c r="DDD31" s="309"/>
      <c r="DDE31" s="309"/>
      <c r="DDF31" s="309"/>
      <c r="DDG31" s="309"/>
      <c r="DDH31" s="309"/>
      <c r="DDI31" s="309"/>
      <c r="DDJ31" s="309"/>
      <c r="DDK31" s="309"/>
      <c r="DDL31" s="309"/>
      <c r="DDM31" s="309"/>
      <c r="DDN31" s="309"/>
      <c r="DDO31" s="309"/>
      <c r="DDP31" s="309"/>
      <c r="DDQ31" s="309"/>
      <c r="DDR31" s="309"/>
      <c r="DDS31" s="309"/>
      <c r="DDT31" s="309"/>
      <c r="DDU31" s="309"/>
      <c r="DDV31" s="309"/>
      <c r="DDW31" s="309"/>
      <c r="DDX31" s="309"/>
      <c r="DDY31" s="309"/>
      <c r="DDZ31" s="309"/>
      <c r="DEA31" s="309"/>
      <c r="DEB31" s="309"/>
      <c r="DEC31" s="309"/>
      <c r="DED31" s="309"/>
      <c r="DEE31" s="309"/>
      <c r="DEF31" s="309"/>
      <c r="DEG31" s="309"/>
      <c r="DEH31" s="309"/>
      <c r="DEI31" s="309"/>
      <c r="DEJ31" s="309"/>
      <c r="DEK31" s="309"/>
      <c r="DEL31" s="309"/>
      <c r="DEM31" s="309"/>
      <c r="DEN31" s="309"/>
      <c r="DEO31" s="309"/>
      <c r="DEP31" s="309"/>
      <c r="DEQ31" s="309"/>
      <c r="DER31" s="309"/>
      <c r="DES31" s="309"/>
      <c r="DET31" s="309"/>
      <c r="DEU31" s="309"/>
      <c r="DEV31" s="309"/>
      <c r="DEW31" s="309"/>
      <c r="DEX31" s="309"/>
      <c r="DEY31" s="309"/>
      <c r="DEZ31" s="309"/>
      <c r="DFA31" s="309"/>
      <c r="DFB31" s="309"/>
      <c r="DFC31" s="309"/>
      <c r="DFD31" s="309"/>
      <c r="DFE31" s="309"/>
      <c r="DFF31" s="309"/>
      <c r="DFG31" s="309"/>
      <c r="DFH31" s="309"/>
      <c r="DFI31" s="309"/>
      <c r="DFJ31" s="309"/>
      <c r="DFK31" s="309"/>
      <c r="DFL31" s="309"/>
      <c r="DFM31" s="309"/>
      <c r="DFN31" s="309"/>
      <c r="DFO31" s="309"/>
      <c r="DFP31" s="309"/>
      <c r="DFQ31" s="309"/>
      <c r="DFR31" s="309"/>
      <c r="DFS31" s="309"/>
      <c r="DFT31" s="309"/>
      <c r="DFU31" s="309"/>
      <c r="DFV31" s="309"/>
      <c r="DFW31" s="309"/>
      <c r="DFX31" s="309"/>
      <c r="DFY31" s="309"/>
      <c r="DFZ31" s="309"/>
      <c r="DGA31" s="309"/>
      <c r="DGB31" s="309"/>
      <c r="DGC31" s="309"/>
      <c r="DGD31" s="309"/>
      <c r="DGE31" s="309"/>
      <c r="DGF31" s="309"/>
      <c r="DGG31" s="309"/>
      <c r="DGH31" s="309"/>
      <c r="DGI31" s="309"/>
      <c r="DGJ31" s="309"/>
      <c r="DGK31" s="309"/>
      <c r="DGL31" s="309"/>
      <c r="DGM31" s="309"/>
      <c r="DGN31" s="309"/>
      <c r="DGO31" s="309"/>
      <c r="DGP31" s="309"/>
      <c r="DGQ31" s="309"/>
      <c r="DGR31" s="309"/>
      <c r="DGS31" s="309"/>
      <c r="DGT31" s="309"/>
      <c r="DGU31" s="309"/>
      <c r="DGV31" s="309"/>
      <c r="DGW31" s="309"/>
      <c r="DGX31" s="309"/>
      <c r="DGY31" s="309"/>
      <c r="DGZ31" s="309"/>
      <c r="DHA31" s="309"/>
      <c r="DHB31" s="309"/>
      <c r="DHC31" s="309"/>
      <c r="DHD31" s="309"/>
      <c r="DHE31" s="309"/>
      <c r="DHF31" s="309"/>
      <c r="DHG31" s="309"/>
      <c r="DHH31" s="309"/>
      <c r="DHI31" s="309"/>
      <c r="DHJ31" s="309"/>
      <c r="DHK31" s="309"/>
      <c r="DHL31" s="309"/>
      <c r="DHM31" s="309"/>
      <c r="DHN31" s="309"/>
      <c r="DHO31" s="309"/>
      <c r="DHP31" s="309"/>
      <c r="DHQ31" s="309"/>
      <c r="DHR31" s="309"/>
      <c r="DHS31" s="309"/>
      <c r="DHT31" s="309"/>
      <c r="DHU31" s="309"/>
      <c r="DHV31" s="309"/>
      <c r="DHW31" s="309"/>
      <c r="DHX31" s="309"/>
      <c r="DHY31" s="309"/>
      <c r="DHZ31" s="309"/>
      <c r="DIA31" s="309"/>
      <c r="DIB31" s="309"/>
      <c r="DIC31" s="309"/>
      <c r="DID31" s="309"/>
      <c r="DIE31" s="309"/>
      <c r="DIF31" s="309"/>
      <c r="DIG31" s="309"/>
      <c r="DIH31" s="309"/>
      <c r="DII31" s="309"/>
      <c r="DIJ31" s="309"/>
      <c r="DIK31" s="309"/>
      <c r="DIL31" s="309"/>
      <c r="DIM31" s="309"/>
      <c r="DIN31" s="309"/>
      <c r="DIO31" s="309"/>
      <c r="DIP31" s="309"/>
      <c r="DIQ31" s="309"/>
      <c r="DIR31" s="309"/>
      <c r="DIS31" s="309"/>
      <c r="DIT31" s="309"/>
      <c r="DIU31" s="309"/>
      <c r="DIV31" s="309"/>
      <c r="DIW31" s="309"/>
      <c r="DIX31" s="309"/>
      <c r="DIY31" s="309"/>
      <c r="DIZ31" s="309"/>
      <c r="DJA31" s="309"/>
      <c r="DJB31" s="309"/>
      <c r="DJC31" s="309"/>
      <c r="DJD31" s="309"/>
      <c r="DJE31" s="309"/>
      <c r="DJF31" s="309"/>
      <c r="DJG31" s="309"/>
      <c r="DJH31" s="309"/>
      <c r="DJI31" s="309"/>
      <c r="DJJ31" s="309"/>
      <c r="DJK31" s="309"/>
      <c r="DJL31" s="309"/>
      <c r="DJM31" s="309"/>
      <c r="DJN31" s="309"/>
      <c r="DJO31" s="309"/>
      <c r="DJP31" s="309"/>
      <c r="DJQ31" s="309"/>
      <c r="DJR31" s="309"/>
      <c r="DJS31" s="309"/>
      <c r="DJT31" s="309"/>
      <c r="DJU31" s="309"/>
      <c r="DJV31" s="309"/>
      <c r="DJW31" s="309"/>
      <c r="DJX31" s="309"/>
      <c r="DJY31" s="309"/>
      <c r="DJZ31" s="309"/>
      <c r="DKA31" s="309"/>
      <c r="DKB31" s="309"/>
      <c r="DKC31" s="309"/>
      <c r="DKD31" s="309"/>
      <c r="DKE31" s="309"/>
      <c r="DKF31" s="309"/>
      <c r="DKG31" s="309"/>
      <c r="DKH31" s="309"/>
      <c r="DKI31" s="309"/>
      <c r="DKJ31" s="309"/>
      <c r="DKK31" s="309"/>
      <c r="DKL31" s="309"/>
      <c r="DKM31" s="309"/>
      <c r="DKN31" s="309"/>
      <c r="DKO31" s="309"/>
      <c r="DKP31" s="309"/>
      <c r="DKQ31" s="309"/>
      <c r="DKR31" s="309"/>
      <c r="DKS31" s="309"/>
      <c r="DKT31" s="309"/>
      <c r="DKU31" s="309"/>
      <c r="DKV31" s="309"/>
      <c r="DKW31" s="309"/>
      <c r="DKX31" s="309"/>
      <c r="DKY31" s="309"/>
      <c r="DKZ31" s="309"/>
      <c r="DLA31" s="309"/>
      <c r="DLB31" s="309"/>
      <c r="DLC31" s="309"/>
      <c r="DLD31" s="309"/>
      <c r="DLE31" s="309"/>
      <c r="DLF31" s="309"/>
      <c r="DLG31" s="309"/>
      <c r="DLH31" s="309"/>
      <c r="DLI31" s="309"/>
      <c r="DLJ31" s="309"/>
      <c r="DLK31" s="309"/>
      <c r="DLL31" s="309"/>
      <c r="DLM31" s="309"/>
      <c r="DLN31" s="309"/>
      <c r="DLO31" s="309"/>
      <c r="DLP31" s="309"/>
      <c r="DLQ31" s="309"/>
      <c r="DLR31" s="309"/>
      <c r="DLS31" s="309"/>
      <c r="DLT31" s="309"/>
      <c r="DLU31" s="309"/>
      <c r="DLV31" s="309"/>
      <c r="DLW31" s="309"/>
      <c r="DLX31" s="309"/>
      <c r="DLY31" s="309"/>
      <c r="DLZ31" s="309"/>
      <c r="DMA31" s="309"/>
      <c r="DMB31" s="309"/>
      <c r="DMC31" s="309"/>
      <c r="DMD31" s="309"/>
      <c r="DME31" s="309"/>
      <c r="DMF31" s="309"/>
      <c r="DMG31" s="309"/>
      <c r="DMH31" s="309"/>
      <c r="DMI31" s="309"/>
      <c r="DMJ31" s="309"/>
      <c r="DMK31" s="309"/>
      <c r="DML31" s="309"/>
      <c r="DMM31" s="309"/>
      <c r="DMN31" s="309"/>
      <c r="DMO31" s="309"/>
      <c r="DMP31" s="309"/>
      <c r="DMQ31" s="309"/>
      <c r="DMR31" s="309"/>
      <c r="DMS31" s="309"/>
      <c r="DMT31" s="309"/>
      <c r="DMU31" s="309"/>
      <c r="DMV31" s="309"/>
      <c r="DMW31" s="309"/>
      <c r="DMX31" s="309"/>
      <c r="DMY31" s="309"/>
      <c r="DMZ31" s="309"/>
      <c r="DNA31" s="309"/>
      <c r="DNB31" s="309"/>
      <c r="DNC31" s="309"/>
      <c r="DND31" s="309"/>
      <c r="DNE31" s="309"/>
      <c r="DNF31" s="309"/>
      <c r="DNG31" s="309"/>
      <c r="DNH31" s="309"/>
      <c r="DNI31" s="309"/>
      <c r="DNJ31" s="309"/>
      <c r="DNK31" s="309"/>
      <c r="DNL31" s="309"/>
      <c r="DNM31" s="309"/>
      <c r="DNN31" s="309"/>
      <c r="DNO31" s="309"/>
      <c r="DNP31" s="309"/>
      <c r="DNQ31" s="309"/>
      <c r="DNR31" s="309"/>
      <c r="DNS31" s="309"/>
      <c r="DNT31" s="309"/>
      <c r="DNU31" s="309"/>
      <c r="DNV31" s="309"/>
      <c r="DNW31" s="309"/>
      <c r="DNX31" s="309"/>
      <c r="DNY31" s="309"/>
      <c r="DNZ31" s="309"/>
      <c r="DOA31" s="309"/>
      <c r="DOB31" s="309"/>
      <c r="DOC31" s="309"/>
      <c r="DOD31" s="309"/>
      <c r="DOE31" s="309"/>
      <c r="DOF31" s="309"/>
      <c r="DOG31" s="309"/>
      <c r="DOH31" s="309"/>
      <c r="DOI31" s="309"/>
      <c r="DOJ31" s="309"/>
      <c r="DOK31" s="309"/>
      <c r="DOL31" s="309"/>
      <c r="DOM31" s="309"/>
      <c r="DON31" s="309"/>
      <c r="DOO31" s="309"/>
      <c r="DOP31" s="309"/>
      <c r="DOQ31" s="309"/>
      <c r="DOR31" s="309"/>
      <c r="DOS31" s="309"/>
      <c r="DOT31" s="309"/>
      <c r="DOU31" s="309"/>
      <c r="DOV31" s="309"/>
      <c r="DOW31" s="309"/>
      <c r="DOX31" s="309"/>
      <c r="DOY31" s="309"/>
      <c r="DOZ31" s="309"/>
      <c r="DPA31" s="309"/>
      <c r="DPB31" s="309"/>
      <c r="DPC31" s="309"/>
      <c r="DPD31" s="309"/>
      <c r="DPE31" s="309"/>
      <c r="DPF31" s="309"/>
      <c r="DPG31" s="309"/>
      <c r="DPH31" s="309"/>
      <c r="DPI31" s="309"/>
      <c r="DPJ31" s="309"/>
      <c r="DPK31" s="309"/>
      <c r="DPL31" s="309"/>
      <c r="DPM31" s="309"/>
      <c r="DPN31" s="309"/>
      <c r="DPO31" s="309"/>
      <c r="DPP31" s="309"/>
      <c r="DPQ31" s="309"/>
      <c r="DPR31" s="309"/>
      <c r="DPS31" s="309"/>
      <c r="DPT31" s="309"/>
      <c r="DPU31" s="309"/>
      <c r="DPV31" s="309"/>
      <c r="DPW31" s="309"/>
      <c r="DPX31" s="309"/>
      <c r="DPY31" s="309"/>
      <c r="DPZ31" s="309"/>
      <c r="DQA31" s="309"/>
      <c r="DQB31" s="309"/>
      <c r="DQC31" s="309"/>
      <c r="DQD31" s="309"/>
      <c r="DQE31" s="309"/>
      <c r="DQF31" s="309"/>
      <c r="DQG31" s="309"/>
      <c r="DQH31" s="309"/>
      <c r="DQI31" s="309"/>
      <c r="DQJ31" s="309"/>
      <c r="DQK31" s="309"/>
      <c r="DQL31" s="309"/>
      <c r="DQM31" s="309"/>
      <c r="DQN31" s="309"/>
      <c r="DQO31" s="309"/>
      <c r="DQP31" s="309"/>
      <c r="DQQ31" s="309"/>
      <c r="DQR31" s="309"/>
      <c r="DQS31" s="309"/>
      <c r="DQT31" s="309"/>
      <c r="DQU31" s="309"/>
      <c r="DQV31" s="309"/>
      <c r="DQW31" s="309"/>
      <c r="DQX31" s="309"/>
      <c r="DQY31" s="309"/>
      <c r="DQZ31" s="309"/>
      <c r="DRA31" s="309"/>
      <c r="DRB31" s="309"/>
      <c r="DRC31" s="309"/>
      <c r="DRD31" s="309"/>
      <c r="DRE31" s="309"/>
      <c r="DRF31" s="309"/>
      <c r="DRG31" s="309"/>
      <c r="DRH31" s="309"/>
      <c r="DRI31" s="309"/>
      <c r="DRJ31" s="309"/>
      <c r="DRK31" s="309"/>
      <c r="DRL31" s="309"/>
      <c r="DRM31" s="309"/>
      <c r="DRN31" s="309"/>
      <c r="DRO31" s="309"/>
      <c r="DRP31" s="309"/>
      <c r="DRQ31" s="309"/>
      <c r="DRR31" s="309"/>
      <c r="DRS31" s="309"/>
      <c r="DRT31" s="309"/>
      <c r="DRU31" s="309"/>
      <c r="DRV31" s="309"/>
      <c r="DRW31" s="309"/>
      <c r="DRX31" s="309"/>
      <c r="DRY31" s="309"/>
      <c r="DRZ31" s="309"/>
      <c r="DSA31" s="309"/>
      <c r="DSB31" s="309"/>
      <c r="DSC31" s="309"/>
      <c r="DSD31" s="309"/>
      <c r="DSE31" s="309"/>
      <c r="DSF31" s="309"/>
      <c r="DSG31" s="309"/>
      <c r="DSH31" s="309"/>
      <c r="DSI31" s="309"/>
      <c r="DSJ31" s="309"/>
      <c r="DSK31" s="309"/>
      <c r="DSL31" s="309"/>
      <c r="DSM31" s="309"/>
      <c r="DSN31" s="309"/>
      <c r="DSO31" s="309"/>
      <c r="DSP31" s="309"/>
      <c r="DSQ31" s="309"/>
      <c r="DSR31" s="309"/>
      <c r="DSS31" s="309"/>
      <c r="DST31" s="309"/>
      <c r="DSU31" s="309"/>
      <c r="DSV31" s="309"/>
      <c r="DSW31" s="309"/>
      <c r="DSX31" s="309"/>
      <c r="DSY31" s="309"/>
      <c r="DSZ31" s="309"/>
      <c r="DTA31" s="309"/>
      <c r="DTB31" s="309"/>
      <c r="DTC31" s="309"/>
      <c r="DTD31" s="309"/>
      <c r="DTE31" s="309"/>
      <c r="DTF31" s="309"/>
      <c r="DTG31" s="309"/>
      <c r="DTH31" s="309"/>
      <c r="DTI31" s="309"/>
      <c r="DTJ31" s="309"/>
      <c r="DTK31" s="309"/>
      <c r="DTL31" s="309"/>
      <c r="DTM31" s="309"/>
      <c r="DTN31" s="309"/>
      <c r="DTO31" s="309"/>
      <c r="DTP31" s="309"/>
      <c r="DTQ31" s="309"/>
      <c r="DTR31" s="309"/>
      <c r="DTS31" s="309"/>
      <c r="DTT31" s="309"/>
      <c r="DTU31" s="309"/>
      <c r="DTV31" s="309"/>
      <c r="DTW31" s="309"/>
      <c r="DTX31" s="309"/>
      <c r="DTY31" s="309"/>
      <c r="DTZ31" s="309"/>
      <c r="DUA31" s="309"/>
      <c r="DUB31" s="309"/>
      <c r="DUC31" s="309"/>
      <c r="DUD31" s="309"/>
      <c r="DUE31" s="309"/>
      <c r="DUF31" s="309"/>
      <c r="DUG31" s="309"/>
      <c r="DUH31" s="309"/>
      <c r="DUI31" s="309"/>
      <c r="DUJ31" s="309"/>
      <c r="DUK31" s="309"/>
      <c r="DUL31" s="309"/>
      <c r="DUM31" s="309"/>
      <c r="DUN31" s="309"/>
      <c r="DUO31" s="309"/>
      <c r="DUP31" s="309"/>
      <c r="DUQ31" s="309"/>
      <c r="DUR31" s="309"/>
      <c r="DUS31" s="309"/>
      <c r="DUT31" s="309"/>
      <c r="DUU31" s="309"/>
      <c r="DUV31" s="309"/>
      <c r="DUW31" s="309"/>
      <c r="DUX31" s="309"/>
      <c r="DUY31" s="309"/>
      <c r="DUZ31" s="309"/>
      <c r="DVA31" s="309"/>
      <c r="DVB31" s="309"/>
      <c r="DVC31" s="309"/>
      <c r="DVD31" s="309"/>
      <c r="DVE31" s="309"/>
      <c r="DVF31" s="309"/>
      <c r="DVG31" s="309"/>
      <c r="DVH31" s="309"/>
      <c r="DVI31" s="309"/>
      <c r="DVJ31" s="309"/>
      <c r="DVK31" s="309"/>
      <c r="DVL31" s="309"/>
      <c r="DVM31" s="309"/>
      <c r="DVN31" s="309"/>
      <c r="DVO31" s="309"/>
      <c r="DVP31" s="309"/>
      <c r="DVQ31" s="309"/>
      <c r="DVR31" s="309"/>
      <c r="DVS31" s="309"/>
      <c r="DVT31" s="309"/>
      <c r="DVU31" s="309"/>
      <c r="DVV31" s="309"/>
      <c r="DVW31" s="309"/>
      <c r="DVX31" s="309"/>
      <c r="DVY31" s="309"/>
      <c r="DVZ31" s="309"/>
      <c r="DWA31" s="309"/>
      <c r="DWB31" s="309"/>
      <c r="DWC31" s="309"/>
      <c r="DWD31" s="309"/>
      <c r="DWE31" s="309"/>
      <c r="DWF31" s="309"/>
      <c r="DWG31" s="309"/>
      <c r="DWH31" s="309"/>
      <c r="DWI31" s="309"/>
      <c r="DWJ31" s="309"/>
      <c r="DWK31" s="309"/>
      <c r="DWL31" s="309"/>
      <c r="DWM31" s="309"/>
      <c r="DWN31" s="309"/>
      <c r="DWO31" s="309"/>
      <c r="DWP31" s="309"/>
      <c r="DWQ31" s="309"/>
      <c r="DWR31" s="309"/>
      <c r="DWS31" s="309"/>
      <c r="DWT31" s="309"/>
      <c r="DWU31" s="309"/>
      <c r="DWV31" s="309"/>
      <c r="DWW31" s="309"/>
      <c r="DWX31" s="309"/>
      <c r="DWY31" s="309"/>
      <c r="DWZ31" s="309"/>
      <c r="DXA31" s="309"/>
      <c r="DXB31" s="309"/>
      <c r="DXC31" s="309"/>
      <c r="DXD31" s="309"/>
      <c r="DXE31" s="309"/>
      <c r="DXF31" s="309"/>
      <c r="DXG31" s="309"/>
      <c r="DXH31" s="309"/>
      <c r="DXI31" s="309"/>
      <c r="DXJ31" s="309"/>
      <c r="DXK31" s="309"/>
      <c r="DXL31" s="309"/>
      <c r="DXM31" s="309"/>
      <c r="DXN31" s="309"/>
      <c r="DXO31" s="309"/>
      <c r="DXP31" s="309"/>
      <c r="DXQ31" s="309"/>
      <c r="DXR31" s="309"/>
      <c r="DXS31" s="309"/>
      <c r="DXT31" s="309"/>
      <c r="DXU31" s="309"/>
      <c r="DXV31" s="309"/>
      <c r="DXW31" s="309"/>
      <c r="DXX31" s="309"/>
      <c r="DXY31" s="309"/>
      <c r="DXZ31" s="309"/>
      <c r="DYA31" s="309"/>
      <c r="DYB31" s="309"/>
      <c r="DYC31" s="309"/>
      <c r="DYD31" s="309"/>
      <c r="DYE31" s="309"/>
      <c r="DYF31" s="309"/>
      <c r="DYG31" s="309"/>
      <c r="DYH31" s="309"/>
      <c r="DYI31" s="309"/>
      <c r="DYJ31" s="309"/>
      <c r="DYK31" s="309"/>
      <c r="DYL31" s="309"/>
      <c r="DYM31" s="309"/>
      <c r="DYN31" s="309"/>
      <c r="DYO31" s="309"/>
      <c r="DYP31" s="309"/>
      <c r="DYQ31" s="309"/>
      <c r="DYR31" s="309"/>
      <c r="DYS31" s="309"/>
      <c r="DYT31" s="309"/>
      <c r="DYU31" s="309"/>
      <c r="DYV31" s="309"/>
      <c r="DYW31" s="309"/>
      <c r="DYX31" s="309"/>
      <c r="DYY31" s="309"/>
      <c r="DYZ31" s="309"/>
      <c r="DZA31" s="309"/>
      <c r="DZB31" s="309"/>
      <c r="DZC31" s="309"/>
      <c r="DZD31" s="309"/>
      <c r="DZE31" s="309"/>
      <c r="DZF31" s="309"/>
      <c r="DZG31" s="309"/>
      <c r="DZH31" s="309"/>
      <c r="DZI31" s="309"/>
      <c r="DZJ31" s="309"/>
      <c r="DZK31" s="309"/>
      <c r="DZL31" s="309"/>
      <c r="DZM31" s="309"/>
      <c r="DZN31" s="309"/>
      <c r="DZO31" s="309"/>
      <c r="DZP31" s="309"/>
      <c r="DZQ31" s="309"/>
      <c r="DZR31" s="309"/>
      <c r="DZS31" s="309"/>
      <c r="DZT31" s="309"/>
      <c r="DZU31" s="309"/>
      <c r="DZV31" s="309"/>
      <c r="DZW31" s="309"/>
      <c r="DZX31" s="309"/>
      <c r="DZY31" s="309"/>
      <c r="DZZ31" s="309"/>
      <c r="EAA31" s="309"/>
      <c r="EAB31" s="309"/>
      <c r="EAC31" s="309"/>
      <c r="EAD31" s="309"/>
      <c r="EAE31" s="309"/>
      <c r="EAF31" s="309"/>
      <c r="EAG31" s="309"/>
      <c r="EAH31" s="309"/>
      <c r="EAI31" s="309"/>
      <c r="EAJ31" s="309"/>
      <c r="EAK31" s="309"/>
      <c r="EAL31" s="309"/>
      <c r="EAM31" s="309"/>
      <c r="EAN31" s="309"/>
      <c r="EAO31" s="309"/>
      <c r="EAP31" s="309"/>
      <c r="EAQ31" s="309"/>
      <c r="EAR31" s="309"/>
      <c r="EAS31" s="309"/>
      <c r="EAT31" s="309"/>
      <c r="EAU31" s="309"/>
      <c r="EAV31" s="309"/>
      <c r="EAW31" s="309"/>
      <c r="EAX31" s="309"/>
      <c r="EAY31" s="309"/>
      <c r="EAZ31" s="309"/>
      <c r="EBA31" s="309"/>
      <c r="EBB31" s="309"/>
      <c r="EBC31" s="309"/>
      <c r="EBD31" s="309"/>
      <c r="EBE31" s="309"/>
      <c r="EBF31" s="309"/>
      <c r="EBG31" s="309"/>
      <c r="EBH31" s="309"/>
      <c r="EBI31" s="309"/>
      <c r="EBJ31" s="309"/>
      <c r="EBK31" s="309"/>
      <c r="EBL31" s="309"/>
      <c r="EBM31" s="309"/>
      <c r="EBN31" s="309"/>
      <c r="EBO31" s="309"/>
      <c r="EBP31" s="309"/>
      <c r="EBQ31" s="309"/>
      <c r="EBR31" s="309"/>
      <c r="EBS31" s="309"/>
      <c r="EBT31" s="309"/>
      <c r="EBU31" s="309"/>
      <c r="EBV31" s="309"/>
      <c r="EBW31" s="309"/>
      <c r="EBX31" s="309"/>
      <c r="EBY31" s="309"/>
      <c r="EBZ31" s="309"/>
      <c r="ECA31" s="309"/>
      <c r="ECB31" s="309"/>
      <c r="ECC31" s="309"/>
      <c r="ECD31" s="309"/>
      <c r="ECE31" s="309"/>
      <c r="ECF31" s="309"/>
      <c r="ECG31" s="309"/>
      <c r="ECH31" s="309"/>
      <c r="ECI31" s="309"/>
      <c r="ECJ31" s="309"/>
      <c r="ECK31" s="309"/>
      <c r="ECL31" s="309"/>
      <c r="ECM31" s="309"/>
      <c r="ECN31" s="309"/>
      <c r="ECO31" s="309"/>
      <c r="ECP31" s="309"/>
      <c r="ECQ31" s="309"/>
      <c r="ECR31" s="309"/>
      <c r="ECS31" s="309"/>
      <c r="ECT31" s="309"/>
      <c r="ECU31" s="309"/>
      <c r="ECV31" s="309"/>
      <c r="ECW31" s="309"/>
      <c r="ECX31" s="309"/>
      <c r="ECY31" s="309"/>
      <c r="ECZ31" s="309"/>
      <c r="EDA31" s="309"/>
      <c r="EDB31" s="309"/>
      <c r="EDC31" s="309"/>
      <c r="EDD31" s="309"/>
      <c r="EDE31" s="309"/>
      <c r="EDF31" s="309"/>
      <c r="EDG31" s="309"/>
      <c r="EDH31" s="309"/>
      <c r="EDI31" s="309"/>
      <c r="EDJ31" s="309"/>
      <c r="EDK31" s="309"/>
      <c r="EDL31" s="309"/>
      <c r="EDM31" s="309"/>
      <c r="EDN31" s="309"/>
      <c r="EDO31" s="309"/>
      <c r="EDP31" s="309"/>
      <c r="EDQ31" s="309"/>
      <c r="EDR31" s="309"/>
      <c r="EDS31" s="309"/>
      <c r="EDT31" s="309"/>
      <c r="EDU31" s="309"/>
      <c r="EDV31" s="309"/>
      <c r="EDW31" s="309"/>
      <c r="EDX31" s="309"/>
      <c r="EDY31" s="309"/>
      <c r="EDZ31" s="309"/>
      <c r="EEA31" s="309"/>
      <c r="EEB31" s="309"/>
      <c r="EEC31" s="309"/>
      <c r="EED31" s="309"/>
      <c r="EEE31" s="309"/>
      <c r="EEF31" s="309"/>
      <c r="EEG31" s="309"/>
      <c r="EEH31" s="309"/>
      <c r="EEI31" s="309"/>
      <c r="EEJ31" s="309"/>
      <c r="EEK31" s="309"/>
      <c r="EEL31" s="309"/>
      <c r="EEM31" s="309"/>
      <c r="EEN31" s="309"/>
      <c r="EEO31" s="309"/>
      <c r="EEP31" s="309"/>
      <c r="EEQ31" s="309"/>
      <c r="EER31" s="309"/>
      <c r="EES31" s="309"/>
      <c r="EET31" s="309"/>
      <c r="EEU31" s="309"/>
      <c r="EEV31" s="309"/>
      <c r="EEW31" s="309"/>
      <c r="EEX31" s="309"/>
      <c r="EEY31" s="309"/>
      <c r="EEZ31" s="309"/>
      <c r="EFA31" s="309"/>
      <c r="EFB31" s="309"/>
      <c r="EFC31" s="309"/>
      <c r="EFD31" s="309"/>
      <c r="EFE31" s="309"/>
      <c r="EFF31" s="309"/>
      <c r="EFG31" s="309"/>
      <c r="EFH31" s="309"/>
      <c r="EFI31" s="309"/>
      <c r="EFJ31" s="309"/>
      <c r="EFK31" s="309"/>
      <c r="EFL31" s="309"/>
      <c r="EFM31" s="309"/>
      <c r="EFN31" s="309"/>
      <c r="EFO31" s="309"/>
      <c r="EFP31" s="309"/>
      <c r="EFQ31" s="309"/>
      <c r="EFR31" s="309"/>
      <c r="EFS31" s="309"/>
      <c r="EFT31" s="309"/>
      <c r="EFU31" s="309"/>
      <c r="EFV31" s="309"/>
      <c r="EFW31" s="309"/>
      <c r="EFX31" s="309"/>
      <c r="EFY31" s="309"/>
      <c r="EFZ31" s="309"/>
      <c r="EGA31" s="309"/>
      <c r="EGB31" s="309"/>
      <c r="EGC31" s="309"/>
      <c r="EGD31" s="309"/>
      <c r="EGE31" s="309"/>
      <c r="EGF31" s="309"/>
      <c r="EGG31" s="309"/>
      <c r="EGH31" s="309"/>
      <c r="EGI31" s="309"/>
      <c r="EGJ31" s="309"/>
      <c r="EGK31" s="309"/>
      <c r="EGL31" s="309"/>
      <c r="EGM31" s="309"/>
      <c r="EGN31" s="309"/>
      <c r="EGO31" s="309"/>
      <c r="EGP31" s="309"/>
      <c r="EGQ31" s="309"/>
      <c r="EGR31" s="309"/>
      <c r="EGS31" s="309"/>
      <c r="EGT31" s="309"/>
      <c r="EGU31" s="309"/>
      <c r="EGV31" s="309"/>
      <c r="EGW31" s="309"/>
      <c r="EGX31" s="309"/>
      <c r="EGY31" s="309"/>
      <c r="EGZ31" s="309"/>
      <c r="EHA31" s="309"/>
      <c r="EHB31" s="309"/>
      <c r="EHC31" s="309"/>
      <c r="EHD31" s="309"/>
      <c r="EHE31" s="309"/>
      <c r="EHF31" s="309"/>
      <c r="EHG31" s="309"/>
      <c r="EHH31" s="309"/>
      <c r="EHI31" s="309"/>
      <c r="EHJ31" s="309"/>
      <c r="EHK31" s="309"/>
      <c r="EHL31" s="309"/>
      <c r="EHM31" s="309"/>
      <c r="EHN31" s="309"/>
      <c r="EHO31" s="309"/>
      <c r="EHP31" s="309"/>
      <c r="EHQ31" s="309"/>
      <c r="EHR31" s="309"/>
      <c r="EHS31" s="309"/>
      <c r="EHT31" s="309"/>
      <c r="EHU31" s="309"/>
      <c r="EHV31" s="309"/>
      <c r="EHW31" s="309"/>
      <c r="EHX31" s="309"/>
      <c r="EHY31" s="309"/>
      <c r="EHZ31" s="309"/>
      <c r="EIA31" s="309"/>
      <c r="EIB31" s="309"/>
      <c r="EIC31" s="309"/>
      <c r="EID31" s="309"/>
      <c r="EIE31" s="309"/>
      <c r="EIF31" s="309"/>
      <c r="EIG31" s="309"/>
      <c r="EIH31" s="309"/>
      <c r="EII31" s="309"/>
      <c r="EIJ31" s="309"/>
      <c r="EIK31" s="309"/>
      <c r="EIL31" s="309"/>
      <c r="EIM31" s="309"/>
      <c r="EIN31" s="309"/>
      <c r="EIO31" s="309"/>
      <c r="EIP31" s="309"/>
      <c r="EIQ31" s="309"/>
      <c r="EIR31" s="309"/>
      <c r="EIS31" s="309"/>
      <c r="EIT31" s="309"/>
      <c r="EIU31" s="309"/>
      <c r="EIV31" s="309"/>
      <c r="EIW31" s="309"/>
      <c r="EIX31" s="309"/>
      <c r="EIY31" s="309"/>
      <c r="EIZ31" s="309"/>
      <c r="EJA31" s="309"/>
      <c r="EJB31" s="309"/>
      <c r="EJC31" s="309"/>
      <c r="EJD31" s="309"/>
      <c r="EJE31" s="309"/>
      <c r="EJF31" s="309"/>
      <c r="EJG31" s="309"/>
      <c r="EJH31" s="309"/>
      <c r="EJI31" s="309"/>
      <c r="EJJ31" s="309"/>
      <c r="EJK31" s="309"/>
      <c r="EJL31" s="309"/>
      <c r="EJM31" s="309"/>
      <c r="EJN31" s="309"/>
      <c r="EJO31" s="309"/>
      <c r="EJP31" s="309"/>
      <c r="EJQ31" s="309"/>
      <c r="EJR31" s="309"/>
      <c r="EJS31" s="309"/>
      <c r="EJT31" s="309"/>
      <c r="EJU31" s="309"/>
      <c r="EJV31" s="309"/>
      <c r="EJW31" s="309"/>
      <c r="EJX31" s="309"/>
      <c r="EJY31" s="309"/>
      <c r="EJZ31" s="309"/>
      <c r="EKA31" s="309"/>
      <c r="EKB31" s="309"/>
      <c r="EKC31" s="309"/>
      <c r="EKD31" s="309"/>
      <c r="EKE31" s="309"/>
      <c r="EKF31" s="309"/>
      <c r="EKG31" s="309"/>
      <c r="EKH31" s="309"/>
      <c r="EKI31" s="309"/>
      <c r="EKJ31" s="309"/>
      <c r="EKK31" s="309"/>
      <c r="EKL31" s="309"/>
      <c r="EKM31" s="309"/>
      <c r="EKN31" s="309"/>
      <c r="EKO31" s="309"/>
      <c r="EKP31" s="309"/>
      <c r="EKQ31" s="309"/>
      <c r="EKR31" s="309"/>
      <c r="EKS31" s="309"/>
      <c r="EKT31" s="309"/>
      <c r="EKU31" s="309"/>
      <c r="EKV31" s="309"/>
      <c r="EKW31" s="309"/>
      <c r="EKX31" s="309"/>
      <c r="EKY31" s="309"/>
      <c r="EKZ31" s="309"/>
      <c r="ELA31" s="309"/>
      <c r="ELB31" s="309"/>
      <c r="ELC31" s="309"/>
      <c r="ELD31" s="309"/>
      <c r="ELE31" s="309"/>
      <c r="ELF31" s="309"/>
      <c r="ELG31" s="309"/>
      <c r="ELH31" s="309"/>
      <c r="ELI31" s="309"/>
      <c r="ELJ31" s="309"/>
      <c r="ELK31" s="309"/>
      <c r="ELL31" s="309"/>
      <c r="ELM31" s="309"/>
      <c r="ELN31" s="309"/>
      <c r="ELO31" s="309"/>
      <c r="ELP31" s="309"/>
      <c r="ELQ31" s="309"/>
      <c r="ELR31" s="309"/>
      <c r="ELS31" s="309"/>
      <c r="ELT31" s="309"/>
      <c r="ELU31" s="309"/>
      <c r="ELV31" s="309"/>
      <c r="ELW31" s="309"/>
      <c r="ELX31" s="309"/>
      <c r="ELY31" s="309"/>
      <c r="ELZ31" s="309"/>
      <c r="EMA31" s="309"/>
      <c r="EMB31" s="309"/>
      <c r="EMC31" s="309"/>
      <c r="EMD31" s="309"/>
      <c r="EME31" s="309"/>
      <c r="EMF31" s="309"/>
      <c r="EMG31" s="309"/>
      <c r="EMH31" s="309"/>
      <c r="EMI31" s="309"/>
      <c r="EMJ31" s="309"/>
      <c r="EMK31" s="309"/>
      <c r="EML31" s="309"/>
      <c r="EMM31" s="309"/>
      <c r="EMN31" s="309"/>
      <c r="EMO31" s="309"/>
      <c r="EMP31" s="309"/>
      <c r="EMQ31" s="309"/>
      <c r="EMR31" s="309"/>
      <c r="EMS31" s="309"/>
      <c r="EMT31" s="309"/>
      <c r="EMU31" s="309"/>
      <c r="EMV31" s="309"/>
      <c r="EMW31" s="309"/>
      <c r="EMX31" s="309"/>
      <c r="EMY31" s="309"/>
      <c r="EMZ31" s="309"/>
      <c r="ENA31" s="309"/>
      <c r="ENB31" s="309"/>
      <c r="ENC31" s="309"/>
      <c r="END31" s="309"/>
      <c r="ENE31" s="309"/>
      <c r="ENF31" s="309"/>
      <c r="ENG31" s="309"/>
      <c r="ENH31" s="309"/>
      <c r="ENI31" s="309"/>
      <c r="ENJ31" s="309"/>
      <c r="ENK31" s="309"/>
      <c r="ENL31" s="309"/>
      <c r="ENM31" s="309"/>
      <c r="ENN31" s="309"/>
      <c r="ENO31" s="309"/>
      <c r="ENP31" s="309"/>
      <c r="ENQ31" s="309"/>
      <c r="ENR31" s="309"/>
      <c r="ENS31" s="309"/>
      <c r="ENT31" s="309"/>
      <c r="ENU31" s="309"/>
      <c r="ENV31" s="309"/>
      <c r="ENW31" s="309"/>
      <c r="ENX31" s="309"/>
      <c r="ENY31" s="309"/>
      <c r="ENZ31" s="309"/>
      <c r="EOA31" s="309"/>
      <c r="EOB31" s="309"/>
      <c r="EOC31" s="309"/>
      <c r="EOD31" s="309"/>
      <c r="EOE31" s="309"/>
      <c r="EOF31" s="309"/>
      <c r="EOG31" s="309"/>
      <c r="EOH31" s="309"/>
      <c r="EOI31" s="309"/>
      <c r="EOJ31" s="309"/>
      <c r="EOK31" s="309"/>
      <c r="EOL31" s="309"/>
      <c r="EOM31" s="309"/>
      <c r="EON31" s="309"/>
      <c r="EOO31" s="309"/>
      <c r="EOP31" s="309"/>
      <c r="EOQ31" s="309"/>
      <c r="EOR31" s="309"/>
      <c r="EOS31" s="309"/>
      <c r="EOT31" s="309"/>
      <c r="EOU31" s="309"/>
      <c r="EOV31" s="309"/>
      <c r="EOW31" s="309"/>
      <c r="EOX31" s="309"/>
      <c r="EOY31" s="309"/>
      <c r="EOZ31" s="309"/>
      <c r="EPA31" s="309"/>
      <c r="EPB31" s="309"/>
      <c r="EPC31" s="309"/>
      <c r="EPD31" s="309"/>
      <c r="EPE31" s="309"/>
      <c r="EPF31" s="309"/>
      <c r="EPG31" s="309"/>
      <c r="EPH31" s="309"/>
      <c r="EPI31" s="309"/>
      <c r="EPJ31" s="309"/>
      <c r="EPK31" s="309"/>
      <c r="EPL31" s="309"/>
      <c r="EPM31" s="309"/>
      <c r="EPN31" s="309"/>
      <c r="EPO31" s="309"/>
      <c r="EPP31" s="309"/>
      <c r="EPQ31" s="309"/>
      <c r="EPR31" s="309"/>
      <c r="EPS31" s="309"/>
      <c r="EPT31" s="309"/>
      <c r="EPU31" s="309"/>
      <c r="EPV31" s="309"/>
      <c r="EPW31" s="309"/>
      <c r="EPX31" s="309"/>
      <c r="EPY31" s="309"/>
      <c r="EPZ31" s="309"/>
      <c r="EQA31" s="309"/>
      <c r="EQB31" s="309"/>
      <c r="EQC31" s="309"/>
      <c r="EQD31" s="309"/>
      <c r="EQE31" s="309"/>
      <c r="EQF31" s="309"/>
      <c r="EQG31" s="309"/>
      <c r="EQH31" s="309"/>
      <c r="EQI31" s="309"/>
      <c r="EQJ31" s="309"/>
      <c r="EQK31" s="309"/>
      <c r="EQL31" s="309"/>
      <c r="EQM31" s="309"/>
      <c r="EQN31" s="309"/>
      <c r="EQO31" s="309"/>
      <c r="EQP31" s="309"/>
      <c r="EQQ31" s="309"/>
      <c r="EQR31" s="309"/>
      <c r="EQS31" s="309"/>
      <c r="EQT31" s="309"/>
      <c r="EQU31" s="309"/>
      <c r="EQV31" s="309"/>
      <c r="EQW31" s="309"/>
      <c r="EQX31" s="309"/>
      <c r="EQY31" s="309"/>
      <c r="EQZ31" s="309"/>
      <c r="ERA31" s="309"/>
      <c r="ERB31" s="309"/>
      <c r="ERC31" s="309"/>
      <c r="ERD31" s="309"/>
      <c r="ERE31" s="309"/>
      <c r="ERF31" s="309"/>
      <c r="ERG31" s="309"/>
      <c r="ERH31" s="309"/>
      <c r="ERI31" s="309"/>
      <c r="ERJ31" s="309"/>
      <c r="ERK31" s="309"/>
      <c r="ERL31" s="309"/>
      <c r="ERM31" s="309"/>
      <c r="ERN31" s="309"/>
      <c r="ERO31" s="309"/>
      <c r="ERP31" s="309"/>
      <c r="ERQ31" s="309"/>
      <c r="ERR31" s="309"/>
      <c r="ERS31" s="309"/>
      <c r="ERT31" s="309"/>
      <c r="ERU31" s="309"/>
      <c r="ERV31" s="309"/>
      <c r="ERW31" s="309"/>
      <c r="ERX31" s="309"/>
      <c r="ERY31" s="309"/>
      <c r="ERZ31" s="309"/>
      <c r="ESA31" s="309"/>
      <c r="ESB31" s="309"/>
      <c r="ESC31" s="309"/>
      <c r="ESD31" s="309"/>
      <c r="ESE31" s="309"/>
      <c r="ESF31" s="309"/>
      <c r="ESG31" s="309"/>
      <c r="ESH31" s="309"/>
      <c r="ESI31" s="309"/>
      <c r="ESJ31" s="309"/>
      <c r="ESK31" s="309"/>
      <c r="ESL31" s="309"/>
      <c r="ESM31" s="309"/>
      <c r="ESN31" s="309"/>
      <c r="ESO31" s="309"/>
      <c r="ESP31" s="309"/>
      <c r="ESQ31" s="309"/>
      <c r="ESR31" s="309"/>
      <c r="ESS31" s="309"/>
      <c r="EST31" s="309"/>
      <c r="ESU31" s="309"/>
      <c r="ESV31" s="309"/>
      <c r="ESW31" s="309"/>
      <c r="ESX31" s="309"/>
      <c r="ESY31" s="309"/>
      <c r="ESZ31" s="309"/>
      <c r="ETA31" s="309"/>
      <c r="ETB31" s="309"/>
      <c r="ETC31" s="309"/>
      <c r="ETD31" s="309"/>
      <c r="ETE31" s="309"/>
      <c r="ETF31" s="309"/>
      <c r="ETG31" s="309"/>
      <c r="ETH31" s="309"/>
      <c r="ETI31" s="309"/>
      <c r="ETJ31" s="309"/>
      <c r="ETK31" s="309"/>
      <c r="ETL31" s="309"/>
      <c r="ETM31" s="309"/>
      <c r="ETN31" s="309"/>
      <c r="ETO31" s="309"/>
      <c r="ETP31" s="309"/>
      <c r="ETQ31" s="309"/>
      <c r="ETR31" s="309"/>
      <c r="ETS31" s="309"/>
      <c r="ETT31" s="309"/>
      <c r="ETU31" s="309"/>
      <c r="ETV31" s="309"/>
      <c r="ETW31" s="309"/>
      <c r="ETX31" s="309"/>
      <c r="ETY31" s="309"/>
      <c r="ETZ31" s="309"/>
      <c r="EUA31" s="309"/>
      <c r="EUB31" s="309"/>
      <c r="EUC31" s="309"/>
      <c r="EUD31" s="309"/>
      <c r="EUE31" s="309"/>
      <c r="EUF31" s="309"/>
      <c r="EUG31" s="309"/>
      <c r="EUH31" s="309"/>
      <c r="EUI31" s="309"/>
      <c r="EUJ31" s="309"/>
      <c r="EUK31" s="309"/>
      <c r="EUL31" s="309"/>
      <c r="EUM31" s="309"/>
      <c r="EUN31" s="309"/>
      <c r="EUO31" s="309"/>
      <c r="EUP31" s="309"/>
      <c r="EUQ31" s="309"/>
      <c r="EUR31" s="309"/>
      <c r="EUS31" s="309"/>
      <c r="EUT31" s="309"/>
      <c r="EUU31" s="309"/>
      <c r="EUV31" s="309"/>
      <c r="EUW31" s="309"/>
      <c r="EUX31" s="309"/>
      <c r="EUY31" s="309"/>
      <c r="EUZ31" s="309"/>
      <c r="EVA31" s="309"/>
      <c r="EVB31" s="309"/>
      <c r="EVC31" s="309"/>
      <c r="EVD31" s="309"/>
      <c r="EVE31" s="309"/>
      <c r="EVF31" s="309"/>
      <c r="EVG31" s="309"/>
      <c r="EVH31" s="309"/>
      <c r="EVI31" s="309"/>
      <c r="EVJ31" s="309"/>
      <c r="EVK31" s="309"/>
      <c r="EVL31" s="309"/>
      <c r="EVM31" s="309"/>
      <c r="EVN31" s="309"/>
      <c r="EVO31" s="309"/>
      <c r="EVP31" s="309"/>
      <c r="EVQ31" s="309"/>
      <c r="EVR31" s="309"/>
      <c r="EVS31" s="309"/>
      <c r="EVT31" s="309"/>
      <c r="EVU31" s="309"/>
      <c r="EVV31" s="309"/>
      <c r="EVW31" s="309"/>
      <c r="EVX31" s="309"/>
      <c r="EVY31" s="309"/>
      <c r="EVZ31" s="309"/>
      <c r="EWA31" s="309"/>
      <c r="EWB31" s="309"/>
      <c r="EWC31" s="309"/>
      <c r="EWD31" s="309"/>
      <c r="EWE31" s="309"/>
      <c r="EWF31" s="309"/>
      <c r="EWG31" s="309"/>
      <c r="EWH31" s="309"/>
      <c r="EWI31" s="309"/>
      <c r="EWJ31" s="309"/>
      <c r="EWK31" s="309"/>
      <c r="EWL31" s="309"/>
      <c r="EWM31" s="309"/>
      <c r="EWN31" s="309"/>
      <c r="EWO31" s="309"/>
      <c r="EWP31" s="309"/>
      <c r="EWQ31" s="309"/>
      <c r="EWR31" s="309"/>
      <c r="EWS31" s="309"/>
      <c r="EWT31" s="309"/>
      <c r="EWU31" s="309"/>
      <c r="EWV31" s="309"/>
      <c r="EWW31" s="309"/>
      <c r="EWX31" s="309"/>
      <c r="EWY31" s="309"/>
      <c r="EWZ31" s="309"/>
      <c r="EXA31" s="309"/>
      <c r="EXB31" s="309"/>
      <c r="EXC31" s="309"/>
      <c r="EXD31" s="309"/>
      <c r="EXE31" s="309"/>
      <c r="EXF31" s="309"/>
      <c r="EXG31" s="309"/>
      <c r="EXH31" s="309"/>
      <c r="EXI31" s="309"/>
      <c r="EXJ31" s="309"/>
      <c r="EXK31" s="309"/>
      <c r="EXL31" s="309"/>
      <c r="EXM31" s="309"/>
      <c r="EXN31" s="309"/>
      <c r="EXO31" s="309"/>
      <c r="EXP31" s="309"/>
      <c r="EXQ31" s="309"/>
      <c r="EXR31" s="309"/>
      <c r="EXS31" s="309"/>
      <c r="EXT31" s="309"/>
      <c r="EXU31" s="309"/>
      <c r="EXV31" s="309"/>
      <c r="EXW31" s="309"/>
      <c r="EXX31" s="309"/>
      <c r="EXY31" s="309"/>
      <c r="EXZ31" s="309"/>
      <c r="EYA31" s="309"/>
      <c r="EYB31" s="309"/>
      <c r="EYC31" s="309"/>
      <c r="EYD31" s="309"/>
      <c r="EYE31" s="309"/>
      <c r="EYF31" s="309"/>
      <c r="EYG31" s="309"/>
      <c r="EYH31" s="309"/>
      <c r="EYI31" s="309"/>
      <c r="EYJ31" s="309"/>
      <c r="EYK31" s="309"/>
      <c r="EYL31" s="309"/>
      <c r="EYM31" s="309"/>
      <c r="EYN31" s="309"/>
      <c r="EYO31" s="309"/>
      <c r="EYP31" s="309"/>
      <c r="EYQ31" s="309"/>
      <c r="EYR31" s="309"/>
      <c r="EYS31" s="309"/>
      <c r="EYT31" s="309"/>
      <c r="EYU31" s="309"/>
      <c r="EYV31" s="309"/>
      <c r="EYW31" s="309"/>
      <c r="EYX31" s="309"/>
      <c r="EYY31" s="309"/>
      <c r="EYZ31" s="309"/>
      <c r="EZA31" s="309"/>
      <c r="EZB31" s="309"/>
      <c r="EZC31" s="309"/>
      <c r="EZD31" s="309"/>
      <c r="EZE31" s="309"/>
      <c r="EZF31" s="309"/>
      <c r="EZG31" s="309"/>
      <c r="EZH31" s="309"/>
      <c r="EZI31" s="309"/>
      <c r="EZJ31" s="309"/>
      <c r="EZK31" s="309"/>
      <c r="EZL31" s="309"/>
      <c r="EZM31" s="309"/>
      <c r="EZN31" s="309"/>
      <c r="EZO31" s="309"/>
      <c r="EZP31" s="309"/>
      <c r="EZQ31" s="309"/>
      <c r="EZR31" s="309"/>
      <c r="EZS31" s="309"/>
      <c r="EZT31" s="309"/>
      <c r="EZU31" s="309"/>
      <c r="EZV31" s="309"/>
      <c r="EZW31" s="309"/>
      <c r="EZX31" s="309"/>
      <c r="EZY31" s="309"/>
      <c r="EZZ31" s="309"/>
      <c r="FAA31" s="309"/>
      <c r="FAB31" s="309"/>
      <c r="FAC31" s="309"/>
      <c r="FAD31" s="309"/>
      <c r="FAE31" s="309"/>
      <c r="FAF31" s="309"/>
      <c r="FAG31" s="309"/>
      <c r="FAH31" s="309"/>
      <c r="FAI31" s="309"/>
      <c r="FAJ31" s="309"/>
      <c r="FAK31" s="309"/>
      <c r="FAL31" s="309"/>
      <c r="FAM31" s="309"/>
      <c r="FAN31" s="309"/>
      <c r="FAO31" s="309"/>
      <c r="FAP31" s="309"/>
      <c r="FAQ31" s="309"/>
      <c r="FAR31" s="309"/>
      <c r="FAS31" s="309"/>
      <c r="FAT31" s="309"/>
      <c r="FAU31" s="309"/>
      <c r="FAV31" s="309"/>
      <c r="FAW31" s="309"/>
      <c r="FAX31" s="309"/>
      <c r="FAY31" s="309"/>
      <c r="FAZ31" s="309"/>
      <c r="FBA31" s="309"/>
      <c r="FBB31" s="309"/>
      <c r="FBC31" s="309"/>
      <c r="FBD31" s="309"/>
      <c r="FBE31" s="309"/>
      <c r="FBF31" s="309"/>
      <c r="FBG31" s="309"/>
      <c r="FBH31" s="309"/>
      <c r="FBI31" s="309"/>
      <c r="FBJ31" s="309"/>
      <c r="FBK31" s="309"/>
      <c r="FBL31" s="309"/>
      <c r="FBM31" s="309"/>
      <c r="FBN31" s="309"/>
      <c r="FBO31" s="309"/>
      <c r="FBP31" s="309"/>
      <c r="FBQ31" s="309"/>
      <c r="FBR31" s="309"/>
      <c r="FBS31" s="309"/>
      <c r="FBT31" s="309"/>
      <c r="FBU31" s="309"/>
      <c r="FBV31" s="309"/>
      <c r="FBW31" s="309"/>
      <c r="FBX31" s="309"/>
      <c r="FBY31" s="309"/>
      <c r="FBZ31" s="309"/>
      <c r="FCA31" s="309"/>
      <c r="FCB31" s="309"/>
      <c r="FCC31" s="309"/>
      <c r="FCD31" s="309"/>
      <c r="FCE31" s="309"/>
      <c r="FCF31" s="309"/>
      <c r="FCG31" s="309"/>
      <c r="FCH31" s="309"/>
      <c r="FCI31" s="309"/>
      <c r="FCJ31" s="309"/>
      <c r="FCK31" s="309"/>
      <c r="FCL31" s="309"/>
      <c r="FCM31" s="309"/>
      <c r="FCN31" s="309"/>
      <c r="FCO31" s="309"/>
      <c r="FCP31" s="309"/>
      <c r="FCQ31" s="309"/>
      <c r="FCR31" s="309"/>
      <c r="FCS31" s="309"/>
      <c r="FCT31" s="309"/>
      <c r="FCU31" s="309"/>
      <c r="FCV31" s="309"/>
      <c r="FCW31" s="309"/>
      <c r="FCX31" s="309"/>
      <c r="FCY31" s="309"/>
      <c r="FCZ31" s="309"/>
      <c r="FDA31" s="309"/>
      <c r="FDB31" s="309"/>
      <c r="FDC31" s="309"/>
      <c r="FDD31" s="309"/>
      <c r="FDE31" s="309"/>
      <c r="FDF31" s="309"/>
      <c r="FDG31" s="309"/>
      <c r="FDH31" s="309"/>
      <c r="FDI31" s="309"/>
      <c r="FDJ31" s="309"/>
      <c r="FDK31" s="309"/>
      <c r="FDL31" s="309"/>
      <c r="FDM31" s="309"/>
      <c r="FDN31" s="309"/>
      <c r="FDO31" s="309"/>
      <c r="FDP31" s="309"/>
      <c r="FDQ31" s="309"/>
      <c r="FDR31" s="309"/>
      <c r="FDS31" s="309"/>
      <c r="FDT31" s="309"/>
      <c r="FDU31" s="309"/>
      <c r="FDV31" s="309"/>
      <c r="FDW31" s="309"/>
      <c r="FDX31" s="309"/>
      <c r="FDY31" s="309"/>
      <c r="FDZ31" s="309"/>
      <c r="FEA31" s="309"/>
      <c r="FEB31" s="309"/>
      <c r="FEC31" s="309"/>
      <c r="FED31" s="309"/>
      <c r="FEE31" s="309"/>
      <c r="FEF31" s="309"/>
      <c r="FEG31" s="309"/>
      <c r="FEH31" s="309"/>
      <c r="FEI31" s="309"/>
      <c r="FEJ31" s="309"/>
      <c r="FEK31" s="309"/>
      <c r="FEL31" s="309"/>
      <c r="FEM31" s="309"/>
      <c r="FEN31" s="309"/>
      <c r="FEO31" s="309"/>
      <c r="FEP31" s="309"/>
      <c r="FEQ31" s="309"/>
      <c r="FER31" s="309"/>
      <c r="FES31" s="309"/>
      <c r="FET31" s="309"/>
      <c r="FEU31" s="309"/>
      <c r="FEV31" s="309"/>
      <c r="FEW31" s="309"/>
      <c r="FEX31" s="309"/>
      <c r="FEY31" s="309"/>
      <c r="FEZ31" s="309"/>
      <c r="FFA31" s="309"/>
      <c r="FFB31" s="309"/>
      <c r="FFC31" s="309"/>
      <c r="FFD31" s="309"/>
      <c r="FFE31" s="309"/>
      <c r="FFF31" s="309"/>
      <c r="FFG31" s="309"/>
      <c r="FFH31" s="309"/>
      <c r="FFI31" s="309"/>
      <c r="FFJ31" s="309"/>
      <c r="FFK31" s="309"/>
      <c r="FFL31" s="309"/>
      <c r="FFM31" s="309"/>
      <c r="FFN31" s="309"/>
      <c r="FFO31" s="309"/>
      <c r="FFP31" s="309"/>
      <c r="FFQ31" s="309"/>
      <c r="FFR31" s="309"/>
      <c r="FFS31" s="309"/>
      <c r="FFT31" s="309"/>
      <c r="FFU31" s="309"/>
      <c r="FFV31" s="309"/>
      <c r="FFW31" s="309"/>
      <c r="FFX31" s="309"/>
      <c r="FFY31" s="309"/>
      <c r="FFZ31" s="309"/>
      <c r="FGA31" s="309"/>
      <c r="FGB31" s="309"/>
      <c r="FGC31" s="309"/>
      <c r="FGD31" s="309"/>
      <c r="FGE31" s="309"/>
      <c r="FGF31" s="309"/>
      <c r="FGG31" s="309"/>
      <c r="FGH31" s="309"/>
      <c r="FGI31" s="309"/>
      <c r="FGJ31" s="309"/>
      <c r="FGK31" s="309"/>
      <c r="FGL31" s="309"/>
      <c r="FGM31" s="309"/>
      <c r="FGN31" s="309"/>
      <c r="FGO31" s="309"/>
      <c r="FGP31" s="309"/>
      <c r="FGQ31" s="309"/>
      <c r="FGR31" s="309"/>
      <c r="FGS31" s="309"/>
      <c r="FGT31" s="309"/>
      <c r="FGU31" s="309"/>
      <c r="FGV31" s="309"/>
      <c r="FGW31" s="309"/>
      <c r="FGX31" s="309"/>
      <c r="FGY31" s="309"/>
      <c r="FGZ31" s="309"/>
      <c r="FHA31" s="309"/>
      <c r="FHB31" s="309"/>
      <c r="FHC31" s="309"/>
      <c r="FHD31" s="309"/>
      <c r="FHE31" s="309"/>
      <c r="FHF31" s="309"/>
      <c r="FHG31" s="309"/>
      <c r="FHH31" s="309"/>
      <c r="FHI31" s="309"/>
      <c r="FHJ31" s="309"/>
      <c r="FHK31" s="309"/>
      <c r="FHL31" s="309"/>
      <c r="FHM31" s="309"/>
      <c r="FHN31" s="309"/>
      <c r="FHO31" s="309"/>
      <c r="FHP31" s="309"/>
      <c r="FHQ31" s="309"/>
      <c r="FHR31" s="309"/>
      <c r="FHS31" s="309"/>
      <c r="FHT31" s="309"/>
      <c r="FHU31" s="309"/>
      <c r="FHV31" s="309"/>
      <c r="FHW31" s="309"/>
      <c r="FHX31" s="309"/>
      <c r="FHY31" s="309"/>
      <c r="FHZ31" s="309"/>
      <c r="FIA31" s="309"/>
      <c r="FIB31" s="309"/>
      <c r="FIC31" s="309"/>
      <c r="FID31" s="309"/>
      <c r="FIE31" s="309"/>
      <c r="FIF31" s="309"/>
      <c r="FIG31" s="309"/>
      <c r="FIH31" s="309"/>
      <c r="FII31" s="309"/>
      <c r="FIJ31" s="309"/>
      <c r="FIK31" s="309"/>
      <c r="FIL31" s="309"/>
      <c r="FIM31" s="309"/>
      <c r="FIN31" s="309"/>
      <c r="FIO31" s="309"/>
      <c r="FIP31" s="309"/>
      <c r="FIQ31" s="309"/>
      <c r="FIR31" s="309"/>
      <c r="FIS31" s="309"/>
      <c r="FIT31" s="309"/>
      <c r="FIU31" s="309"/>
      <c r="FIV31" s="309"/>
      <c r="FIW31" s="309"/>
      <c r="FIX31" s="309"/>
      <c r="FIY31" s="309"/>
      <c r="FIZ31" s="309"/>
      <c r="FJA31" s="309"/>
      <c r="FJB31" s="309"/>
      <c r="FJC31" s="309"/>
      <c r="FJD31" s="309"/>
      <c r="FJE31" s="309"/>
      <c r="FJF31" s="309"/>
      <c r="FJG31" s="309"/>
      <c r="FJH31" s="309"/>
      <c r="FJI31" s="309"/>
      <c r="FJJ31" s="309"/>
      <c r="FJK31" s="309"/>
      <c r="FJL31" s="309"/>
      <c r="FJM31" s="309"/>
      <c r="FJN31" s="309"/>
      <c r="FJO31" s="309"/>
      <c r="FJP31" s="309"/>
      <c r="FJQ31" s="309"/>
      <c r="FJR31" s="309"/>
      <c r="FJS31" s="309"/>
      <c r="FJT31" s="309"/>
      <c r="FJU31" s="309"/>
      <c r="FJV31" s="309"/>
      <c r="FJW31" s="309"/>
      <c r="FJX31" s="309"/>
      <c r="FJY31" s="309"/>
      <c r="FJZ31" s="309"/>
      <c r="FKA31" s="309"/>
      <c r="FKB31" s="309"/>
      <c r="FKC31" s="309"/>
      <c r="FKD31" s="309"/>
      <c r="FKE31" s="309"/>
      <c r="FKF31" s="309"/>
      <c r="FKG31" s="309"/>
      <c r="FKH31" s="309"/>
      <c r="FKI31" s="309"/>
      <c r="FKJ31" s="309"/>
      <c r="FKK31" s="309"/>
      <c r="FKL31" s="309"/>
      <c r="FKM31" s="309"/>
      <c r="FKN31" s="309"/>
      <c r="FKO31" s="309"/>
      <c r="FKP31" s="309"/>
      <c r="FKQ31" s="309"/>
      <c r="FKR31" s="309"/>
      <c r="FKS31" s="309"/>
      <c r="FKT31" s="309"/>
      <c r="FKU31" s="309"/>
      <c r="FKV31" s="309"/>
      <c r="FKW31" s="309"/>
      <c r="FKX31" s="309"/>
      <c r="FKY31" s="309"/>
      <c r="FKZ31" s="309"/>
      <c r="FLA31" s="309"/>
      <c r="FLB31" s="309"/>
      <c r="FLC31" s="309"/>
      <c r="FLD31" s="309"/>
      <c r="FLE31" s="309"/>
      <c r="FLF31" s="309"/>
      <c r="FLG31" s="309"/>
      <c r="FLH31" s="309"/>
      <c r="FLI31" s="309"/>
      <c r="FLJ31" s="309"/>
      <c r="FLK31" s="309"/>
      <c r="FLL31" s="309"/>
      <c r="FLM31" s="309"/>
      <c r="FLN31" s="309"/>
      <c r="FLO31" s="309"/>
      <c r="FLP31" s="309"/>
      <c r="FLQ31" s="309"/>
      <c r="FLR31" s="309"/>
      <c r="FLS31" s="309"/>
      <c r="FLT31" s="309"/>
      <c r="FLU31" s="309"/>
      <c r="FLV31" s="309"/>
      <c r="FLW31" s="309"/>
      <c r="FLX31" s="309"/>
      <c r="FLY31" s="309"/>
      <c r="FLZ31" s="309"/>
      <c r="FMA31" s="309"/>
      <c r="FMB31" s="309"/>
      <c r="FMC31" s="309"/>
      <c r="FMD31" s="309"/>
      <c r="FME31" s="309"/>
      <c r="FMF31" s="309"/>
      <c r="FMG31" s="309"/>
      <c r="FMH31" s="309"/>
      <c r="FMI31" s="309"/>
      <c r="FMJ31" s="309"/>
      <c r="FMK31" s="309"/>
      <c r="FML31" s="309"/>
      <c r="FMM31" s="309"/>
      <c r="FMN31" s="309"/>
      <c r="FMO31" s="309"/>
      <c r="FMP31" s="309"/>
      <c r="FMQ31" s="309"/>
      <c r="FMR31" s="309"/>
      <c r="FMS31" s="309"/>
      <c r="FMT31" s="309"/>
      <c r="FMU31" s="309"/>
      <c r="FMV31" s="309"/>
      <c r="FMW31" s="309"/>
      <c r="FMX31" s="309"/>
      <c r="FMY31" s="309"/>
      <c r="FMZ31" s="309"/>
      <c r="FNA31" s="309"/>
      <c r="FNB31" s="309"/>
      <c r="FNC31" s="309"/>
      <c r="FND31" s="309"/>
      <c r="FNE31" s="309"/>
      <c r="FNF31" s="309"/>
      <c r="FNG31" s="309"/>
      <c r="FNH31" s="309"/>
      <c r="FNI31" s="309"/>
      <c r="FNJ31" s="309"/>
      <c r="FNK31" s="309"/>
      <c r="FNL31" s="309"/>
      <c r="FNM31" s="309"/>
      <c r="FNN31" s="309"/>
      <c r="FNO31" s="309"/>
      <c r="FNP31" s="309"/>
      <c r="FNQ31" s="309"/>
      <c r="FNR31" s="309"/>
      <c r="FNS31" s="309"/>
      <c r="FNT31" s="309"/>
      <c r="FNU31" s="309"/>
      <c r="FNV31" s="309"/>
      <c r="FNW31" s="309"/>
      <c r="FNX31" s="309"/>
      <c r="FNY31" s="309"/>
      <c r="FNZ31" s="309"/>
      <c r="FOA31" s="309"/>
      <c r="FOB31" s="309"/>
      <c r="FOC31" s="309"/>
      <c r="FOD31" s="309"/>
      <c r="FOE31" s="309"/>
      <c r="FOF31" s="309"/>
      <c r="FOG31" s="309"/>
      <c r="FOH31" s="309"/>
      <c r="FOI31" s="309"/>
      <c r="FOJ31" s="309"/>
      <c r="FOK31" s="309"/>
      <c r="FOL31" s="309"/>
      <c r="FOM31" s="309"/>
      <c r="FON31" s="309"/>
      <c r="FOO31" s="309"/>
      <c r="FOP31" s="309"/>
      <c r="FOQ31" s="309"/>
      <c r="FOR31" s="309"/>
      <c r="FOS31" s="309"/>
      <c r="FOT31" s="309"/>
      <c r="FOU31" s="309"/>
      <c r="FOV31" s="309"/>
      <c r="FOW31" s="309"/>
      <c r="FOX31" s="309"/>
      <c r="FOY31" s="309"/>
      <c r="FOZ31" s="309"/>
      <c r="FPA31" s="309"/>
      <c r="FPB31" s="309"/>
      <c r="FPC31" s="309"/>
      <c r="FPD31" s="309"/>
      <c r="FPE31" s="309"/>
      <c r="FPF31" s="309"/>
      <c r="FPG31" s="309"/>
      <c r="FPH31" s="309"/>
      <c r="FPI31" s="309"/>
      <c r="FPJ31" s="309"/>
      <c r="FPK31" s="309"/>
      <c r="FPL31" s="309"/>
      <c r="FPM31" s="309"/>
      <c r="FPN31" s="309"/>
      <c r="FPO31" s="309"/>
      <c r="FPP31" s="309"/>
      <c r="FPQ31" s="309"/>
      <c r="FPR31" s="309"/>
      <c r="FPS31" s="309"/>
      <c r="FPT31" s="309"/>
      <c r="FPU31" s="309"/>
      <c r="FPV31" s="309"/>
      <c r="FPW31" s="309"/>
      <c r="FPX31" s="309"/>
      <c r="FPY31" s="309"/>
      <c r="FPZ31" s="309"/>
      <c r="FQA31" s="309"/>
      <c r="FQB31" s="309"/>
      <c r="FQC31" s="309"/>
      <c r="FQD31" s="309"/>
      <c r="FQE31" s="309"/>
      <c r="FQF31" s="309"/>
      <c r="FQG31" s="309"/>
      <c r="FQH31" s="309"/>
      <c r="FQI31" s="309"/>
      <c r="FQJ31" s="309"/>
      <c r="FQK31" s="309"/>
      <c r="FQL31" s="309"/>
      <c r="FQM31" s="309"/>
      <c r="FQN31" s="309"/>
      <c r="FQO31" s="309"/>
      <c r="FQP31" s="309"/>
      <c r="FQQ31" s="309"/>
      <c r="FQR31" s="309"/>
      <c r="FQS31" s="309"/>
      <c r="FQT31" s="309"/>
      <c r="FQU31" s="309"/>
      <c r="FQV31" s="309"/>
      <c r="FQW31" s="309"/>
      <c r="FQX31" s="309"/>
      <c r="FQY31" s="309"/>
      <c r="FQZ31" s="309"/>
      <c r="FRA31" s="309"/>
      <c r="FRB31" s="309"/>
      <c r="FRC31" s="309"/>
      <c r="FRD31" s="309"/>
      <c r="FRE31" s="309"/>
      <c r="FRF31" s="309"/>
      <c r="FRG31" s="309"/>
      <c r="FRH31" s="309"/>
      <c r="FRI31" s="309"/>
      <c r="FRJ31" s="309"/>
      <c r="FRK31" s="309"/>
      <c r="FRL31" s="309"/>
      <c r="FRM31" s="309"/>
      <c r="FRN31" s="309"/>
      <c r="FRO31" s="309"/>
      <c r="FRP31" s="309"/>
      <c r="FRQ31" s="309"/>
      <c r="FRR31" s="309"/>
      <c r="FRS31" s="309"/>
      <c r="FRT31" s="309"/>
      <c r="FRU31" s="309"/>
      <c r="FRV31" s="309"/>
      <c r="FRW31" s="309"/>
      <c r="FRX31" s="309"/>
      <c r="FRY31" s="309"/>
      <c r="FRZ31" s="309"/>
      <c r="FSA31" s="309"/>
      <c r="FSB31" s="309"/>
      <c r="FSC31" s="309"/>
      <c r="FSD31" s="309"/>
      <c r="FSE31" s="309"/>
      <c r="FSF31" s="309"/>
      <c r="FSG31" s="309"/>
      <c r="FSH31" s="309"/>
      <c r="FSI31" s="309"/>
      <c r="FSJ31" s="309"/>
      <c r="FSK31" s="309"/>
      <c r="FSL31" s="309"/>
      <c r="FSM31" s="309"/>
      <c r="FSN31" s="309"/>
      <c r="FSO31" s="309"/>
      <c r="FSP31" s="309"/>
      <c r="FSQ31" s="309"/>
      <c r="FSR31" s="309"/>
      <c r="FSS31" s="309"/>
      <c r="FST31" s="309"/>
      <c r="FSU31" s="309"/>
      <c r="FSV31" s="309"/>
      <c r="FSW31" s="309"/>
      <c r="FSX31" s="309"/>
      <c r="FSY31" s="309"/>
      <c r="FSZ31" s="309"/>
      <c r="FTA31" s="309"/>
      <c r="FTB31" s="309"/>
      <c r="FTC31" s="309"/>
      <c r="FTD31" s="309"/>
      <c r="FTE31" s="309"/>
      <c r="FTF31" s="309"/>
      <c r="FTG31" s="309"/>
      <c r="FTH31" s="309"/>
      <c r="FTI31" s="309"/>
      <c r="FTJ31" s="309"/>
      <c r="FTK31" s="309"/>
      <c r="FTL31" s="309"/>
      <c r="FTM31" s="309"/>
      <c r="FTN31" s="309"/>
      <c r="FTO31" s="309"/>
      <c r="FTP31" s="309"/>
      <c r="FTQ31" s="309"/>
      <c r="FTR31" s="309"/>
      <c r="FTS31" s="309"/>
      <c r="FTT31" s="309"/>
      <c r="FTU31" s="309"/>
      <c r="FTV31" s="309"/>
      <c r="FTW31" s="309"/>
      <c r="FTX31" s="309"/>
      <c r="FTY31" s="309"/>
      <c r="FTZ31" s="309"/>
      <c r="FUA31" s="309"/>
      <c r="FUB31" s="309"/>
      <c r="FUC31" s="309"/>
      <c r="FUD31" s="309"/>
      <c r="FUE31" s="309"/>
      <c r="FUF31" s="309"/>
      <c r="FUG31" s="309"/>
      <c r="FUH31" s="309"/>
      <c r="FUI31" s="309"/>
      <c r="FUJ31" s="309"/>
      <c r="FUK31" s="309"/>
      <c r="FUL31" s="309"/>
      <c r="FUM31" s="309"/>
      <c r="FUN31" s="309"/>
      <c r="FUO31" s="309"/>
      <c r="FUP31" s="309"/>
      <c r="FUQ31" s="309"/>
      <c r="FUR31" s="309"/>
      <c r="FUS31" s="309"/>
      <c r="FUT31" s="309"/>
      <c r="FUU31" s="309"/>
      <c r="FUV31" s="309"/>
      <c r="FUW31" s="309"/>
      <c r="FUX31" s="309"/>
      <c r="FUY31" s="309"/>
      <c r="FUZ31" s="309"/>
      <c r="FVA31" s="309"/>
      <c r="FVB31" s="309"/>
      <c r="FVC31" s="309"/>
      <c r="FVD31" s="309"/>
      <c r="FVE31" s="309"/>
      <c r="FVF31" s="309"/>
      <c r="FVG31" s="309"/>
      <c r="FVH31" s="309"/>
      <c r="FVI31" s="309"/>
      <c r="FVJ31" s="309"/>
      <c r="FVK31" s="309"/>
      <c r="FVL31" s="309"/>
      <c r="FVM31" s="309"/>
      <c r="FVN31" s="309"/>
      <c r="FVO31" s="309"/>
      <c r="FVP31" s="309"/>
      <c r="FVQ31" s="309"/>
      <c r="FVR31" s="309"/>
      <c r="FVS31" s="309"/>
      <c r="FVT31" s="309"/>
      <c r="FVU31" s="309"/>
      <c r="FVV31" s="309"/>
      <c r="FVW31" s="309"/>
      <c r="FVX31" s="309"/>
      <c r="FVY31" s="309"/>
      <c r="FVZ31" s="309"/>
      <c r="FWA31" s="309"/>
      <c r="FWB31" s="309"/>
      <c r="FWC31" s="309"/>
      <c r="FWD31" s="309"/>
      <c r="FWE31" s="309"/>
      <c r="FWF31" s="309"/>
      <c r="FWG31" s="309"/>
      <c r="FWH31" s="309"/>
      <c r="FWI31" s="309"/>
      <c r="FWJ31" s="309"/>
      <c r="FWK31" s="309"/>
      <c r="FWL31" s="309"/>
      <c r="FWM31" s="309"/>
      <c r="FWN31" s="309"/>
      <c r="FWO31" s="309"/>
      <c r="FWP31" s="309"/>
      <c r="FWQ31" s="309"/>
      <c r="FWR31" s="309"/>
      <c r="FWS31" s="309"/>
      <c r="FWT31" s="309"/>
      <c r="FWU31" s="309"/>
      <c r="FWV31" s="309"/>
      <c r="FWW31" s="309"/>
      <c r="FWX31" s="309"/>
      <c r="FWY31" s="309"/>
      <c r="FWZ31" s="309"/>
      <c r="FXA31" s="309"/>
      <c r="FXB31" s="309"/>
      <c r="FXC31" s="309"/>
      <c r="FXD31" s="309"/>
      <c r="FXE31" s="309"/>
      <c r="FXF31" s="309"/>
      <c r="FXG31" s="309"/>
      <c r="FXH31" s="309"/>
      <c r="FXI31" s="309"/>
      <c r="FXJ31" s="309"/>
      <c r="FXK31" s="309"/>
      <c r="FXL31" s="309"/>
      <c r="FXM31" s="309"/>
      <c r="FXN31" s="309"/>
      <c r="FXO31" s="309"/>
      <c r="FXP31" s="309"/>
      <c r="FXQ31" s="309"/>
      <c r="FXR31" s="309"/>
      <c r="FXS31" s="309"/>
      <c r="FXT31" s="309"/>
      <c r="FXU31" s="309"/>
      <c r="FXV31" s="309"/>
      <c r="FXW31" s="309"/>
      <c r="FXX31" s="309"/>
      <c r="FXY31" s="309"/>
      <c r="FXZ31" s="309"/>
      <c r="FYA31" s="309"/>
      <c r="FYB31" s="309"/>
      <c r="FYC31" s="309"/>
      <c r="FYD31" s="309"/>
      <c r="FYE31" s="309"/>
      <c r="FYF31" s="309"/>
      <c r="FYG31" s="309"/>
      <c r="FYH31" s="309"/>
      <c r="FYI31" s="309"/>
      <c r="FYJ31" s="309"/>
      <c r="FYK31" s="309"/>
      <c r="FYL31" s="309"/>
      <c r="FYM31" s="309"/>
      <c r="FYN31" s="309"/>
      <c r="FYO31" s="309"/>
      <c r="FYP31" s="309"/>
      <c r="FYQ31" s="309"/>
      <c r="FYR31" s="309"/>
      <c r="FYS31" s="309"/>
      <c r="FYT31" s="309"/>
      <c r="FYU31" s="309"/>
      <c r="FYV31" s="309"/>
      <c r="FYW31" s="309"/>
      <c r="FYX31" s="309"/>
      <c r="FYY31" s="309"/>
      <c r="FYZ31" s="309"/>
      <c r="FZA31" s="309"/>
      <c r="FZB31" s="309"/>
      <c r="FZC31" s="309"/>
      <c r="FZD31" s="309"/>
      <c r="FZE31" s="309"/>
      <c r="FZF31" s="309"/>
      <c r="FZG31" s="309"/>
      <c r="FZH31" s="309"/>
      <c r="FZI31" s="309"/>
      <c r="FZJ31" s="309"/>
      <c r="FZK31" s="309"/>
      <c r="FZL31" s="309"/>
      <c r="FZM31" s="309"/>
      <c r="FZN31" s="309"/>
      <c r="FZO31" s="309"/>
      <c r="FZP31" s="309"/>
      <c r="FZQ31" s="309"/>
      <c r="FZR31" s="309"/>
      <c r="FZS31" s="309"/>
      <c r="FZT31" s="309"/>
      <c r="FZU31" s="309"/>
      <c r="FZV31" s="309"/>
      <c r="FZW31" s="309"/>
      <c r="FZX31" s="309"/>
      <c r="FZY31" s="309"/>
      <c r="FZZ31" s="309"/>
      <c r="GAA31" s="309"/>
      <c r="GAB31" s="309"/>
      <c r="GAC31" s="309"/>
      <c r="GAD31" s="309"/>
      <c r="GAE31" s="309"/>
      <c r="GAF31" s="309"/>
      <c r="GAG31" s="309"/>
      <c r="GAH31" s="309"/>
      <c r="GAI31" s="309"/>
      <c r="GAJ31" s="309"/>
      <c r="GAK31" s="309"/>
      <c r="GAL31" s="309"/>
      <c r="GAM31" s="309"/>
      <c r="GAN31" s="309"/>
      <c r="GAO31" s="309"/>
      <c r="GAP31" s="309"/>
      <c r="GAQ31" s="309"/>
      <c r="GAR31" s="309"/>
      <c r="GAS31" s="309"/>
      <c r="GAT31" s="309"/>
      <c r="GAU31" s="309"/>
      <c r="GAV31" s="309"/>
      <c r="GAW31" s="309"/>
      <c r="GAX31" s="309"/>
      <c r="GAY31" s="309"/>
      <c r="GAZ31" s="309"/>
      <c r="GBA31" s="309"/>
      <c r="GBB31" s="309"/>
      <c r="GBC31" s="309"/>
      <c r="GBD31" s="309"/>
      <c r="GBE31" s="309"/>
      <c r="GBF31" s="309"/>
      <c r="GBG31" s="309"/>
      <c r="GBH31" s="309"/>
      <c r="GBI31" s="309"/>
      <c r="GBJ31" s="309"/>
      <c r="GBK31" s="309"/>
      <c r="GBL31" s="309"/>
      <c r="GBM31" s="309"/>
      <c r="GBN31" s="309"/>
      <c r="GBO31" s="309"/>
      <c r="GBP31" s="309"/>
      <c r="GBQ31" s="309"/>
      <c r="GBR31" s="309"/>
      <c r="GBS31" s="309"/>
      <c r="GBT31" s="309"/>
      <c r="GBU31" s="309"/>
      <c r="GBV31" s="309"/>
      <c r="GBW31" s="309"/>
      <c r="GBX31" s="309"/>
      <c r="GBY31" s="309"/>
      <c r="GBZ31" s="309"/>
      <c r="GCA31" s="309"/>
      <c r="GCB31" s="309"/>
      <c r="GCC31" s="309"/>
      <c r="GCD31" s="309"/>
      <c r="GCE31" s="309"/>
      <c r="GCF31" s="309"/>
      <c r="GCG31" s="309"/>
      <c r="GCH31" s="309"/>
      <c r="GCI31" s="309"/>
      <c r="GCJ31" s="309"/>
      <c r="GCK31" s="309"/>
      <c r="GCL31" s="309"/>
      <c r="GCM31" s="309"/>
      <c r="GCN31" s="309"/>
      <c r="GCO31" s="309"/>
      <c r="GCP31" s="309"/>
      <c r="GCQ31" s="309"/>
      <c r="GCR31" s="309"/>
      <c r="GCS31" s="309"/>
      <c r="GCT31" s="309"/>
      <c r="GCU31" s="309"/>
      <c r="GCV31" s="309"/>
      <c r="GCW31" s="309"/>
      <c r="GCX31" s="309"/>
      <c r="GCY31" s="309"/>
      <c r="GCZ31" s="309"/>
      <c r="GDA31" s="309"/>
      <c r="GDB31" s="309"/>
      <c r="GDC31" s="309"/>
      <c r="GDD31" s="309"/>
      <c r="GDE31" s="309"/>
      <c r="GDF31" s="309"/>
      <c r="GDG31" s="309"/>
      <c r="GDH31" s="309"/>
      <c r="GDI31" s="309"/>
      <c r="GDJ31" s="309"/>
      <c r="GDK31" s="309"/>
      <c r="GDL31" s="309"/>
      <c r="GDM31" s="309"/>
      <c r="GDN31" s="309"/>
      <c r="GDO31" s="309"/>
      <c r="GDP31" s="309"/>
      <c r="GDQ31" s="309"/>
      <c r="GDR31" s="309"/>
      <c r="GDS31" s="309"/>
      <c r="GDT31" s="309"/>
      <c r="GDU31" s="309"/>
      <c r="GDV31" s="309"/>
      <c r="GDW31" s="309"/>
      <c r="GDX31" s="309"/>
      <c r="GDY31" s="309"/>
      <c r="GDZ31" s="309"/>
      <c r="GEA31" s="309"/>
      <c r="GEB31" s="309"/>
      <c r="GEC31" s="309"/>
      <c r="GED31" s="309"/>
      <c r="GEE31" s="309"/>
      <c r="GEF31" s="309"/>
      <c r="GEG31" s="309"/>
      <c r="GEH31" s="309"/>
      <c r="GEI31" s="309"/>
      <c r="GEJ31" s="309"/>
      <c r="GEK31" s="309"/>
      <c r="GEL31" s="309"/>
      <c r="GEM31" s="309"/>
      <c r="GEN31" s="309"/>
      <c r="GEO31" s="309"/>
      <c r="GEP31" s="309"/>
      <c r="GEQ31" s="309"/>
      <c r="GER31" s="309"/>
      <c r="GES31" s="309"/>
      <c r="GET31" s="309"/>
      <c r="GEU31" s="309"/>
      <c r="GEV31" s="309"/>
      <c r="GEW31" s="309"/>
      <c r="GEX31" s="309"/>
      <c r="GEY31" s="309"/>
      <c r="GEZ31" s="309"/>
      <c r="GFA31" s="309"/>
      <c r="GFB31" s="309"/>
      <c r="GFC31" s="309"/>
      <c r="GFD31" s="309"/>
      <c r="GFE31" s="309"/>
      <c r="GFF31" s="309"/>
      <c r="GFG31" s="309"/>
      <c r="GFH31" s="309"/>
      <c r="GFI31" s="309"/>
      <c r="GFJ31" s="309"/>
      <c r="GFK31" s="309"/>
      <c r="GFL31" s="309"/>
      <c r="GFM31" s="309"/>
      <c r="GFN31" s="309"/>
      <c r="GFO31" s="309"/>
      <c r="GFP31" s="309"/>
      <c r="GFQ31" s="309"/>
      <c r="GFR31" s="309"/>
      <c r="GFS31" s="309"/>
      <c r="GFT31" s="309"/>
      <c r="GFU31" s="309"/>
      <c r="GFV31" s="309"/>
      <c r="GFW31" s="309"/>
      <c r="GFX31" s="309"/>
      <c r="GFY31" s="309"/>
      <c r="GFZ31" s="309"/>
      <c r="GGA31" s="309"/>
      <c r="GGB31" s="309"/>
      <c r="GGC31" s="309"/>
      <c r="GGD31" s="309"/>
      <c r="GGE31" s="309"/>
      <c r="GGF31" s="309"/>
      <c r="GGG31" s="309"/>
      <c r="GGH31" s="309"/>
      <c r="GGI31" s="309"/>
      <c r="GGJ31" s="309"/>
      <c r="GGK31" s="309"/>
      <c r="GGL31" s="309"/>
      <c r="GGM31" s="309"/>
      <c r="GGN31" s="309"/>
      <c r="GGO31" s="309"/>
      <c r="GGP31" s="309"/>
      <c r="GGQ31" s="309"/>
      <c r="GGR31" s="309"/>
      <c r="GGS31" s="309"/>
      <c r="GGT31" s="309"/>
      <c r="GGU31" s="309"/>
      <c r="GGV31" s="309"/>
      <c r="GGW31" s="309"/>
      <c r="GGX31" s="309"/>
      <c r="GGY31" s="309"/>
      <c r="GGZ31" s="309"/>
      <c r="GHA31" s="309"/>
      <c r="GHB31" s="309"/>
      <c r="GHC31" s="309"/>
      <c r="GHD31" s="309"/>
      <c r="GHE31" s="309"/>
      <c r="GHF31" s="309"/>
      <c r="GHG31" s="309"/>
      <c r="GHH31" s="309"/>
      <c r="GHI31" s="309"/>
      <c r="GHJ31" s="309"/>
      <c r="GHK31" s="309"/>
      <c r="GHL31" s="309"/>
      <c r="GHM31" s="309"/>
      <c r="GHN31" s="309"/>
      <c r="GHO31" s="309"/>
      <c r="GHP31" s="309"/>
      <c r="GHQ31" s="309"/>
      <c r="GHR31" s="309"/>
      <c r="GHS31" s="309"/>
      <c r="GHT31" s="309"/>
      <c r="GHU31" s="309"/>
      <c r="GHV31" s="309"/>
      <c r="GHW31" s="309"/>
      <c r="GHX31" s="309"/>
      <c r="GHY31" s="309"/>
      <c r="GHZ31" s="309"/>
      <c r="GIA31" s="309"/>
      <c r="GIB31" s="309"/>
      <c r="GIC31" s="309"/>
      <c r="GID31" s="309"/>
      <c r="GIE31" s="309"/>
      <c r="GIF31" s="309"/>
      <c r="GIG31" s="309"/>
      <c r="GIH31" s="309"/>
      <c r="GII31" s="309"/>
      <c r="GIJ31" s="309"/>
      <c r="GIK31" s="309"/>
      <c r="GIL31" s="309"/>
      <c r="GIM31" s="309"/>
      <c r="GIN31" s="309"/>
      <c r="GIO31" s="309"/>
      <c r="GIP31" s="309"/>
      <c r="GIQ31" s="309"/>
      <c r="GIR31" s="309"/>
      <c r="GIS31" s="309"/>
      <c r="GIT31" s="309"/>
      <c r="GIU31" s="309"/>
      <c r="GIV31" s="309"/>
      <c r="GIW31" s="309"/>
      <c r="GIX31" s="309"/>
      <c r="GIY31" s="309"/>
      <c r="GIZ31" s="309"/>
      <c r="GJA31" s="309"/>
      <c r="GJB31" s="309"/>
      <c r="GJC31" s="309"/>
      <c r="GJD31" s="309"/>
      <c r="GJE31" s="309"/>
      <c r="GJF31" s="309"/>
      <c r="GJG31" s="309"/>
      <c r="GJH31" s="309"/>
      <c r="GJI31" s="309"/>
      <c r="GJJ31" s="309"/>
      <c r="GJK31" s="309"/>
      <c r="GJL31" s="309"/>
      <c r="GJM31" s="309"/>
      <c r="GJN31" s="309"/>
      <c r="GJO31" s="309"/>
      <c r="GJP31" s="309"/>
      <c r="GJQ31" s="309"/>
      <c r="GJR31" s="309"/>
      <c r="GJS31" s="309"/>
      <c r="GJT31" s="309"/>
      <c r="GJU31" s="309"/>
      <c r="GJV31" s="309"/>
      <c r="GJW31" s="309"/>
      <c r="GJX31" s="309"/>
      <c r="GJY31" s="309"/>
      <c r="GJZ31" s="309"/>
      <c r="GKA31" s="309"/>
      <c r="GKB31" s="309"/>
      <c r="GKC31" s="309"/>
      <c r="GKD31" s="309"/>
      <c r="GKE31" s="309"/>
      <c r="GKF31" s="309"/>
      <c r="GKG31" s="309"/>
      <c r="GKH31" s="309"/>
      <c r="GKI31" s="309"/>
      <c r="GKJ31" s="309"/>
      <c r="GKK31" s="309"/>
      <c r="GKL31" s="309"/>
      <c r="GKM31" s="309"/>
      <c r="GKN31" s="309"/>
      <c r="GKO31" s="309"/>
      <c r="GKP31" s="309"/>
      <c r="GKQ31" s="309"/>
      <c r="GKR31" s="309"/>
      <c r="GKS31" s="309"/>
      <c r="GKT31" s="309"/>
      <c r="GKU31" s="309"/>
      <c r="GKV31" s="309"/>
      <c r="GKW31" s="309"/>
      <c r="GKX31" s="309"/>
      <c r="GKY31" s="309"/>
      <c r="GKZ31" s="309"/>
      <c r="GLA31" s="309"/>
      <c r="GLB31" s="309"/>
      <c r="GLC31" s="309"/>
      <c r="GLD31" s="309"/>
      <c r="GLE31" s="309"/>
      <c r="GLF31" s="309"/>
      <c r="GLG31" s="309"/>
      <c r="GLH31" s="309"/>
      <c r="GLI31" s="309"/>
      <c r="GLJ31" s="309"/>
      <c r="GLK31" s="309"/>
      <c r="GLL31" s="309"/>
      <c r="GLM31" s="309"/>
      <c r="GLN31" s="309"/>
      <c r="GLO31" s="309"/>
      <c r="GLP31" s="309"/>
      <c r="GLQ31" s="309"/>
      <c r="GLR31" s="309"/>
      <c r="GLS31" s="309"/>
      <c r="GLT31" s="309"/>
      <c r="GLU31" s="309"/>
      <c r="GLV31" s="309"/>
      <c r="GLW31" s="309"/>
      <c r="GLX31" s="309"/>
      <c r="GLY31" s="309"/>
      <c r="GLZ31" s="309"/>
      <c r="GMA31" s="309"/>
      <c r="GMB31" s="309"/>
      <c r="GMC31" s="309"/>
      <c r="GMD31" s="309"/>
      <c r="GME31" s="309"/>
      <c r="GMF31" s="309"/>
      <c r="GMG31" s="309"/>
      <c r="GMH31" s="309"/>
      <c r="GMI31" s="309"/>
      <c r="GMJ31" s="309"/>
      <c r="GMK31" s="309"/>
      <c r="GML31" s="309"/>
      <c r="GMM31" s="309"/>
      <c r="GMN31" s="309"/>
      <c r="GMO31" s="309"/>
      <c r="GMP31" s="309"/>
      <c r="GMQ31" s="309"/>
      <c r="GMR31" s="309"/>
      <c r="GMS31" s="309"/>
      <c r="GMT31" s="309"/>
      <c r="GMU31" s="309"/>
      <c r="GMV31" s="309"/>
      <c r="GMW31" s="309"/>
      <c r="GMX31" s="309"/>
      <c r="GMY31" s="309"/>
      <c r="GMZ31" s="309"/>
      <c r="GNA31" s="309"/>
      <c r="GNB31" s="309"/>
      <c r="GNC31" s="309"/>
      <c r="GND31" s="309"/>
      <c r="GNE31" s="309"/>
      <c r="GNF31" s="309"/>
      <c r="GNG31" s="309"/>
      <c r="GNH31" s="309"/>
      <c r="GNI31" s="309"/>
      <c r="GNJ31" s="309"/>
      <c r="GNK31" s="309"/>
      <c r="GNL31" s="309"/>
      <c r="GNM31" s="309"/>
      <c r="GNN31" s="309"/>
      <c r="GNO31" s="309"/>
      <c r="GNP31" s="309"/>
      <c r="GNQ31" s="309"/>
      <c r="GNR31" s="309"/>
      <c r="GNS31" s="309"/>
      <c r="GNT31" s="309"/>
      <c r="GNU31" s="309"/>
      <c r="GNV31" s="309"/>
      <c r="GNW31" s="309"/>
      <c r="GNX31" s="309"/>
      <c r="GNY31" s="309"/>
      <c r="GNZ31" s="309"/>
      <c r="GOA31" s="309"/>
      <c r="GOB31" s="309"/>
      <c r="GOC31" s="309"/>
      <c r="GOD31" s="309"/>
      <c r="GOE31" s="309"/>
      <c r="GOF31" s="309"/>
      <c r="GOG31" s="309"/>
      <c r="GOH31" s="309"/>
      <c r="GOI31" s="309"/>
      <c r="GOJ31" s="309"/>
      <c r="GOK31" s="309"/>
      <c r="GOL31" s="309"/>
      <c r="GOM31" s="309"/>
      <c r="GON31" s="309"/>
      <c r="GOO31" s="309"/>
      <c r="GOP31" s="309"/>
      <c r="GOQ31" s="309"/>
      <c r="GOR31" s="309"/>
      <c r="GOS31" s="309"/>
      <c r="GOT31" s="309"/>
      <c r="GOU31" s="309"/>
      <c r="GOV31" s="309"/>
      <c r="GOW31" s="309"/>
      <c r="GOX31" s="309"/>
      <c r="GOY31" s="309"/>
      <c r="GOZ31" s="309"/>
      <c r="GPA31" s="309"/>
      <c r="GPB31" s="309"/>
      <c r="GPC31" s="309"/>
      <c r="GPD31" s="309"/>
      <c r="GPE31" s="309"/>
      <c r="GPF31" s="309"/>
      <c r="GPG31" s="309"/>
      <c r="GPH31" s="309"/>
      <c r="GPI31" s="309"/>
      <c r="GPJ31" s="309"/>
      <c r="GPK31" s="309"/>
      <c r="GPL31" s="309"/>
      <c r="GPM31" s="309"/>
      <c r="GPN31" s="309"/>
      <c r="GPO31" s="309"/>
      <c r="GPP31" s="309"/>
      <c r="GPQ31" s="309"/>
      <c r="GPR31" s="309"/>
      <c r="GPS31" s="309"/>
      <c r="GPT31" s="309"/>
      <c r="GPU31" s="309"/>
      <c r="GPV31" s="309"/>
      <c r="GPW31" s="309"/>
      <c r="GPX31" s="309"/>
      <c r="GPY31" s="309"/>
      <c r="GPZ31" s="309"/>
      <c r="GQA31" s="309"/>
      <c r="GQB31" s="309"/>
      <c r="GQC31" s="309"/>
      <c r="GQD31" s="309"/>
      <c r="GQE31" s="309"/>
      <c r="GQF31" s="309"/>
      <c r="GQG31" s="309"/>
      <c r="GQH31" s="309"/>
      <c r="GQI31" s="309"/>
      <c r="GQJ31" s="309"/>
      <c r="GQK31" s="309"/>
      <c r="GQL31" s="309"/>
      <c r="GQM31" s="309"/>
      <c r="GQN31" s="309"/>
      <c r="GQO31" s="309"/>
      <c r="GQP31" s="309"/>
      <c r="GQQ31" s="309"/>
      <c r="GQR31" s="309"/>
      <c r="GQS31" s="309"/>
      <c r="GQT31" s="309"/>
      <c r="GQU31" s="309"/>
      <c r="GQV31" s="309"/>
      <c r="GQW31" s="309"/>
      <c r="GQX31" s="309"/>
      <c r="GQY31" s="309"/>
      <c r="GQZ31" s="309"/>
      <c r="GRA31" s="309"/>
      <c r="GRB31" s="309"/>
      <c r="GRC31" s="309"/>
      <c r="GRD31" s="309"/>
      <c r="GRE31" s="309"/>
      <c r="GRF31" s="309"/>
      <c r="GRG31" s="309"/>
      <c r="GRH31" s="309"/>
      <c r="GRI31" s="309"/>
      <c r="GRJ31" s="309"/>
      <c r="GRK31" s="309"/>
      <c r="GRL31" s="309"/>
      <c r="GRM31" s="309"/>
      <c r="GRN31" s="309"/>
      <c r="GRO31" s="309"/>
      <c r="GRP31" s="309"/>
      <c r="GRQ31" s="309"/>
      <c r="GRR31" s="309"/>
      <c r="GRS31" s="309"/>
      <c r="GRT31" s="309"/>
      <c r="GRU31" s="309"/>
      <c r="GRV31" s="309"/>
      <c r="GRW31" s="309"/>
      <c r="GRX31" s="309"/>
      <c r="GRY31" s="309"/>
      <c r="GRZ31" s="309"/>
      <c r="GSA31" s="309"/>
      <c r="GSB31" s="309"/>
      <c r="GSC31" s="309"/>
      <c r="GSD31" s="309"/>
      <c r="GSE31" s="309"/>
      <c r="GSF31" s="309"/>
      <c r="GSG31" s="309"/>
      <c r="GSH31" s="309"/>
      <c r="GSI31" s="309"/>
      <c r="GSJ31" s="309"/>
      <c r="GSK31" s="309"/>
      <c r="GSL31" s="309"/>
      <c r="GSM31" s="309"/>
      <c r="GSN31" s="309"/>
      <c r="GSO31" s="309"/>
      <c r="GSP31" s="309"/>
      <c r="GSQ31" s="309"/>
      <c r="GSR31" s="309"/>
      <c r="GSS31" s="309"/>
      <c r="GST31" s="309"/>
      <c r="GSU31" s="309"/>
      <c r="GSV31" s="309"/>
      <c r="GSW31" s="309"/>
      <c r="GSX31" s="309"/>
      <c r="GSY31" s="309"/>
      <c r="GSZ31" s="309"/>
      <c r="GTA31" s="309"/>
      <c r="GTB31" s="309"/>
      <c r="GTC31" s="309"/>
      <c r="GTD31" s="309"/>
      <c r="GTE31" s="309"/>
      <c r="GTF31" s="309"/>
      <c r="GTG31" s="309"/>
      <c r="GTH31" s="309"/>
      <c r="GTI31" s="309"/>
      <c r="GTJ31" s="309"/>
      <c r="GTK31" s="309"/>
      <c r="GTL31" s="309"/>
      <c r="GTM31" s="309"/>
      <c r="GTN31" s="309"/>
      <c r="GTO31" s="309"/>
      <c r="GTP31" s="309"/>
      <c r="GTQ31" s="309"/>
      <c r="GTR31" s="309"/>
      <c r="GTS31" s="309"/>
      <c r="GTT31" s="309"/>
      <c r="GTU31" s="309"/>
      <c r="GTV31" s="309"/>
      <c r="GTW31" s="309"/>
      <c r="GTX31" s="309"/>
      <c r="GTY31" s="309"/>
      <c r="GTZ31" s="309"/>
      <c r="GUA31" s="309"/>
      <c r="GUB31" s="309"/>
      <c r="GUC31" s="309"/>
      <c r="GUD31" s="309"/>
      <c r="GUE31" s="309"/>
      <c r="GUF31" s="309"/>
      <c r="GUG31" s="309"/>
      <c r="GUH31" s="309"/>
      <c r="GUI31" s="309"/>
      <c r="GUJ31" s="309"/>
      <c r="GUK31" s="309"/>
      <c r="GUL31" s="309"/>
      <c r="GUM31" s="309"/>
      <c r="GUN31" s="309"/>
      <c r="GUO31" s="309"/>
      <c r="GUP31" s="309"/>
      <c r="GUQ31" s="309"/>
      <c r="GUR31" s="309"/>
      <c r="GUS31" s="309"/>
      <c r="GUT31" s="309"/>
      <c r="GUU31" s="309"/>
      <c r="GUV31" s="309"/>
      <c r="GUW31" s="309"/>
      <c r="GUX31" s="309"/>
      <c r="GUY31" s="309"/>
      <c r="GUZ31" s="309"/>
      <c r="GVA31" s="309"/>
      <c r="GVB31" s="309"/>
      <c r="GVC31" s="309"/>
      <c r="GVD31" s="309"/>
      <c r="GVE31" s="309"/>
      <c r="GVF31" s="309"/>
      <c r="GVG31" s="309"/>
      <c r="GVH31" s="309"/>
      <c r="GVI31" s="309"/>
      <c r="GVJ31" s="309"/>
      <c r="GVK31" s="309"/>
      <c r="GVL31" s="309"/>
      <c r="GVM31" s="309"/>
      <c r="GVN31" s="309"/>
      <c r="GVO31" s="309"/>
      <c r="GVP31" s="309"/>
      <c r="GVQ31" s="309"/>
      <c r="GVR31" s="309"/>
      <c r="GVS31" s="309"/>
      <c r="GVT31" s="309"/>
      <c r="GVU31" s="309"/>
      <c r="GVV31" s="309"/>
      <c r="GVW31" s="309"/>
      <c r="GVX31" s="309"/>
      <c r="GVY31" s="309"/>
      <c r="GVZ31" s="309"/>
      <c r="GWA31" s="309"/>
      <c r="GWB31" s="309"/>
      <c r="GWC31" s="309"/>
      <c r="GWD31" s="309"/>
      <c r="GWE31" s="309"/>
      <c r="GWF31" s="309"/>
      <c r="GWG31" s="309"/>
      <c r="GWH31" s="309"/>
      <c r="GWI31" s="309"/>
      <c r="GWJ31" s="309"/>
      <c r="GWK31" s="309"/>
      <c r="GWL31" s="309"/>
      <c r="GWM31" s="309"/>
      <c r="GWN31" s="309"/>
      <c r="GWO31" s="309"/>
      <c r="GWP31" s="309"/>
      <c r="GWQ31" s="309"/>
      <c r="GWR31" s="309"/>
      <c r="GWS31" s="309"/>
      <c r="GWT31" s="309"/>
      <c r="GWU31" s="309"/>
      <c r="GWV31" s="309"/>
      <c r="GWW31" s="309"/>
      <c r="GWX31" s="309"/>
      <c r="GWY31" s="309"/>
      <c r="GWZ31" s="309"/>
      <c r="GXA31" s="309"/>
      <c r="GXB31" s="309"/>
      <c r="GXC31" s="309"/>
      <c r="GXD31" s="309"/>
      <c r="GXE31" s="309"/>
      <c r="GXF31" s="309"/>
      <c r="GXG31" s="309"/>
      <c r="GXH31" s="309"/>
      <c r="GXI31" s="309"/>
      <c r="GXJ31" s="309"/>
      <c r="GXK31" s="309"/>
      <c r="GXL31" s="309"/>
      <c r="GXM31" s="309"/>
      <c r="GXN31" s="309"/>
      <c r="GXO31" s="309"/>
      <c r="GXP31" s="309"/>
      <c r="GXQ31" s="309"/>
      <c r="GXR31" s="309"/>
      <c r="GXS31" s="309"/>
      <c r="GXT31" s="309"/>
      <c r="GXU31" s="309"/>
      <c r="GXV31" s="309"/>
      <c r="GXW31" s="309"/>
      <c r="GXX31" s="309"/>
      <c r="GXY31" s="309"/>
      <c r="GXZ31" s="309"/>
      <c r="GYA31" s="309"/>
      <c r="GYB31" s="309"/>
      <c r="GYC31" s="309"/>
      <c r="GYD31" s="309"/>
      <c r="GYE31" s="309"/>
      <c r="GYF31" s="309"/>
      <c r="GYG31" s="309"/>
      <c r="GYH31" s="309"/>
      <c r="GYI31" s="309"/>
      <c r="GYJ31" s="309"/>
      <c r="GYK31" s="309"/>
      <c r="GYL31" s="309"/>
      <c r="GYM31" s="309"/>
      <c r="GYN31" s="309"/>
      <c r="GYO31" s="309"/>
      <c r="GYP31" s="309"/>
      <c r="GYQ31" s="309"/>
      <c r="GYR31" s="309"/>
      <c r="GYS31" s="309"/>
      <c r="GYT31" s="309"/>
      <c r="GYU31" s="309"/>
      <c r="GYV31" s="309"/>
      <c r="GYW31" s="309"/>
      <c r="GYX31" s="309"/>
      <c r="GYY31" s="309"/>
      <c r="GYZ31" s="309"/>
      <c r="GZA31" s="309"/>
      <c r="GZB31" s="309"/>
      <c r="GZC31" s="309"/>
      <c r="GZD31" s="309"/>
      <c r="GZE31" s="309"/>
      <c r="GZF31" s="309"/>
      <c r="GZG31" s="309"/>
      <c r="GZH31" s="309"/>
      <c r="GZI31" s="309"/>
      <c r="GZJ31" s="309"/>
      <c r="GZK31" s="309"/>
      <c r="GZL31" s="309"/>
      <c r="GZM31" s="309"/>
      <c r="GZN31" s="309"/>
      <c r="GZO31" s="309"/>
      <c r="GZP31" s="309"/>
      <c r="GZQ31" s="309"/>
      <c r="GZR31" s="309"/>
      <c r="GZS31" s="309"/>
      <c r="GZT31" s="309"/>
      <c r="GZU31" s="309"/>
      <c r="GZV31" s="309"/>
      <c r="GZW31" s="309"/>
      <c r="GZX31" s="309"/>
      <c r="GZY31" s="309"/>
      <c r="GZZ31" s="309"/>
      <c r="HAA31" s="309"/>
      <c r="HAB31" s="309"/>
      <c r="HAC31" s="309"/>
      <c r="HAD31" s="309"/>
      <c r="HAE31" s="309"/>
      <c r="HAF31" s="309"/>
      <c r="HAG31" s="309"/>
      <c r="HAH31" s="309"/>
      <c r="HAI31" s="309"/>
      <c r="HAJ31" s="309"/>
      <c r="HAK31" s="309"/>
      <c r="HAL31" s="309"/>
      <c r="HAM31" s="309"/>
      <c r="HAN31" s="309"/>
      <c r="HAO31" s="309"/>
      <c r="HAP31" s="309"/>
      <c r="HAQ31" s="309"/>
      <c r="HAR31" s="309"/>
      <c r="HAS31" s="309"/>
      <c r="HAT31" s="309"/>
      <c r="HAU31" s="309"/>
      <c r="HAV31" s="309"/>
      <c r="HAW31" s="309"/>
      <c r="HAX31" s="309"/>
      <c r="HAY31" s="309"/>
      <c r="HAZ31" s="309"/>
      <c r="HBA31" s="309"/>
      <c r="HBB31" s="309"/>
      <c r="HBC31" s="309"/>
      <c r="HBD31" s="309"/>
      <c r="HBE31" s="309"/>
      <c r="HBF31" s="309"/>
      <c r="HBG31" s="309"/>
      <c r="HBH31" s="309"/>
      <c r="HBI31" s="309"/>
      <c r="HBJ31" s="309"/>
      <c r="HBK31" s="309"/>
      <c r="HBL31" s="309"/>
      <c r="HBM31" s="309"/>
      <c r="HBN31" s="309"/>
      <c r="HBO31" s="309"/>
      <c r="HBP31" s="309"/>
      <c r="HBQ31" s="309"/>
      <c r="HBR31" s="309"/>
      <c r="HBS31" s="309"/>
      <c r="HBT31" s="309"/>
      <c r="HBU31" s="309"/>
      <c r="HBV31" s="309"/>
      <c r="HBW31" s="309"/>
      <c r="HBX31" s="309"/>
      <c r="HBY31" s="309"/>
      <c r="HBZ31" s="309"/>
      <c r="HCA31" s="309"/>
      <c r="HCB31" s="309"/>
      <c r="HCC31" s="309"/>
      <c r="HCD31" s="309"/>
      <c r="HCE31" s="309"/>
      <c r="HCF31" s="309"/>
      <c r="HCG31" s="309"/>
      <c r="HCH31" s="309"/>
      <c r="HCI31" s="309"/>
      <c r="HCJ31" s="309"/>
      <c r="HCK31" s="309"/>
      <c r="HCL31" s="309"/>
      <c r="HCM31" s="309"/>
      <c r="HCN31" s="309"/>
      <c r="HCO31" s="309"/>
      <c r="HCP31" s="309"/>
      <c r="HCQ31" s="309"/>
      <c r="HCR31" s="309"/>
      <c r="HCS31" s="309"/>
      <c r="HCT31" s="309"/>
      <c r="HCU31" s="309"/>
      <c r="HCV31" s="309"/>
      <c r="HCW31" s="309"/>
      <c r="HCX31" s="309"/>
      <c r="HCY31" s="309"/>
      <c r="HCZ31" s="309"/>
      <c r="HDA31" s="309"/>
      <c r="HDB31" s="309"/>
      <c r="HDC31" s="309"/>
      <c r="HDD31" s="309"/>
      <c r="HDE31" s="309"/>
      <c r="HDF31" s="309"/>
      <c r="HDG31" s="309"/>
      <c r="HDH31" s="309"/>
      <c r="HDI31" s="309"/>
      <c r="HDJ31" s="309"/>
      <c r="HDK31" s="309"/>
      <c r="HDL31" s="309"/>
      <c r="HDM31" s="309"/>
      <c r="HDN31" s="309"/>
      <c r="HDO31" s="309"/>
      <c r="HDP31" s="309"/>
      <c r="HDQ31" s="309"/>
      <c r="HDR31" s="309"/>
      <c r="HDS31" s="309"/>
      <c r="HDT31" s="309"/>
      <c r="HDU31" s="309"/>
      <c r="HDV31" s="309"/>
      <c r="HDW31" s="309"/>
      <c r="HDX31" s="309"/>
      <c r="HDY31" s="309"/>
      <c r="HDZ31" s="309"/>
      <c r="HEA31" s="309"/>
      <c r="HEB31" s="309"/>
      <c r="HEC31" s="309"/>
      <c r="HED31" s="309"/>
      <c r="HEE31" s="309"/>
      <c r="HEF31" s="309"/>
      <c r="HEG31" s="309"/>
      <c r="HEH31" s="309"/>
      <c r="HEI31" s="309"/>
      <c r="HEJ31" s="309"/>
      <c r="HEK31" s="309"/>
      <c r="HEL31" s="309"/>
      <c r="HEM31" s="309"/>
      <c r="HEN31" s="309"/>
      <c r="HEO31" s="309"/>
      <c r="HEP31" s="309"/>
      <c r="HEQ31" s="309"/>
      <c r="HER31" s="309"/>
      <c r="HES31" s="309"/>
      <c r="HET31" s="309"/>
      <c r="HEU31" s="309"/>
      <c r="HEV31" s="309"/>
      <c r="HEW31" s="309"/>
      <c r="HEX31" s="309"/>
      <c r="HEY31" s="309"/>
      <c r="HEZ31" s="309"/>
      <c r="HFA31" s="309"/>
      <c r="HFB31" s="309"/>
      <c r="HFC31" s="309"/>
      <c r="HFD31" s="309"/>
      <c r="HFE31" s="309"/>
      <c r="HFF31" s="309"/>
      <c r="HFG31" s="309"/>
      <c r="HFH31" s="309"/>
      <c r="HFI31" s="309"/>
      <c r="HFJ31" s="309"/>
      <c r="HFK31" s="309"/>
      <c r="HFL31" s="309"/>
      <c r="HFM31" s="309"/>
      <c r="HFN31" s="309"/>
      <c r="HFO31" s="309"/>
      <c r="HFP31" s="309"/>
      <c r="HFQ31" s="309"/>
      <c r="HFR31" s="309"/>
      <c r="HFS31" s="309"/>
      <c r="HFT31" s="309"/>
      <c r="HFU31" s="309"/>
      <c r="HFV31" s="309"/>
      <c r="HFW31" s="309"/>
      <c r="HFX31" s="309"/>
      <c r="HFY31" s="309"/>
      <c r="HFZ31" s="309"/>
      <c r="HGA31" s="309"/>
      <c r="HGB31" s="309"/>
      <c r="HGC31" s="309"/>
      <c r="HGD31" s="309"/>
      <c r="HGE31" s="309"/>
      <c r="HGF31" s="309"/>
      <c r="HGG31" s="309"/>
      <c r="HGH31" s="309"/>
      <c r="HGI31" s="309"/>
      <c r="HGJ31" s="309"/>
      <c r="HGK31" s="309"/>
      <c r="HGL31" s="309"/>
      <c r="HGM31" s="309"/>
      <c r="HGN31" s="309"/>
      <c r="HGO31" s="309"/>
      <c r="HGP31" s="309"/>
      <c r="HGQ31" s="309"/>
      <c r="HGR31" s="309"/>
      <c r="HGS31" s="309"/>
      <c r="HGT31" s="309"/>
      <c r="HGU31" s="309"/>
      <c r="HGV31" s="309"/>
      <c r="HGW31" s="309"/>
      <c r="HGX31" s="309"/>
      <c r="HGY31" s="309"/>
      <c r="HGZ31" s="309"/>
      <c r="HHA31" s="309"/>
      <c r="HHB31" s="309"/>
      <c r="HHC31" s="309"/>
      <c r="HHD31" s="309"/>
      <c r="HHE31" s="309"/>
      <c r="HHF31" s="309"/>
      <c r="HHG31" s="309"/>
      <c r="HHH31" s="309"/>
      <c r="HHI31" s="309"/>
      <c r="HHJ31" s="309"/>
      <c r="HHK31" s="309"/>
      <c r="HHL31" s="309"/>
      <c r="HHM31" s="309"/>
      <c r="HHN31" s="309"/>
      <c r="HHO31" s="309"/>
      <c r="HHP31" s="309"/>
      <c r="HHQ31" s="309"/>
      <c r="HHR31" s="309"/>
      <c r="HHS31" s="309"/>
      <c r="HHT31" s="309"/>
      <c r="HHU31" s="309"/>
      <c r="HHV31" s="309"/>
      <c r="HHW31" s="309"/>
      <c r="HHX31" s="309"/>
      <c r="HHY31" s="309"/>
      <c r="HHZ31" s="309"/>
      <c r="HIA31" s="309"/>
      <c r="HIB31" s="309"/>
      <c r="HIC31" s="309"/>
      <c r="HID31" s="309"/>
      <c r="HIE31" s="309"/>
      <c r="HIF31" s="309"/>
      <c r="HIG31" s="309"/>
      <c r="HIH31" s="309"/>
      <c r="HII31" s="309"/>
      <c r="HIJ31" s="309"/>
      <c r="HIK31" s="309"/>
      <c r="HIL31" s="309"/>
      <c r="HIM31" s="309"/>
      <c r="HIN31" s="309"/>
      <c r="HIO31" s="309"/>
      <c r="HIP31" s="309"/>
      <c r="HIQ31" s="309"/>
      <c r="HIR31" s="309"/>
      <c r="HIS31" s="309"/>
      <c r="HIT31" s="309"/>
      <c r="HIU31" s="309"/>
      <c r="HIV31" s="309"/>
      <c r="HIW31" s="309"/>
      <c r="HIX31" s="309"/>
      <c r="HIY31" s="309"/>
      <c r="HIZ31" s="309"/>
      <c r="HJA31" s="309"/>
      <c r="HJB31" s="309"/>
      <c r="HJC31" s="309"/>
      <c r="HJD31" s="309"/>
      <c r="HJE31" s="309"/>
      <c r="HJF31" s="309"/>
      <c r="HJG31" s="309"/>
      <c r="HJH31" s="309"/>
      <c r="HJI31" s="309"/>
      <c r="HJJ31" s="309"/>
      <c r="HJK31" s="309"/>
      <c r="HJL31" s="309"/>
      <c r="HJM31" s="309"/>
      <c r="HJN31" s="309"/>
      <c r="HJO31" s="309"/>
      <c r="HJP31" s="309"/>
      <c r="HJQ31" s="309"/>
      <c r="HJR31" s="309"/>
      <c r="HJS31" s="309"/>
      <c r="HJT31" s="309"/>
      <c r="HJU31" s="309"/>
      <c r="HJV31" s="309"/>
      <c r="HJW31" s="309"/>
      <c r="HJX31" s="309"/>
      <c r="HJY31" s="309"/>
      <c r="HJZ31" s="309"/>
      <c r="HKA31" s="309"/>
      <c r="HKB31" s="309"/>
      <c r="HKC31" s="309"/>
      <c r="HKD31" s="309"/>
      <c r="HKE31" s="309"/>
      <c r="HKF31" s="309"/>
      <c r="HKG31" s="309"/>
      <c r="HKH31" s="309"/>
      <c r="HKI31" s="309"/>
      <c r="HKJ31" s="309"/>
      <c r="HKK31" s="309"/>
      <c r="HKL31" s="309"/>
      <c r="HKM31" s="309"/>
      <c r="HKN31" s="309"/>
      <c r="HKO31" s="309"/>
      <c r="HKP31" s="309"/>
      <c r="HKQ31" s="309"/>
      <c r="HKR31" s="309"/>
      <c r="HKS31" s="309"/>
      <c r="HKT31" s="309"/>
      <c r="HKU31" s="309"/>
      <c r="HKV31" s="309"/>
      <c r="HKW31" s="309"/>
      <c r="HKX31" s="309"/>
      <c r="HKY31" s="309"/>
      <c r="HKZ31" s="309"/>
      <c r="HLA31" s="309"/>
      <c r="HLB31" s="309"/>
      <c r="HLC31" s="309"/>
      <c r="HLD31" s="309"/>
      <c r="HLE31" s="309"/>
      <c r="HLF31" s="309"/>
      <c r="HLG31" s="309"/>
      <c r="HLH31" s="309"/>
      <c r="HLI31" s="309"/>
      <c r="HLJ31" s="309"/>
      <c r="HLK31" s="309"/>
      <c r="HLL31" s="309"/>
      <c r="HLM31" s="309"/>
      <c r="HLN31" s="309"/>
      <c r="HLO31" s="309"/>
      <c r="HLP31" s="309"/>
      <c r="HLQ31" s="309"/>
      <c r="HLR31" s="309"/>
      <c r="HLS31" s="309"/>
      <c r="HLT31" s="309"/>
      <c r="HLU31" s="309"/>
      <c r="HLV31" s="309"/>
      <c r="HLW31" s="309"/>
      <c r="HLX31" s="309"/>
      <c r="HLY31" s="309"/>
      <c r="HLZ31" s="309"/>
      <c r="HMA31" s="309"/>
      <c r="HMB31" s="309"/>
      <c r="HMC31" s="309"/>
      <c r="HMD31" s="309"/>
      <c r="HME31" s="309"/>
      <c r="HMF31" s="309"/>
      <c r="HMG31" s="309"/>
      <c r="HMH31" s="309"/>
      <c r="HMI31" s="309"/>
      <c r="HMJ31" s="309"/>
      <c r="HMK31" s="309"/>
      <c r="HML31" s="309"/>
      <c r="HMM31" s="309"/>
      <c r="HMN31" s="309"/>
      <c r="HMO31" s="309"/>
      <c r="HMP31" s="309"/>
      <c r="HMQ31" s="309"/>
      <c r="HMR31" s="309"/>
      <c r="HMS31" s="309"/>
      <c r="HMT31" s="309"/>
      <c r="HMU31" s="309"/>
      <c r="HMV31" s="309"/>
      <c r="HMW31" s="309"/>
      <c r="HMX31" s="309"/>
      <c r="HMY31" s="309"/>
      <c r="HMZ31" s="309"/>
      <c r="HNA31" s="309"/>
      <c r="HNB31" s="309"/>
      <c r="HNC31" s="309"/>
      <c r="HND31" s="309"/>
      <c r="HNE31" s="309"/>
      <c r="HNF31" s="309"/>
      <c r="HNG31" s="309"/>
      <c r="HNH31" s="309"/>
      <c r="HNI31" s="309"/>
      <c r="HNJ31" s="309"/>
      <c r="HNK31" s="309"/>
      <c r="HNL31" s="309"/>
      <c r="HNM31" s="309"/>
      <c r="HNN31" s="309"/>
      <c r="HNO31" s="309"/>
      <c r="HNP31" s="309"/>
      <c r="HNQ31" s="309"/>
      <c r="HNR31" s="309"/>
      <c r="HNS31" s="309"/>
      <c r="HNT31" s="309"/>
      <c r="HNU31" s="309"/>
      <c r="HNV31" s="309"/>
      <c r="HNW31" s="309"/>
      <c r="HNX31" s="309"/>
      <c r="HNY31" s="309"/>
      <c r="HNZ31" s="309"/>
      <c r="HOA31" s="309"/>
      <c r="HOB31" s="309"/>
      <c r="HOC31" s="309"/>
      <c r="HOD31" s="309"/>
      <c r="HOE31" s="309"/>
      <c r="HOF31" s="309"/>
      <c r="HOG31" s="309"/>
      <c r="HOH31" s="309"/>
      <c r="HOI31" s="309"/>
      <c r="HOJ31" s="309"/>
      <c r="HOK31" s="309"/>
      <c r="HOL31" s="309"/>
      <c r="HOM31" s="309"/>
      <c r="HON31" s="309"/>
      <c r="HOO31" s="309"/>
      <c r="HOP31" s="309"/>
      <c r="HOQ31" s="309"/>
      <c r="HOR31" s="309"/>
      <c r="HOS31" s="309"/>
      <c r="HOT31" s="309"/>
      <c r="HOU31" s="309"/>
      <c r="HOV31" s="309"/>
      <c r="HOW31" s="309"/>
      <c r="HOX31" s="309"/>
      <c r="HOY31" s="309"/>
      <c r="HOZ31" s="309"/>
      <c r="HPA31" s="309"/>
      <c r="HPB31" s="309"/>
      <c r="HPC31" s="309"/>
      <c r="HPD31" s="309"/>
      <c r="HPE31" s="309"/>
      <c r="HPF31" s="309"/>
      <c r="HPG31" s="309"/>
      <c r="HPH31" s="309"/>
      <c r="HPI31" s="309"/>
      <c r="HPJ31" s="309"/>
      <c r="HPK31" s="309"/>
      <c r="HPL31" s="309"/>
      <c r="HPM31" s="309"/>
      <c r="HPN31" s="309"/>
      <c r="HPO31" s="309"/>
      <c r="HPP31" s="309"/>
      <c r="HPQ31" s="309"/>
      <c r="HPR31" s="309"/>
      <c r="HPS31" s="309"/>
      <c r="HPT31" s="309"/>
      <c r="HPU31" s="309"/>
      <c r="HPV31" s="309"/>
      <c r="HPW31" s="309"/>
      <c r="HPX31" s="309"/>
      <c r="HPY31" s="309"/>
      <c r="HPZ31" s="309"/>
      <c r="HQA31" s="309"/>
      <c r="HQB31" s="309"/>
      <c r="HQC31" s="309"/>
      <c r="HQD31" s="309"/>
      <c r="HQE31" s="309"/>
      <c r="HQF31" s="309"/>
      <c r="HQG31" s="309"/>
      <c r="HQH31" s="309"/>
      <c r="HQI31" s="309"/>
      <c r="HQJ31" s="309"/>
      <c r="HQK31" s="309"/>
      <c r="HQL31" s="309"/>
      <c r="HQM31" s="309"/>
      <c r="HQN31" s="309"/>
      <c r="HQO31" s="309"/>
      <c r="HQP31" s="309"/>
      <c r="HQQ31" s="309"/>
      <c r="HQR31" s="309"/>
      <c r="HQS31" s="309"/>
      <c r="HQT31" s="309"/>
      <c r="HQU31" s="309"/>
      <c r="HQV31" s="309"/>
      <c r="HQW31" s="309"/>
      <c r="HQX31" s="309"/>
      <c r="HQY31" s="309"/>
      <c r="HQZ31" s="309"/>
      <c r="HRA31" s="309"/>
      <c r="HRB31" s="309"/>
      <c r="HRC31" s="309"/>
      <c r="HRD31" s="309"/>
      <c r="HRE31" s="309"/>
      <c r="HRF31" s="309"/>
      <c r="HRG31" s="309"/>
      <c r="HRH31" s="309"/>
      <c r="HRI31" s="309"/>
      <c r="HRJ31" s="309"/>
      <c r="HRK31" s="309"/>
      <c r="HRL31" s="309"/>
      <c r="HRM31" s="309"/>
      <c r="HRN31" s="309"/>
      <c r="HRO31" s="309"/>
      <c r="HRP31" s="309"/>
      <c r="HRQ31" s="309"/>
      <c r="HRR31" s="309"/>
      <c r="HRS31" s="309"/>
      <c r="HRT31" s="309"/>
      <c r="HRU31" s="309"/>
      <c r="HRV31" s="309"/>
      <c r="HRW31" s="309"/>
      <c r="HRX31" s="309"/>
      <c r="HRY31" s="309"/>
      <c r="HRZ31" s="309"/>
      <c r="HSA31" s="309"/>
      <c r="HSB31" s="309"/>
      <c r="HSC31" s="309"/>
      <c r="HSD31" s="309"/>
      <c r="HSE31" s="309"/>
      <c r="HSF31" s="309"/>
      <c r="HSG31" s="309"/>
      <c r="HSH31" s="309"/>
      <c r="HSI31" s="309"/>
      <c r="HSJ31" s="309"/>
      <c r="HSK31" s="309"/>
      <c r="HSL31" s="309"/>
      <c r="HSM31" s="309"/>
      <c r="HSN31" s="309"/>
      <c r="HSO31" s="309"/>
      <c r="HSP31" s="309"/>
      <c r="HSQ31" s="309"/>
      <c r="HSR31" s="309"/>
      <c r="HSS31" s="309"/>
      <c r="HST31" s="309"/>
      <c r="HSU31" s="309"/>
      <c r="HSV31" s="309"/>
      <c r="HSW31" s="309"/>
      <c r="HSX31" s="309"/>
      <c r="HSY31" s="309"/>
      <c r="HSZ31" s="309"/>
      <c r="HTA31" s="309"/>
      <c r="HTB31" s="309"/>
      <c r="HTC31" s="309"/>
      <c r="HTD31" s="309"/>
      <c r="HTE31" s="309"/>
      <c r="HTF31" s="309"/>
      <c r="HTG31" s="309"/>
      <c r="HTH31" s="309"/>
      <c r="HTI31" s="309"/>
      <c r="HTJ31" s="309"/>
      <c r="HTK31" s="309"/>
      <c r="HTL31" s="309"/>
      <c r="HTM31" s="309"/>
      <c r="HTN31" s="309"/>
      <c r="HTO31" s="309"/>
      <c r="HTP31" s="309"/>
      <c r="HTQ31" s="309"/>
      <c r="HTR31" s="309"/>
      <c r="HTS31" s="309"/>
      <c r="HTT31" s="309"/>
      <c r="HTU31" s="309"/>
      <c r="HTV31" s="309"/>
      <c r="HTW31" s="309"/>
      <c r="HTX31" s="309"/>
      <c r="HTY31" s="309"/>
      <c r="HTZ31" s="309"/>
      <c r="HUA31" s="309"/>
      <c r="HUB31" s="309"/>
      <c r="HUC31" s="309"/>
      <c r="HUD31" s="309"/>
      <c r="HUE31" s="309"/>
      <c r="HUF31" s="309"/>
      <c r="HUG31" s="309"/>
      <c r="HUH31" s="309"/>
      <c r="HUI31" s="309"/>
      <c r="HUJ31" s="309"/>
      <c r="HUK31" s="309"/>
      <c r="HUL31" s="309"/>
      <c r="HUM31" s="309"/>
      <c r="HUN31" s="309"/>
      <c r="HUO31" s="309"/>
      <c r="HUP31" s="309"/>
      <c r="HUQ31" s="309"/>
      <c r="HUR31" s="309"/>
      <c r="HUS31" s="309"/>
      <c r="HUT31" s="309"/>
      <c r="HUU31" s="309"/>
      <c r="HUV31" s="309"/>
      <c r="HUW31" s="309"/>
      <c r="HUX31" s="309"/>
      <c r="HUY31" s="309"/>
      <c r="HUZ31" s="309"/>
      <c r="HVA31" s="309"/>
      <c r="HVB31" s="309"/>
      <c r="HVC31" s="309"/>
      <c r="HVD31" s="309"/>
      <c r="HVE31" s="309"/>
      <c r="HVF31" s="309"/>
      <c r="HVG31" s="309"/>
      <c r="HVH31" s="309"/>
      <c r="HVI31" s="309"/>
      <c r="HVJ31" s="309"/>
      <c r="HVK31" s="309"/>
      <c r="HVL31" s="309"/>
      <c r="HVM31" s="309"/>
      <c r="HVN31" s="309"/>
      <c r="HVO31" s="309"/>
      <c r="HVP31" s="309"/>
      <c r="HVQ31" s="309"/>
      <c r="HVR31" s="309"/>
      <c r="HVS31" s="309"/>
      <c r="HVT31" s="309"/>
      <c r="HVU31" s="309"/>
      <c r="HVV31" s="309"/>
      <c r="HVW31" s="309"/>
      <c r="HVX31" s="309"/>
      <c r="HVY31" s="309"/>
      <c r="HVZ31" s="309"/>
      <c r="HWA31" s="309"/>
      <c r="HWB31" s="309"/>
      <c r="HWC31" s="309"/>
      <c r="HWD31" s="309"/>
      <c r="HWE31" s="309"/>
      <c r="HWF31" s="309"/>
      <c r="HWG31" s="309"/>
      <c r="HWH31" s="309"/>
      <c r="HWI31" s="309"/>
      <c r="HWJ31" s="309"/>
      <c r="HWK31" s="309"/>
      <c r="HWL31" s="309"/>
      <c r="HWM31" s="309"/>
      <c r="HWN31" s="309"/>
      <c r="HWO31" s="309"/>
      <c r="HWP31" s="309"/>
      <c r="HWQ31" s="309"/>
      <c r="HWR31" s="309"/>
      <c r="HWS31" s="309"/>
      <c r="HWT31" s="309"/>
      <c r="HWU31" s="309"/>
      <c r="HWV31" s="309"/>
      <c r="HWW31" s="309"/>
      <c r="HWX31" s="309"/>
      <c r="HWY31" s="309"/>
      <c r="HWZ31" s="309"/>
      <c r="HXA31" s="309"/>
      <c r="HXB31" s="309"/>
      <c r="HXC31" s="309"/>
      <c r="HXD31" s="309"/>
      <c r="HXE31" s="309"/>
      <c r="HXF31" s="309"/>
      <c r="HXG31" s="309"/>
      <c r="HXH31" s="309"/>
      <c r="HXI31" s="309"/>
      <c r="HXJ31" s="309"/>
      <c r="HXK31" s="309"/>
      <c r="HXL31" s="309"/>
      <c r="HXM31" s="309"/>
      <c r="HXN31" s="309"/>
      <c r="HXO31" s="309"/>
      <c r="HXP31" s="309"/>
      <c r="HXQ31" s="309"/>
      <c r="HXR31" s="309"/>
      <c r="HXS31" s="309"/>
      <c r="HXT31" s="309"/>
      <c r="HXU31" s="309"/>
      <c r="HXV31" s="309"/>
      <c r="HXW31" s="309"/>
      <c r="HXX31" s="309"/>
      <c r="HXY31" s="309"/>
      <c r="HXZ31" s="309"/>
      <c r="HYA31" s="309"/>
      <c r="HYB31" s="309"/>
      <c r="HYC31" s="309"/>
      <c r="HYD31" s="309"/>
      <c r="HYE31" s="309"/>
      <c r="HYF31" s="309"/>
      <c r="HYG31" s="309"/>
      <c r="HYH31" s="309"/>
      <c r="HYI31" s="309"/>
      <c r="HYJ31" s="309"/>
      <c r="HYK31" s="309"/>
      <c r="HYL31" s="309"/>
      <c r="HYM31" s="309"/>
      <c r="HYN31" s="309"/>
      <c r="HYO31" s="309"/>
      <c r="HYP31" s="309"/>
      <c r="HYQ31" s="309"/>
      <c r="HYR31" s="309"/>
      <c r="HYS31" s="309"/>
      <c r="HYT31" s="309"/>
      <c r="HYU31" s="309"/>
      <c r="HYV31" s="309"/>
      <c r="HYW31" s="309"/>
      <c r="HYX31" s="309"/>
      <c r="HYY31" s="309"/>
      <c r="HYZ31" s="309"/>
      <c r="HZA31" s="309"/>
      <c r="HZB31" s="309"/>
      <c r="HZC31" s="309"/>
      <c r="HZD31" s="309"/>
      <c r="HZE31" s="309"/>
      <c r="HZF31" s="309"/>
      <c r="HZG31" s="309"/>
      <c r="HZH31" s="309"/>
      <c r="HZI31" s="309"/>
      <c r="HZJ31" s="309"/>
      <c r="HZK31" s="309"/>
      <c r="HZL31" s="309"/>
      <c r="HZM31" s="309"/>
      <c r="HZN31" s="309"/>
      <c r="HZO31" s="309"/>
      <c r="HZP31" s="309"/>
      <c r="HZQ31" s="309"/>
      <c r="HZR31" s="309"/>
      <c r="HZS31" s="309"/>
      <c r="HZT31" s="309"/>
      <c r="HZU31" s="309"/>
      <c r="HZV31" s="309"/>
      <c r="HZW31" s="309"/>
      <c r="HZX31" s="309"/>
      <c r="HZY31" s="309"/>
      <c r="HZZ31" s="309"/>
      <c r="IAA31" s="309"/>
      <c r="IAB31" s="309"/>
      <c r="IAC31" s="309"/>
      <c r="IAD31" s="309"/>
      <c r="IAE31" s="309"/>
      <c r="IAF31" s="309"/>
      <c r="IAG31" s="309"/>
      <c r="IAH31" s="309"/>
      <c r="IAI31" s="309"/>
      <c r="IAJ31" s="309"/>
      <c r="IAK31" s="309"/>
      <c r="IAL31" s="309"/>
      <c r="IAM31" s="309"/>
      <c r="IAN31" s="309"/>
      <c r="IAO31" s="309"/>
      <c r="IAP31" s="309"/>
      <c r="IAQ31" s="309"/>
      <c r="IAR31" s="309"/>
      <c r="IAS31" s="309"/>
      <c r="IAT31" s="309"/>
      <c r="IAU31" s="309"/>
      <c r="IAV31" s="309"/>
      <c r="IAW31" s="309"/>
      <c r="IAX31" s="309"/>
      <c r="IAY31" s="309"/>
      <c r="IAZ31" s="309"/>
      <c r="IBA31" s="309"/>
      <c r="IBB31" s="309"/>
      <c r="IBC31" s="309"/>
      <c r="IBD31" s="309"/>
      <c r="IBE31" s="309"/>
      <c r="IBF31" s="309"/>
      <c r="IBG31" s="309"/>
      <c r="IBH31" s="309"/>
      <c r="IBI31" s="309"/>
      <c r="IBJ31" s="309"/>
      <c r="IBK31" s="309"/>
      <c r="IBL31" s="309"/>
      <c r="IBM31" s="309"/>
      <c r="IBN31" s="309"/>
      <c r="IBO31" s="309"/>
      <c r="IBP31" s="309"/>
      <c r="IBQ31" s="309"/>
      <c r="IBR31" s="309"/>
      <c r="IBS31" s="309"/>
      <c r="IBT31" s="309"/>
      <c r="IBU31" s="309"/>
      <c r="IBV31" s="309"/>
      <c r="IBW31" s="309"/>
      <c r="IBX31" s="309"/>
      <c r="IBY31" s="309"/>
      <c r="IBZ31" s="309"/>
      <c r="ICA31" s="309"/>
      <c r="ICB31" s="309"/>
      <c r="ICC31" s="309"/>
      <c r="ICD31" s="309"/>
      <c r="ICE31" s="309"/>
      <c r="ICF31" s="309"/>
      <c r="ICG31" s="309"/>
      <c r="ICH31" s="309"/>
      <c r="ICI31" s="309"/>
      <c r="ICJ31" s="309"/>
      <c r="ICK31" s="309"/>
      <c r="ICL31" s="309"/>
      <c r="ICM31" s="309"/>
      <c r="ICN31" s="309"/>
      <c r="ICO31" s="309"/>
      <c r="ICP31" s="309"/>
      <c r="ICQ31" s="309"/>
      <c r="ICR31" s="309"/>
      <c r="ICS31" s="309"/>
      <c r="ICT31" s="309"/>
      <c r="ICU31" s="309"/>
      <c r="ICV31" s="309"/>
      <c r="ICW31" s="309"/>
      <c r="ICX31" s="309"/>
      <c r="ICY31" s="309"/>
      <c r="ICZ31" s="309"/>
      <c r="IDA31" s="309"/>
      <c r="IDB31" s="309"/>
      <c r="IDC31" s="309"/>
      <c r="IDD31" s="309"/>
      <c r="IDE31" s="309"/>
      <c r="IDF31" s="309"/>
      <c r="IDG31" s="309"/>
      <c r="IDH31" s="309"/>
      <c r="IDI31" s="309"/>
      <c r="IDJ31" s="309"/>
      <c r="IDK31" s="309"/>
      <c r="IDL31" s="309"/>
      <c r="IDM31" s="309"/>
      <c r="IDN31" s="309"/>
      <c r="IDO31" s="309"/>
      <c r="IDP31" s="309"/>
      <c r="IDQ31" s="309"/>
      <c r="IDR31" s="309"/>
      <c r="IDS31" s="309"/>
      <c r="IDT31" s="309"/>
      <c r="IDU31" s="309"/>
      <c r="IDV31" s="309"/>
      <c r="IDW31" s="309"/>
      <c r="IDX31" s="309"/>
      <c r="IDY31" s="309"/>
      <c r="IDZ31" s="309"/>
      <c r="IEA31" s="309"/>
      <c r="IEB31" s="309"/>
      <c r="IEC31" s="309"/>
      <c r="IED31" s="309"/>
      <c r="IEE31" s="309"/>
      <c r="IEF31" s="309"/>
      <c r="IEG31" s="309"/>
      <c r="IEH31" s="309"/>
      <c r="IEI31" s="309"/>
      <c r="IEJ31" s="309"/>
      <c r="IEK31" s="309"/>
      <c r="IEL31" s="309"/>
      <c r="IEM31" s="309"/>
      <c r="IEN31" s="309"/>
      <c r="IEO31" s="309"/>
      <c r="IEP31" s="309"/>
      <c r="IEQ31" s="309"/>
      <c r="IER31" s="309"/>
      <c r="IES31" s="309"/>
      <c r="IET31" s="309"/>
      <c r="IEU31" s="309"/>
      <c r="IEV31" s="309"/>
      <c r="IEW31" s="309"/>
      <c r="IEX31" s="309"/>
      <c r="IEY31" s="309"/>
      <c r="IEZ31" s="309"/>
      <c r="IFA31" s="309"/>
      <c r="IFB31" s="309"/>
      <c r="IFC31" s="309"/>
      <c r="IFD31" s="309"/>
      <c r="IFE31" s="309"/>
      <c r="IFF31" s="309"/>
      <c r="IFG31" s="309"/>
      <c r="IFH31" s="309"/>
      <c r="IFI31" s="309"/>
      <c r="IFJ31" s="309"/>
      <c r="IFK31" s="309"/>
      <c r="IFL31" s="309"/>
      <c r="IFM31" s="309"/>
      <c r="IFN31" s="309"/>
      <c r="IFO31" s="309"/>
      <c r="IFP31" s="309"/>
      <c r="IFQ31" s="309"/>
      <c r="IFR31" s="309"/>
      <c r="IFS31" s="309"/>
      <c r="IFT31" s="309"/>
      <c r="IFU31" s="309"/>
      <c r="IFV31" s="309"/>
      <c r="IFW31" s="309"/>
      <c r="IFX31" s="309"/>
      <c r="IFY31" s="309"/>
      <c r="IFZ31" s="309"/>
      <c r="IGA31" s="309"/>
      <c r="IGB31" s="309"/>
      <c r="IGC31" s="309"/>
      <c r="IGD31" s="309"/>
      <c r="IGE31" s="309"/>
      <c r="IGF31" s="309"/>
      <c r="IGG31" s="309"/>
      <c r="IGH31" s="309"/>
      <c r="IGI31" s="309"/>
      <c r="IGJ31" s="309"/>
      <c r="IGK31" s="309"/>
      <c r="IGL31" s="309"/>
      <c r="IGM31" s="309"/>
      <c r="IGN31" s="309"/>
      <c r="IGO31" s="309"/>
      <c r="IGP31" s="309"/>
      <c r="IGQ31" s="309"/>
      <c r="IGR31" s="309"/>
      <c r="IGS31" s="309"/>
      <c r="IGT31" s="309"/>
      <c r="IGU31" s="309"/>
      <c r="IGV31" s="309"/>
      <c r="IGW31" s="309"/>
      <c r="IGX31" s="309"/>
      <c r="IGY31" s="309"/>
      <c r="IGZ31" s="309"/>
      <c r="IHA31" s="309"/>
      <c r="IHB31" s="309"/>
      <c r="IHC31" s="309"/>
      <c r="IHD31" s="309"/>
      <c r="IHE31" s="309"/>
      <c r="IHF31" s="309"/>
      <c r="IHG31" s="309"/>
      <c r="IHH31" s="309"/>
      <c r="IHI31" s="309"/>
      <c r="IHJ31" s="309"/>
      <c r="IHK31" s="309"/>
      <c r="IHL31" s="309"/>
      <c r="IHM31" s="309"/>
      <c r="IHN31" s="309"/>
      <c r="IHO31" s="309"/>
      <c r="IHP31" s="309"/>
      <c r="IHQ31" s="309"/>
      <c r="IHR31" s="309"/>
      <c r="IHS31" s="309"/>
      <c r="IHT31" s="309"/>
      <c r="IHU31" s="309"/>
      <c r="IHV31" s="309"/>
      <c r="IHW31" s="309"/>
      <c r="IHX31" s="309"/>
      <c r="IHY31" s="309"/>
      <c r="IHZ31" s="309"/>
      <c r="IIA31" s="309"/>
      <c r="IIB31" s="309"/>
      <c r="IIC31" s="309"/>
      <c r="IID31" s="309"/>
      <c r="IIE31" s="309"/>
      <c r="IIF31" s="309"/>
      <c r="IIG31" s="309"/>
      <c r="IIH31" s="309"/>
      <c r="III31" s="309"/>
      <c r="IIJ31" s="309"/>
      <c r="IIK31" s="309"/>
      <c r="IIL31" s="309"/>
      <c r="IIM31" s="309"/>
      <c r="IIN31" s="309"/>
      <c r="IIO31" s="309"/>
      <c r="IIP31" s="309"/>
      <c r="IIQ31" s="309"/>
      <c r="IIR31" s="309"/>
      <c r="IIS31" s="309"/>
      <c r="IIT31" s="309"/>
      <c r="IIU31" s="309"/>
      <c r="IIV31" s="309"/>
      <c r="IIW31" s="309"/>
      <c r="IIX31" s="309"/>
      <c r="IIY31" s="309"/>
      <c r="IIZ31" s="309"/>
      <c r="IJA31" s="309"/>
      <c r="IJB31" s="309"/>
      <c r="IJC31" s="309"/>
      <c r="IJD31" s="309"/>
      <c r="IJE31" s="309"/>
      <c r="IJF31" s="309"/>
      <c r="IJG31" s="309"/>
      <c r="IJH31" s="309"/>
      <c r="IJI31" s="309"/>
      <c r="IJJ31" s="309"/>
      <c r="IJK31" s="309"/>
      <c r="IJL31" s="309"/>
      <c r="IJM31" s="309"/>
      <c r="IJN31" s="309"/>
      <c r="IJO31" s="309"/>
      <c r="IJP31" s="309"/>
      <c r="IJQ31" s="309"/>
      <c r="IJR31" s="309"/>
      <c r="IJS31" s="309"/>
      <c r="IJT31" s="309"/>
      <c r="IJU31" s="309"/>
      <c r="IJV31" s="309"/>
      <c r="IJW31" s="309"/>
      <c r="IJX31" s="309"/>
      <c r="IJY31" s="309"/>
      <c r="IJZ31" s="309"/>
      <c r="IKA31" s="309"/>
      <c r="IKB31" s="309"/>
      <c r="IKC31" s="309"/>
      <c r="IKD31" s="309"/>
      <c r="IKE31" s="309"/>
      <c r="IKF31" s="309"/>
      <c r="IKG31" s="309"/>
      <c r="IKH31" s="309"/>
      <c r="IKI31" s="309"/>
      <c r="IKJ31" s="309"/>
      <c r="IKK31" s="309"/>
      <c r="IKL31" s="309"/>
      <c r="IKM31" s="309"/>
      <c r="IKN31" s="309"/>
      <c r="IKO31" s="309"/>
      <c r="IKP31" s="309"/>
      <c r="IKQ31" s="309"/>
      <c r="IKR31" s="309"/>
      <c r="IKS31" s="309"/>
      <c r="IKT31" s="309"/>
      <c r="IKU31" s="309"/>
      <c r="IKV31" s="309"/>
      <c r="IKW31" s="309"/>
      <c r="IKX31" s="309"/>
      <c r="IKY31" s="309"/>
      <c r="IKZ31" s="309"/>
      <c r="ILA31" s="309"/>
      <c r="ILB31" s="309"/>
      <c r="ILC31" s="309"/>
      <c r="ILD31" s="309"/>
      <c r="ILE31" s="309"/>
      <c r="ILF31" s="309"/>
      <c r="ILG31" s="309"/>
      <c r="ILH31" s="309"/>
      <c r="ILI31" s="309"/>
      <c r="ILJ31" s="309"/>
      <c r="ILK31" s="309"/>
      <c r="ILL31" s="309"/>
      <c r="ILM31" s="309"/>
      <c r="ILN31" s="309"/>
      <c r="ILO31" s="309"/>
      <c r="ILP31" s="309"/>
      <c r="ILQ31" s="309"/>
      <c r="ILR31" s="309"/>
      <c r="ILS31" s="309"/>
      <c r="ILT31" s="309"/>
      <c r="ILU31" s="309"/>
      <c r="ILV31" s="309"/>
      <c r="ILW31" s="309"/>
      <c r="ILX31" s="309"/>
      <c r="ILY31" s="309"/>
      <c r="ILZ31" s="309"/>
      <c r="IMA31" s="309"/>
      <c r="IMB31" s="309"/>
      <c r="IMC31" s="309"/>
      <c r="IMD31" s="309"/>
      <c r="IME31" s="309"/>
      <c r="IMF31" s="309"/>
      <c r="IMG31" s="309"/>
      <c r="IMH31" s="309"/>
      <c r="IMI31" s="309"/>
      <c r="IMJ31" s="309"/>
      <c r="IMK31" s="309"/>
      <c r="IML31" s="309"/>
      <c r="IMM31" s="309"/>
      <c r="IMN31" s="309"/>
      <c r="IMO31" s="309"/>
      <c r="IMP31" s="309"/>
      <c r="IMQ31" s="309"/>
      <c r="IMR31" s="309"/>
      <c r="IMS31" s="309"/>
      <c r="IMT31" s="309"/>
      <c r="IMU31" s="309"/>
      <c r="IMV31" s="309"/>
      <c r="IMW31" s="309"/>
      <c r="IMX31" s="309"/>
      <c r="IMY31" s="309"/>
      <c r="IMZ31" s="309"/>
      <c r="INA31" s="309"/>
      <c r="INB31" s="309"/>
      <c r="INC31" s="309"/>
      <c r="IND31" s="309"/>
      <c r="INE31" s="309"/>
      <c r="INF31" s="309"/>
      <c r="ING31" s="309"/>
      <c r="INH31" s="309"/>
      <c r="INI31" s="309"/>
      <c r="INJ31" s="309"/>
      <c r="INK31" s="309"/>
      <c r="INL31" s="309"/>
      <c r="INM31" s="309"/>
      <c r="INN31" s="309"/>
      <c r="INO31" s="309"/>
      <c r="INP31" s="309"/>
      <c r="INQ31" s="309"/>
      <c r="INR31" s="309"/>
      <c r="INS31" s="309"/>
      <c r="INT31" s="309"/>
      <c r="INU31" s="309"/>
      <c r="INV31" s="309"/>
      <c r="INW31" s="309"/>
      <c r="INX31" s="309"/>
      <c r="INY31" s="309"/>
      <c r="INZ31" s="309"/>
      <c r="IOA31" s="309"/>
      <c r="IOB31" s="309"/>
      <c r="IOC31" s="309"/>
      <c r="IOD31" s="309"/>
      <c r="IOE31" s="309"/>
      <c r="IOF31" s="309"/>
      <c r="IOG31" s="309"/>
      <c r="IOH31" s="309"/>
      <c r="IOI31" s="309"/>
      <c r="IOJ31" s="309"/>
      <c r="IOK31" s="309"/>
      <c r="IOL31" s="309"/>
      <c r="IOM31" s="309"/>
      <c r="ION31" s="309"/>
      <c r="IOO31" s="309"/>
      <c r="IOP31" s="309"/>
      <c r="IOQ31" s="309"/>
      <c r="IOR31" s="309"/>
      <c r="IOS31" s="309"/>
      <c r="IOT31" s="309"/>
      <c r="IOU31" s="309"/>
      <c r="IOV31" s="309"/>
      <c r="IOW31" s="309"/>
      <c r="IOX31" s="309"/>
      <c r="IOY31" s="309"/>
      <c r="IOZ31" s="309"/>
      <c r="IPA31" s="309"/>
      <c r="IPB31" s="309"/>
      <c r="IPC31" s="309"/>
      <c r="IPD31" s="309"/>
      <c r="IPE31" s="309"/>
      <c r="IPF31" s="309"/>
      <c r="IPG31" s="309"/>
      <c r="IPH31" s="309"/>
      <c r="IPI31" s="309"/>
      <c r="IPJ31" s="309"/>
      <c r="IPK31" s="309"/>
      <c r="IPL31" s="309"/>
      <c r="IPM31" s="309"/>
      <c r="IPN31" s="309"/>
      <c r="IPO31" s="309"/>
      <c r="IPP31" s="309"/>
      <c r="IPQ31" s="309"/>
      <c r="IPR31" s="309"/>
      <c r="IPS31" s="309"/>
      <c r="IPT31" s="309"/>
      <c r="IPU31" s="309"/>
      <c r="IPV31" s="309"/>
      <c r="IPW31" s="309"/>
      <c r="IPX31" s="309"/>
      <c r="IPY31" s="309"/>
      <c r="IPZ31" s="309"/>
      <c r="IQA31" s="309"/>
      <c r="IQB31" s="309"/>
      <c r="IQC31" s="309"/>
      <c r="IQD31" s="309"/>
      <c r="IQE31" s="309"/>
      <c r="IQF31" s="309"/>
      <c r="IQG31" s="309"/>
      <c r="IQH31" s="309"/>
      <c r="IQI31" s="309"/>
      <c r="IQJ31" s="309"/>
      <c r="IQK31" s="309"/>
      <c r="IQL31" s="309"/>
      <c r="IQM31" s="309"/>
      <c r="IQN31" s="309"/>
      <c r="IQO31" s="309"/>
      <c r="IQP31" s="309"/>
      <c r="IQQ31" s="309"/>
      <c r="IQR31" s="309"/>
      <c r="IQS31" s="309"/>
      <c r="IQT31" s="309"/>
      <c r="IQU31" s="309"/>
      <c r="IQV31" s="309"/>
      <c r="IQW31" s="309"/>
      <c r="IQX31" s="309"/>
      <c r="IQY31" s="309"/>
      <c r="IQZ31" s="309"/>
      <c r="IRA31" s="309"/>
      <c r="IRB31" s="309"/>
      <c r="IRC31" s="309"/>
      <c r="IRD31" s="309"/>
      <c r="IRE31" s="309"/>
      <c r="IRF31" s="309"/>
      <c r="IRG31" s="309"/>
      <c r="IRH31" s="309"/>
      <c r="IRI31" s="309"/>
      <c r="IRJ31" s="309"/>
      <c r="IRK31" s="309"/>
      <c r="IRL31" s="309"/>
      <c r="IRM31" s="309"/>
      <c r="IRN31" s="309"/>
      <c r="IRO31" s="309"/>
      <c r="IRP31" s="309"/>
      <c r="IRQ31" s="309"/>
      <c r="IRR31" s="309"/>
      <c r="IRS31" s="309"/>
      <c r="IRT31" s="309"/>
      <c r="IRU31" s="309"/>
      <c r="IRV31" s="309"/>
      <c r="IRW31" s="309"/>
      <c r="IRX31" s="309"/>
      <c r="IRY31" s="309"/>
      <c r="IRZ31" s="309"/>
      <c r="ISA31" s="309"/>
      <c r="ISB31" s="309"/>
      <c r="ISC31" s="309"/>
      <c r="ISD31" s="309"/>
      <c r="ISE31" s="309"/>
      <c r="ISF31" s="309"/>
      <c r="ISG31" s="309"/>
      <c r="ISH31" s="309"/>
      <c r="ISI31" s="309"/>
      <c r="ISJ31" s="309"/>
      <c r="ISK31" s="309"/>
      <c r="ISL31" s="309"/>
      <c r="ISM31" s="309"/>
      <c r="ISN31" s="309"/>
      <c r="ISO31" s="309"/>
      <c r="ISP31" s="309"/>
      <c r="ISQ31" s="309"/>
      <c r="ISR31" s="309"/>
      <c r="ISS31" s="309"/>
      <c r="IST31" s="309"/>
      <c r="ISU31" s="309"/>
      <c r="ISV31" s="309"/>
      <c r="ISW31" s="309"/>
      <c r="ISX31" s="309"/>
      <c r="ISY31" s="309"/>
      <c r="ISZ31" s="309"/>
      <c r="ITA31" s="309"/>
      <c r="ITB31" s="309"/>
      <c r="ITC31" s="309"/>
      <c r="ITD31" s="309"/>
      <c r="ITE31" s="309"/>
      <c r="ITF31" s="309"/>
      <c r="ITG31" s="309"/>
      <c r="ITH31" s="309"/>
      <c r="ITI31" s="309"/>
      <c r="ITJ31" s="309"/>
      <c r="ITK31" s="309"/>
      <c r="ITL31" s="309"/>
      <c r="ITM31" s="309"/>
      <c r="ITN31" s="309"/>
      <c r="ITO31" s="309"/>
      <c r="ITP31" s="309"/>
      <c r="ITQ31" s="309"/>
      <c r="ITR31" s="309"/>
      <c r="ITS31" s="309"/>
      <c r="ITT31" s="309"/>
      <c r="ITU31" s="309"/>
      <c r="ITV31" s="309"/>
      <c r="ITW31" s="309"/>
      <c r="ITX31" s="309"/>
      <c r="ITY31" s="309"/>
      <c r="ITZ31" s="309"/>
      <c r="IUA31" s="309"/>
      <c r="IUB31" s="309"/>
      <c r="IUC31" s="309"/>
      <c r="IUD31" s="309"/>
      <c r="IUE31" s="309"/>
      <c r="IUF31" s="309"/>
      <c r="IUG31" s="309"/>
      <c r="IUH31" s="309"/>
      <c r="IUI31" s="309"/>
      <c r="IUJ31" s="309"/>
      <c r="IUK31" s="309"/>
      <c r="IUL31" s="309"/>
      <c r="IUM31" s="309"/>
      <c r="IUN31" s="309"/>
      <c r="IUO31" s="309"/>
      <c r="IUP31" s="309"/>
      <c r="IUQ31" s="309"/>
      <c r="IUR31" s="309"/>
      <c r="IUS31" s="309"/>
      <c r="IUT31" s="309"/>
      <c r="IUU31" s="309"/>
      <c r="IUV31" s="309"/>
      <c r="IUW31" s="309"/>
      <c r="IUX31" s="309"/>
      <c r="IUY31" s="309"/>
      <c r="IUZ31" s="309"/>
      <c r="IVA31" s="309"/>
      <c r="IVB31" s="309"/>
      <c r="IVC31" s="309"/>
      <c r="IVD31" s="309"/>
      <c r="IVE31" s="309"/>
      <c r="IVF31" s="309"/>
      <c r="IVG31" s="309"/>
      <c r="IVH31" s="309"/>
      <c r="IVI31" s="309"/>
      <c r="IVJ31" s="309"/>
      <c r="IVK31" s="309"/>
      <c r="IVL31" s="309"/>
      <c r="IVM31" s="309"/>
      <c r="IVN31" s="309"/>
      <c r="IVO31" s="309"/>
      <c r="IVP31" s="309"/>
      <c r="IVQ31" s="309"/>
      <c r="IVR31" s="309"/>
      <c r="IVS31" s="309"/>
      <c r="IVT31" s="309"/>
      <c r="IVU31" s="309"/>
      <c r="IVV31" s="309"/>
      <c r="IVW31" s="309"/>
      <c r="IVX31" s="309"/>
      <c r="IVY31" s="309"/>
      <c r="IVZ31" s="309"/>
      <c r="IWA31" s="309"/>
      <c r="IWB31" s="309"/>
      <c r="IWC31" s="309"/>
      <c r="IWD31" s="309"/>
      <c r="IWE31" s="309"/>
      <c r="IWF31" s="309"/>
      <c r="IWG31" s="309"/>
      <c r="IWH31" s="309"/>
      <c r="IWI31" s="309"/>
      <c r="IWJ31" s="309"/>
      <c r="IWK31" s="309"/>
      <c r="IWL31" s="309"/>
      <c r="IWM31" s="309"/>
      <c r="IWN31" s="309"/>
      <c r="IWO31" s="309"/>
      <c r="IWP31" s="309"/>
      <c r="IWQ31" s="309"/>
      <c r="IWR31" s="309"/>
      <c r="IWS31" s="309"/>
      <c r="IWT31" s="309"/>
      <c r="IWU31" s="309"/>
      <c r="IWV31" s="309"/>
      <c r="IWW31" s="309"/>
      <c r="IWX31" s="309"/>
      <c r="IWY31" s="309"/>
      <c r="IWZ31" s="309"/>
      <c r="IXA31" s="309"/>
      <c r="IXB31" s="309"/>
      <c r="IXC31" s="309"/>
      <c r="IXD31" s="309"/>
      <c r="IXE31" s="309"/>
      <c r="IXF31" s="309"/>
      <c r="IXG31" s="309"/>
      <c r="IXH31" s="309"/>
      <c r="IXI31" s="309"/>
      <c r="IXJ31" s="309"/>
      <c r="IXK31" s="309"/>
      <c r="IXL31" s="309"/>
      <c r="IXM31" s="309"/>
      <c r="IXN31" s="309"/>
      <c r="IXO31" s="309"/>
      <c r="IXP31" s="309"/>
      <c r="IXQ31" s="309"/>
      <c r="IXR31" s="309"/>
      <c r="IXS31" s="309"/>
      <c r="IXT31" s="309"/>
      <c r="IXU31" s="309"/>
      <c r="IXV31" s="309"/>
      <c r="IXW31" s="309"/>
      <c r="IXX31" s="309"/>
      <c r="IXY31" s="309"/>
      <c r="IXZ31" s="309"/>
      <c r="IYA31" s="309"/>
      <c r="IYB31" s="309"/>
      <c r="IYC31" s="309"/>
      <c r="IYD31" s="309"/>
      <c r="IYE31" s="309"/>
      <c r="IYF31" s="309"/>
      <c r="IYG31" s="309"/>
      <c r="IYH31" s="309"/>
      <c r="IYI31" s="309"/>
      <c r="IYJ31" s="309"/>
      <c r="IYK31" s="309"/>
      <c r="IYL31" s="309"/>
      <c r="IYM31" s="309"/>
      <c r="IYN31" s="309"/>
      <c r="IYO31" s="309"/>
      <c r="IYP31" s="309"/>
      <c r="IYQ31" s="309"/>
      <c r="IYR31" s="309"/>
      <c r="IYS31" s="309"/>
      <c r="IYT31" s="309"/>
      <c r="IYU31" s="309"/>
      <c r="IYV31" s="309"/>
      <c r="IYW31" s="309"/>
      <c r="IYX31" s="309"/>
      <c r="IYY31" s="309"/>
      <c r="IYZ31" s="309"/>
      <c r="IZA31" s="309"/>
      <c r="IZB31" s="309"/>
      <c r="IZC31" s="309"/>
      <c r="IZD31" s="309"/>
      <c r="IZE31" s="309"/>
      <c r="IZF31" s="309"/>
      <c r="IZG31" s="309"/>
      <c r="IZH31" s="309"/>
      <c r="IZI31" s="309"/>
      <c r="IZJ31" s="309"/>
      <c r="IZK31" s="309"/>
      <c r="IZL31" s="309"/>
      <c r="IZM31" s="309"/>
      <c r="IZN31" s="309"/>
      <c r="IZO31" s="309"/>
      <c r="IZP31" s="309"/>
      <c r="IZQ31" s="309"/>
      <c r="IZR31" s="309"/>
      <c r="IZS31" s="309"/>
      <c r="IZT31" s="309"/>
      <c r="IZU31" s="309"/>
      <c r="IZV31" s="309"/>
      <c r="IZW31" s="309"/>
      <c r="IZX31" s="309"/>
      <c r="IZY31" s="309"/>
      <c r="IZZ31" s="309"/>
      <c r="JAA31" s="309"/>
      <c r="JAB31" s="309"/>
      <c r="JAC31" s="309"/>
      <c r="JAD31" s="309"/>
      <c r="JAE31" s="309"/>
      <c r="JAF31" s="309"/>
      <c r="JAG31" s="309"/>
      <c r="JAH31" s="309"/>
      <c r="JAI31" s="309"/>
      <c r="JAJ31" s="309"/>
      <c r="JAK31" s="309"/>
      <c r="JAL31" s="309"/>
      <c r="JAM31" s="309"/>
      <c r="JAN31" s="309"/>
      <c r="JAO31" s="309"/>
      <c r="JAP31" s="309"/>
      <c r="JAQ31" s="309"/>
      <c r="JAR31" s="309"/>
      <c r="JAS31" s="309"/>
      <c r="JAT31" s="309"/>
      <c r="JAU31" s="309"/>
      <c r="JAV31" s="309"/>
      <c r="JAW31" s="309"/>
      <c r="JAX31" s="309"/>
      <c r="JAY31" s="309"/>
      <c r="JAZ31" s="309"/>
      <c r="JBA31" s="309"/>
      <c r="JBB31" s="309"/>
      <c r="JBC31" s="309"/>
      <c r="JBD31" s="309"/>
      <c r="JBE31" s="309"/>
      <c r="JBF31" s="309"/>
      <c r="JBG31" s="309"/>
      <c r="JBH31" s="309"/>
      <c r="JBI31" s="309"/>
      <c r="JBJ31" s="309"/>
      <c r="JBK31" s="309"/>
      <c r="JBL31" s="309"/>
      <c r="JBM31" s="309"/>
      <c r="JBN31" s="309"/>
      <c r="JBO31" s="309"/>
      <c r="JBP31" s="309"/>
      <c r="JBQ31" s="309"/>
      <c r="JBR31" s="309"/>
      <c r="JBS31" s="309"/>
      <c r="JBT31" s="309"/>
      <c r="JBU31" s="309"/>
      <c r="JBV31" s="309"/>
      <c r="JBW31" s="309"/>
      <c r="JBX31" s="309"/>
      <c r="JBY31" s="309"/>
      <c r="JBZ31" s="309"/>
      <c r="JCA31" s="309"/>
      <c r="JCB31" s="309"/>
      <c r="JCC31" s="309"/>
      <c r="JCD31" s="309"/>
      <c r="JCE31" s="309"/>
      <c r="JCF31" s="309"/>
      <c r="JCG31" s="309"/>
      <c r="JCH31" s="309"/>
      <c r="JCI31" s="309"/>
      <c r="JCJ31" s="309"/>
      <c r="JCK31" s="309"/>
      <c r="JCL31" s="309"/>
      <c r="JCM31" s="309"/>
      <c r="JCN31" s="309"/>
      <c r="JCO31" s="309"/>
      <c r="JCP31" s="309"/>
      <c r="JCQ31" s="309"/>
      <c r="JCR31" s="309"/>
      <c r="JCS31" s="309"/>
      <c r="JCT31" s="309"/>
      <c r="JCU31" s="309"/>
      <c r="JCV31" s="309"/>
      <c r="JCW31" s="309"/>
      <c r="JCX31" s="309"/>
      <c r="JCY31" s="309"/>
      <c r="JCZ31" s="309"/>
      <c r="JDA31" s="309"/>
      <c r="JDB31" s="309"/>
      <c r="JDC31" s="309"/>
      <c r="JDD31" s="309"/>
      <c r="JDE31" s="309"/>
      <c r="JDF31" s="309"/>
      <c r="JDG31" s="309"/>
      <c r="JDH31" s="309"/>
      <c r="JDI31" s="309"/>
      <c r="JDJ31" s="309"/>
      <c r="JDK31" s="309"/>
      <c r="JDL31" s="309"/>
      <c r="JDM31" s="309"/>
      <c r="JDN31" s="309"/>
      <c r="JDO31" s="309"/>
      <c r="JDP31" s="309"/>
      <c r="JDQ31" s="309"/>
      <c r="JDR31" s="309"/>
      <c r="JDS31" s="309"/>
      <c r="JDT31" s="309"/>
      <c r="JDU31" s="309"/>
      <c r="JDV31" s="309"/>
      <c r="JDW31" s="309"/>
      <c r="JDX31" s="309"/>
      <c r="JDY31" s="309"/>
      <c r="JDZ31" s="309"/>
      <c r="JEA31" s="309"/>
      <c r="JEB31" s="309"/>
      <c r="JEC31" s="309"/>
      <c r="JED31" s="309"/>
      <c r="JEE31" s="309"/>
      <c r="JEF31" s="309"/>
      <c r="JEG31" s="309"/>
      <c r="JEH31" s="309"/>
      <c r="JEI31" s="309"/>
      <c r="JEJ31" s="309"/>
      <c r="JEK31" s="309"/>
      <c r="JEL31" s="309"/>
      <c r="JEM31" s="309"/>
      <c r="JEN31" s="309"/>
      <c r="JEO31" s="309"/>
      <c r="JEP31" s="309"/>
      <c r="JEQ31" s="309"/>
      <c r="JER31" s="309"/>
      <c r="JES31" s="309"/>
      <c r="JET31" s="309"/>
      <c r="JEU31" s="309"/>
      <c r="JEV31" s="309"/>
      <c r="JEW31" s="309"/>
      <c r="JEX31" s="309"/>
      <c r="JEY31" s="309"/>
      <c r="JEZ31" s="309"/>
      <c r="JFA31" s="309"/>
      <c r="JFB31" s="309"/>
      <c r="JFC31" s="309"/>
      <c r="JFD31" s="309"/>
      <c r="JFE31" s="309"/>
      <c r="JFF31" s="309"/>
      <c r="JFG31" s="309"/>
      <c r="JFH31" s="309"/>
      <c r="JFI31" s="309"/>
      <c r="JFJ31" s="309"/>
      <c r="JFK31" s="309"/>
      <c r="JFL31" s="309"/>
      <c r="JFM31" s="309"/>
      <c r="JFN31" s="309"/>
      <c r="JFO31" s="309"/>
      <c r="JFP31" s="309"/>
      <c r="JFQ31" s="309"/>
      <c r="JFR31" s="309"/>
      <c r="JFS31" s="309"/>
      <c r="JFT31" s="309"/>
      <c r="JFU31" s="309"/>
      <c r="JFV31" s="309"/>
      <c r="JFW31" s="309"/>
      <c r="JFX31" s="309"/>
      <c r="JFY31" s="309"/>
      <c r="JFZ31" s="309"/>
      <c r="JGA31" s="309"/>
      <c r="JGB31" s="309"/>
      <c r="JGC31" s="309"/>
      <c r="JGD31" s="309"/>
      <c r="JGE31" s="309"/>
      <c r="JGF31" s="309"/>
      <c r="JGG31" s="309"/>
      <c r="JGH31" s="309"/>
      <c r="JGI31" s="309"/>
      <c r="JGJ31" s="309"/>
      <c r="JGK31" s="309"/>
      <c r="JGL31" s="309"/>
      <c r="JGM31" s="309"/>
      <c r="JGN31" s="309"/>
      <c r="JGO31" s="309"/>
      <c r="JGP31" s="309"/>
      <c r="JGQ31" s="309"/>
      <c r="JGR31" s="309"/>
      <c r="JGS31" s="309"/>
      <c r="JGT31" s="309"/>
      <c r="JGU31" s="309"/>
      <c r="JGV31" s="309"/>
      <c r="JGW31" s="309"/>
      <c r="JGX31" s="309"/>
      <c r="JGY31" s="309"/>
      <c r="JGZ31" s="309"/>
      <c r="JHA31" s="309"/>
      <c r="JHB31" s="309"/>
      <c r="JHC31" s="309"/>
      <c r="JHD31" s="309"/>
      <c r="JHE31" s="309"/>
      <c r="JHF31" s="309"/>
      <c r="JHG31" s="309"/>
      <c r="JHH31" s="309"/>
      <c r="JHI31" s="309"/>
      <c r="JHJ31" s="309"/>
      <c r="JHK31" s="309"/>
      <c r="JHL31" s="309"/>
      <c r="JHM31" s="309"/>
      <c r="JHN31" s="309"/>
      <c r="JHO31" s="309"/>
      <c r="JHP31" s="309"/>
      <c r="JHQ31" s="309"/>
      <c r="JHR31" s="309"/>
      <c r="JHS31" s="309"/>
      <c r="JHT31" s="309"/>
      <c r="JHU31" s="309"/>
      <c r="JHV31" s="309"/>
      <c r="JHW31" s="309"/>
      <c r="JHX31" s="309"/>
      <c r="JHY31" s="309"/>
      <c r="JHZ31" s="309"/>
      <c r="JIA31" s="309"/>
      <c r="JIB31" s="309"/>
      <c r="JIC31" s="309"/>
      <c r="JID31" s="309"/>
      <c r="JIE31" s="309"/>
      <c r="JIF31" s="309"/>
      <c r="JIG31" s="309"/>
      <c r="JIH31" s="309"/>
      <c r="JII31" s="309"/>
      <c r="JIJ31" s="309"/>
      <c r="JIK31" s="309"/>
      <c r="JIL31" s="309"/>
      <c r="JIM31" s="309"/>
      <c r="JIN31" s="309"/>
      <c r="JIO31" s="309"/>
      <c r="JIP31" s="309"/>
      <c r="JIQ31" s="309"/>
      <c r="JIR31" s="309"/>
      <c r="JIS31" s="309"/>
      <c r="JIT31" s="309"/>
      <c r="JIU31" s="309"/>
      <c r="JIV31" s="309"/>
      <c r="JIW31" s="309"/>
      <c r="JIX31" s="309"/>
      <c r="JIY31" s="309"/>
      <c r="JIZ31" s="309"/>
      <c r="JJA31" s="309"/>
      <c r="JJB31" s="309"/>
      <c r="JJC31" s="309"/>
      <c r="JJD31" s="309"/>
      <c r="JJE31" s="309"/>
      <c r="JJF31" s="309"/>
      <c r="JJG31" s="309"/>
      <c r="JJH31" s="309"/>
      <c r="JJI31" s="309"/>
      <c r="JJJ31" s="309"/>
      <c r="JJK31" s="309"/>
      <c r="JJL31" s="309"/>
      <c r="JJM31" s="309"/>
      <c r="JJN31" s="309"/>
      <c r="JJO31" s="309"/>
      <c r="JJP31" s="309"/>
      <c r="JJQ31" s="309"/>
      <c r="JJR31" s="309"/>
      <c r="JJS31" s="309"/>
      <c r="JJT31" s="309"/>
      <c r="JJU31" s="309"/>
      <c r="JJV31" s="309"/>
      <c r="JJW31" s="309"/>
      <c r="JJX31" s="309"/>
      <c r="JJY31" s="309"/>
      <c r="JJZ31" s="309"/>
      <c r="JKA31" s="309"/>
      <c r="JKB31" s="309"/>
      <c r="JKC31" s="309"/>
      <c r="JKD31" s="309"/>
      <c r="JKE31" s="309"/>
      <c r="JKF31" s="309"/>
      <c r="JKG31" s="309"/>
      <c r="JKH31" s="309"/>
      <c r="JKI31" s="309"/>
      <c r="JKJ31" s="309"/>
      <c r="JKK31" s="309"/>
      <c r="JKL31" s="309"/>
      <c r="JKM31" s="309"/>
      <c r="JKN31" s="309"/>
      <c r="JKO31" s="309"/>
      <c r="JKP31" s="309"/>
      <c r="JKQ31" s="309"/>
      <c r="JKR31" s="309"/>
      <c r="JKS31" s="309"/>
      <c r="JKT31" s="309"/>
      <c r="JKU31" s="309"/>
      <c r="JKV31" s="309"/>
      <c r="JKW31" s="309"/>
      <c r="JKX31" s="309"/>
      <c r="JKY31" s="309"/>
      <c r="JKZ31" s="309"/>
      <c r="JLA31" s="309"/>
      <c r="JLB31" s="309"/>
      <c r="JLC31" s="309"/>
      <c r="JLD31" s="309"/>
      <c r="JLE31" s="309"/>
      <c r="JLF31" s="309"/>
      <c r="JLG31" s="309"/>
      <c r="JLH31" s="309"/>
      <c r="JLI31" s="309"/>
      <c r="JLJ31" s="309"/>
      <c r="JLK31" s="309"/>
      <c r="JLL31" s="309"/>
      <c r="JLM31" s="309"/>
      <c r="JLN31" s="309"/>
      <c r="JLO31" s="309"/>
      <c r="JLP31" s="309"/>
      <c r="JLQ31" s="309"/>
      <c r="JLR31" s="309"/>
      <c r="JLS31" s="309"/>
      <c r="JLT31" s="309"/>
      <c r="JLU31" s="309"/>
      <c r="JLV31" s="309"/>
      <c r="JLW31" s="309"/>
      <c r="JLX31" s="309"/>
      <c r="JLY31" s="309"/>
      <c r="JLZ31" s="309"/>
      <c r="JMA31" s="309"/>
      <c r="JMB31" s="309"/>
      <c r="JMC31" s="309"/>
      <c r="JMD31" s="309"/>
      <c r="JME31" s="309"/>
      <c r="JMF31" s="309"/>
      <c r="JMG31" s="309"/>
      <c r="JMH31" s="309"/>
      <c r="JMI31" s="309"/>
      <c r="JMJ31" s="309"/>
      <c r="JMK31" s="309"/>
      <c r="JML31" s="309"/>
      <c r="JMM31" s="309"/>
      <c r="JMN31" s="309"/>
      <c r="JMO31" s="309"/>
      <c r="JMP31" s="309"/>
      <c r="JMQ31" s="309"/>
      <c r="JMR31" s="309"/>
      <c r="JMS31" s="309"/>
      <c r="JMT31" s="309"/>
      <c r="JMU31" s="309"/>
      <c r="JMV31" s="309"/>
      <c r="JMW31" s="309"/>
      <c r="JMX31" s="309"/>
      <c r="JMY31" s="309"/>
      <c r="JMZ31" s="309"/>
      <c r="JNA31" s="309"/>
      <c r="JNB31" s="309"/>
      <c r="JNC31" s="309"/>
      <c r="JND31" s="309"/>
      <c r="JNE31" s="309"/>
      <c r="JNF31" s="309"/>
      <c r="JNG31" s="309"/>
      <c r="JNH31" s="309"/>
      <c r="JNI31" s="309"/>
      <c r="JNJ31" s="309"/>
      <c r="JNK31" s="309"/>
      <c r="JNL31" s="309"/>
      <c r="JNM31" s="309"/>
      <c r="JNN31" s="309"/>
      <c r="JNO31" s="309"/>
      <c r="JNP31" s="309"/>
      <c r="JNQ31" s="309"/>
      <c r="JNR31" s="309"/>
      <c r="JNS31" s="309"/>
      <c r="JNT31" s="309"/>
      <c r="JNU31" s="309"/>
      <c r="JNV31" s="309"/>
      <c r="JNW31" s="309"/>
      <c r="JNX31" s="309"/>
      <c r="JNY31" s="309"/>
      <c r="JNZ31" s="309"/>
      <c r="JOA31" s="309"/>
      <c r="JOB31" s="309"/>
      <c r="JOC31" s="309"/>
      <c r="JOD31" s="309"/>
      <c r="JOE31" s="309"/>
      <c r="JOF31" s="309"/>
      <c r="JOG31" s="309"/>
      <c r="JOH31" s="309"/>
      <c r="JOI31" s="309"/>
      <c r="JOJ31" s="309"/>
      <c r="JOK31" s="309"/>
      <c r="JOL31" s="309"/>
      <c r="JOM31" s="309"/>
      <c r="JON31" s="309"/>
      <c r="JOO31" s="309"/>
      <c r="JOP31" s="309"/>
      <c r="JOQ31" s="309"/>
      <c r="JOR31" s="309"/>
      <c r="JOS31" s="309"/>
      <c r="JOT31" s="309"/>
      <c r="JOU31" s="309"/>
      <c r="JOV31" s="309"/>
      <c r="JOW31" s="309"/>
      <c r="JOX31" s="309"/>
      <c r="JOY31" s="309"/>
      <c r="JOZ31" s="309"/>
      <c r="JPA31" s="309"/>
      <c r="JPB31" s="309"/>
      <c r="JPC31" s="309"/>
      <c r="JPD31" s="309"/>
      <c r="JPE31" s="309"/>
      <c r="JPF31" s="309"/>
      <c r="JPG31" s="309"/>
      <c r="JPH31" s="309"/>
      <c r="JPI31" s="309"/>
      <c r="JPJ31" s="309"/>
      <c r="JPK31" s="309"/>
      <c r="JPL31" s="309"/>
      <c r="JPM31" s="309"/>
      <c r="JPN31" s="309"/>
      <c r="JPO31" s="309"/>
      <c r="JPP31" s="309"/>
      <c r="JPQ31" s="309"/>
      <c r="JPR31" s="309"/>
      <c r="JPS31" s="309"/>
      <c r="JPT31" s="309"/>
      <c r="JPU31" s="309"/>
      <c r="JPV31" s="309"/>
      <c r="JPW31" s="309"/>
      <c r="JPX31" s="309"/>
      <c r="JPY31" s="309"/>
      <c r="JPZ31" s="309"/>
      <c r="JQA31" s="309"/>
      <c r="JQB31" s="309"/>
      <c r="JQC31" s="309"/>
      <c r="JQD31" s="309"/>
      <c r="JQE31" s="309"/>
      <c r="JQF31" s="309"/>
      <c r="JQG31" s="309"/>
      <c r="JQH31" s="309"/>
      <c r="JQI31" s="309"/>
      <c r="JQJ31" s="309"/>
      <c r="JQK31" s="309"/>
      <c r="JQL31" s="309"/>
      <c r="JQM31" s="309"/>
      <c r="JQN31" s="309"/>
      <c r="JQO31" s="309"/>
      <c r="JQP31" s="309"/>
      <c r="JQQ31" s="309"/>
      <c r="JQR31" s="309"/>
      <c r="JQS31" s="309"/>
      <c r="JQT31" s="309"/>
      <c r="JQU31" s="309"/>
      <c r="JQV31" s="309"/>
      <c r="JQW31" s="309"/>
      <c r="JQX31" s="309"/>
      <c r="JQY31" s="309"/>
      <c r="JQZ31" s="309"/>
      <c r="JRA31" s="309"/>
      <c r="JRB31" s="309"/>
      <c r="JRC31" s="309"/>
      <c r="JRD31" s="309"/>
      <c r="JRE31" s="309"/>
      <c r="JRF31" s="309"/>
      <c r="JRG31" s="309"/>
      <c r="JRH31" s="309"/>
      <c r="JRI31" s="309"/>
      <c r="JRJ31" s="309"/>
      <c r="JRK31" s="309"/>
      <c r="JRL31" s="309"/>
      <c r="JRM31" s="309"/>
      <c r="JRN31" s="309"/>
      <c r="JRO31" s="309"/>
      <c r="JRP31" s="309"/>
      <c r="JRQ31" s="309"/>
      <c r="JRR31" s="309"/>
      <c r="JRS31" s="309"/>
      <c r="JRT31" s="309"/>
      <c r="JRU31" s="309"/>
      <c r="JRV31" s="309"/>
      <c r="JRW31" s="309"/>
      <c r="JRX31" s="309"/>
      <c r="JRY31" s="309"/>
      <c r="JRZ31" s="309"/>
      <c r="JSA31" s="309"/>
      <c r="JSB31" s="309"/>
      <c r="JSC31" s="309"/>
      <c r="JSD31" s="309"/>
      <c r="JSE31" s="309"/>
      <c r="JSF31" s="309"/>
      <c r="JSG31" s="309"/>
      <c r="JSH31" s="309"/>
      <c r="JSI31" s="309"/>
      <c r="JSJ31" s="309"/>
      <c r="JSK31" s="309"/>
      <c r="JSL31" s="309"/>
      <c r="JSM31" s="309"/>
      <c r="JSN31" s="309"/>
      <c r="JSO31" s="309"/>
      <c r="JSP31" s="309"/>
      <c r="JSQ31" s="309"/>
      <c r="JSR31" s="309"/>
      <c r="JSS31" s="309"/>
      <c r="JST31" s="309"/>
      <c r="JSU31" s="309"/>
      <c r="JSV31" s="309"/>
      <c r="JSW31" s="309"/>
      <c r="JSX31" s="309"/>
      <c r="JSY31" s="309"/>
      <c r="JSZ31" s="309"/>
      <c r="JTA31" s="309"/>
      <c r="JTB31" s="309"/>
      <c r="JTC31" s="309"/>
      <c r="JTD31" s="309"/>
      <c r="JTE31" s="309"/>
      <c r="JTF31" s="309"/>
      <c r="JTG31" s="309"/>
      <c r="JTH31" s="309"/>
      <c r="JTI31" s="309"/>
      <c r="JTJ31" s="309"/>
      <c r="JTK31" s="309"/>
      <c r="JTL31" s="309"/>
      <c r="JTM31" s="309"/>
      <c r="JTN31" s="309"/>
      <c r="JTO31" s="309"/>
      <c r="JTP31" s="309"/>
      <c r="JTQ31" s="309"/>
      <c r="JTR31" s="309"/>
      <c r="JTS31" s="309"/>
      <c r="JTT31" s="309"/>
      <c r="JTU31" s="309"/>
      <c r="JTV31" s="309"/>
      <c r="JTW31" s="309"/>
      <c r="JTX31" s="309"/>
      <c r="JTY31" s="309"/>
      <c r="JTZ31" s="309"/>
      <c r="JUA31" s="309"/>
      <c r="JUB31" s="309"/>
      <c r="JUC31" s="309"/>
      <c r="JUD31" s="309"/>
      <c r="JUE31" s="309"/>
      <c r="JUF31" s="309"/>
      <c r="JUG31" s="309"/>
      <c r="JUH31" s="309"/>
      <c r="JUI31" s="309"/>
      <c r="JUJ31" s="309"/>
      <c r="JUK31" s="309"/>
      <c r="JUL31" s="309"/>
      <c r="JUM31" s="309"/>
      <c r="JUN31" s="309"/>
      <c r="JUO31" s="309"/>
      <c r="JUP31" s="309"/>
      <c r="JUQ31" s="309"/>
      <c r="JUR31" s="309"/>
      <c r="JUS31" s="309"/>
      <c r="JUT31" s="309"/>
      <c r="JUU31" s="309"/>
      <c r="JUV31" s="309"/>
      <c r="JUW31" s="309"/>
      <c r="JUX31" s="309"/>
      <c r="JUY31" s="309"/>
      <c r="JUZ31" s="309"/>
      <c r="JVA31" s="309"/>
      <c r="JVB31" s="309"/>
      <c r="JVC31" s="309"/>
      <c r="JVD31" s="309"/>
      <c r="JVE31" s="309"/>
      <c r="JVF31" s="309"/>
      <c r="JVG31" s="309"/>
      <c r="JVH31" s="309"/>
      <c r="JVI31" s="309"/>
      <c r="JVJ31" s="309"/>
      <c r="JVK31" s="309"/>
      <c r="JVL31" s="309"/>
      <c r="JVM31" s="309"/>
      <c r="JVN31" s="309"/>
      <c r="JVO31" s="309"/>
      <c r="JVP31" s="309"/>
      <c r="JVQ31" s="309"/>
      <c r="JVR31" s="309"/>
      <c r="JVS31" s="309"/>
      <c r="JVT31" s="309"/>
      <c r="JVU31" s="309"/>
      <c r="JVV31" s="309"/>
      <c r="JVW31" s="309"/>
      <c r="JVX31" s="309"/>
      <c r="JVY31" s="309"/>
      <c r="JVZ31" s="309"/>
      <c r="JWA31" s="309"/>
      <c r="JWB31" s="309"/>
      <c r="JWC31" s="309"/>
      <c r="JWD31" s="309"/>
      <c r="JWE31" s="309"/>
      <c r="JWF31" s="309"/>
      <c r="JWG31" s="309"/>
      <c r="JWH31" s="309"/>
      <c r="JWI31" s="309"/>
      <c r="JWJ31" s="309"/>
      <c r="JWK31" s="309"/>
      <c r="JWL31" s="309"/>
      <c r="JWM31" s="309"/>
      <c r="JWN31" s="309"/>
      <c r="JWO31" s="309"/>
      <c r="JWP31" s="309"/>
      <c r="JWQ31" s="309"/>
      <c r="JWR31" s="309"/>
      <c r="JWS31" s="309"/>
      <c r="JWT31" s="309"/>
      <c r="JWU31" s="309"/>
      <c r="JWV31" s="309"/>
      <c r="JWW31" s="309"/>
      <c r="JWX31" s="309"/>
      <c r="JWY31" s="309"/>
      <c r="JWZ31" s="309"/>
      <c r="JXA31" s="309"/>
      <c r="JXB31" s="309"/>
      <c r="JXC31" s="309"/>
      <c r="JXD31" s="309"/>
      <c r="JXE31" s="309"/>
      <c r="JXF31" s="309"/>
      <c r="JXG31" s="309"/>
      <c r="JXH31" s="309"/>
      <c r="JXI31" s="309"/>
      <c r="JXJ31" s="309"/>
      <c r="JXK31" s="309"/>
      <c r="JXL31" s="309"/>
      <c r="JXM31" s="309"/>
      <c r="JXN31" s="309"/>
      <c r="JXO31" s="309"/>
      <c r="JXP31" s="309"/>
      <c r="JXQ31" s="309"/>
      <c r="JXR31" s="309"/>
      <c r="JXS31" s="309"/>
      <c r="JXT31" s="309"/>
      <c r="JXU31" s="309"/>
      <c r="JXV31" s="309"/>
      <c r="JXW31" s="309"/>
      <c r="JXX31" s="309"/>
      <c r="JXY31" s="309"/>
      <c r="JXZ31" s="309"/>
      <c r="JYA31" s="309"/>
      <c r="JYB31" s="309"/>
      <c r="JYC31" s="309"/>
      <c r="JYD31" s="309"/>
      <c r="JYE31" s="309"/>
      <c r="JYF31" s="309"/>
      <c r="JYG31" s="309"/>
      <c r="JYH31" s="309"/>
      <c r="JYI31" s="309"/>
      <c r="JYJ31" s="309"/>
      <c r="JYK31" s="309"/>
      <c r="JYL31" s="309"/>
      <c r="JYM31" s="309"/>
      <c r="JYN31" s="309"/>
      <c r="JYO31" s="309"/>
      <c r="JYP31" s="309"/>
      <c r="JYQ31" s="309"/>
      <c r="JYR31" s="309"/>
      <c r="JYS31" s="309"/>
      <c r="JYT31" s="309"/>
      <c r="JYU31" s="309"/>
      <c r="JYV31" s="309"/>
      <c r="JYW31" s="309"/>
      <c r="JYX31" s="309"/>
      <c r="JYY31" s="309"/>
      <c r="JYZ31" s="309"/>
      <c r="JZA31" s="309"/>
      <c r="JZB31" s="309"/>
      <c r="JZC31" s="309"/>
      <c r="JZD31" s="309"/>
      <c r="JZE31" s="309"/>
      <c r="JZF31" s="309"/>
      <c r="JZG31" s="309"/>
      <c r="JZH31" s="309"/>
      <c r="JZI31" s="309"/>
      <c r="JZJ31" s="309"/>
      <c r="JZK31" s="309"/>
      <c r="JZL31" s="309"/>
      <c r="JZM31" s="309"/>
      <c r="JZN31" s="309"/>
      <c r="JZO31" s="309"/>
      <c r="JZP31" s="309"/>
      <c r="JZQ31" s="309"/>
      <c r="JZR31" s="309"/>
      <c r="JZS31" s="309"/>
      <c r="JZT31" s="309"/>
      <c r="JZU31" s="309"/>
      <c r="JZV31" s="309"/>
      <c r="JZW31" s="309"/>
      <c r="JZX31" s="309"/>
      <c r="JZY31" s="309"/>
      <c r="JZZ31" s="309"/>
      <c r="KAA31" s="309"/>
      <c r="KAB31" s="309"/>
      <c r="KAC31" s="309"/>
      <c r="KAD31" s="309"/>
      <c r="KAE31" s="309"/>
      <c r="KAF31" s="309"/>
      <c r="KAG31" s="309"/>
      <c r="KAH31" s="309"/>
      <c r="KAI31" s="309"/>
      <c r="KAJ31" s="309"/>
      <c r="KAK31" s="309"/>
      <c r="KAL31" s="309"/>
      <c r="KAM31" s="309"/>
      <c r="KAN31" s="309"/>
      <c r="KAO31" s="309"/>
      <c r="KAP31" s="309"/>
      <c r="KAQ31" s="309"/>
      <c r="KAR31" s="309"/>
      <c r="KAS31" s="309"/>
      <c r="KAT31" s="309"/>
      <c r="KAU31" s="309"/>
      <c r="KAV31" s="309"/>
      <c r="KAW31" s="309"/>
      <c r="KAX31" s="309"/>
      <c r="KAY31" s="309"/>
      <c r="KAZ31" s="309"/>
      <c r="KBA31" s="309"/>
      <c r="KBB31" s="309"/>
      <c r="KBC31" s="309"/>
      <c r="KBD31" s="309"/>
      <c r="KBE31" s="309"/>
      <c r="KBF31" s="309"/>
      <c r="KBG31" s="309"/>
      <c r="KBH31" s="309"/>
      <c r="KBI31" s="309"/>
      <c r="KBJ31" s="309"/>
      <c r="KBK31" s="309"/>
      <c r="KBL31" s="309"/>
      <c r="KBM31" s="309"/>
      <c r="KBN31" s="309"/>
      <c r="KBO31" s="309"/>
      <c r="KBP31" s="309"/>
      <c r="KBQ31" s="309"/>
      <c r="KBR31" s="309"/>
      <c r="KBS31" s="309"/>
      <c r="KBT31" s="309"/>
      <c r="KBU31" s="309"/>
      <c r="KBV31" s="309"/>
      <c r="KBW31" s="309"/>
      <c r="KBX31" s="309"/>
      <c r="KBY31" s="309"/>
      <c r="KBZ31" s="309"/>
      <c r="KCA31" s="309"/>
      <c r="KCB31" s="309"/>
      <c r="KCC31" s="309"/>
      <c r="KCD31" s="309"/>
      <c r="KCE31" s="309"/>
      <c r="KCF31" s="309"/>
      <c r="KCG31" s="309"/>
      <c r="KCH31" s="309"/>
      <c r="KCI31" s="309"/>
      <c r="KCJ31" s="309"/>
      <c r="KCK31" s="309"/>
      <c r="KCL31" s="309"/>
      <c r="KCM31" s="309"/>
      <c r="KCN31" s="309"/>
      <c r="KCO31" s="309"/>
      <c r="KCP31" s="309"/>
      <c r="KCQ31" s="309"/>
      <c r="KCR31" s="309"/>
      <c r="KCS31" s="309"/>
      <c r="KCT31" s="309"/>
      <c r="KCU31" s="309"/>
      <c r="KCV31" s="309"/>
      <c r="KCW31" s="309"/>
      <c r="KCX31" s="309"/>
      <c r="KCY31" s="309"/>
      <c r="KCZ31" s="309"/>
      <c r="KDA31" s="309"/>
      <c r="KDB31" s="309"/>
      <c r="KDC31" s="309"/>
      <c r="KDD31" s="309"/>
      <c r="KDE31" s="309"/>
      <c r="KDF31" s="309"/>
      <c r="KDG31" s="309"/>
      <c r="KDH31" s="309"/>
      <c r="KDI31" s="309"/>
      <c r="KDJ31" s="309"/>
      <c r="KDK31" s="309"/>
      <c r="KDL31" s="309"/>
      <c r="KDM31" s="309"/>
      <c r="KDN31" s="309"/>
      <c r="KDO31" s="309"/>
      <c r="KDP31" s="309"/>
      <c r="KDQ31" s="309"/>
      <c r="KDR31" s="309"/>
      <c r="KDS31" s="309"/>
      <c r="KDT31" s="309"/>
      <c r="KDU31" s="309"/>
      <c r="KDV31" s="309"/>
      <c r="KDW31" s="309"/>
      <c r="KDX31" s="309"/>
      <c r="KDY31" s="309"/>
      <c r="KDZ31" s="309"/>
      <c r="KEA31" s="309"/>
      <c r="KEB31" s="309"/>
      <c r="KEC31" s="309"/>
      <c r="KED31" s="309"/>
      <c r="KEE31" s="309"/>
      <c r="KEF31" s="309"/>
      <c r="KEG31" s="309"/>
      <c r="KEH31" s="309"/>
      <c r="KEI31" s="309"/>
      <c r="KEJ31" s="309"/>
      <c r="KEK31" s="309"/>
      <c r="KEL31" s="309"/>
      <c r="KEM31" s="309"/>
      <c r="KEN31" s="309"/>
      <c r="KEO31" s="309"/>
      <c r="KEP31" s="309"/>
      <c r="KEQ31" s="309"/>
      <c r="KER31" s="309"/>
      <c r="KES31" s="309"/>
      <c r="KET31" s="309"/>
      <c r="KEU31" s="309"/>
      <c r="KEV31" s="309"/>
      <c r="KEW31" s="309"/>
      <c r="KEX31" s="309"/>
      <c r="KEY31" s="309"/>
      <c r="KEZ31" s="309"/>
      <c r="KFA31" s="309"/>
      <c r="KFB31" s="309"/>
      <c r="KFC31" s="309"/>
      <c r="KFD31" s="309"/>
      <c r="KFE31" s="309"/>
      <c r="KFF31" s="309"/>
      <c r="KFG31" s="309"/>
      <c r="KFH31" s="309"/>
      <c r="KFI31" s="309"/>
      <c r="KFJ31" s="309"/>
      <c r="KFK31" s="309"/>
      <c r="KFL31" s="309"/>
      <c r="KFM31" s="309"/>
      <c r="KFN31" s="309"/>
      <c r="KFO31" s="309"/>
      <c r="KFP31" s="309"/>
      <c r="KFQ31" s="309"/>
      <c r="KFR31" s="309"/>
      <c r="KFS31" s="309"/>
      <c r="KFT31" s="309"/>
      <c r="KFU31" s="309"/>
      <c r="KFV31" s="309"/>
      <c r="KFW31" s="309"/>
      <c r="KFX31" s="309"/>
      <c r="KFY31" s="309"/>
      <c r="KFZ31" s="309"/>
      <c r="KGA31" s="309"/>
      <c r="KGB31" s="309"/>
      <c r="KGC31" s="309"/>
      <c r="KGD31" s="309"/>
      <c r="KGE31" s="309"/>
      <c r="KGF31" s="309"/>
      <c r="KGG31" s="309"/>
      <c r="KGH31" s="309"/>
      <c r="KGI31" s="309"/>
      <c r="KGJ31" s="309"/>
      <c r="KGK31" s="309"/>
      <c r="KGL31" s="309"/>
      <c r="KGM31" s="309"/>
      <c r="KGN31" s="309"/>
      <c r="KGO31" s="309"/>
      <c r="KGP31" s="309"/>
      <c r="KGQ31" s="309"/>
      <c r="KGR31" s="309"/>
      <c r="KGS31" s="309"/>
      <c r="KGT31" s="309"/>
      <c r="KGU31" s="309"/>
      <c r="KGV31" s="309"/>
      <c r="KGW31" s="309"/>
      <c r="KGX31" s="309"/>
      <c r="KGY31" s="309"/>
      <c r="KGZ31" s="309"/>
      <c r="KHA31" s="309"/>
      <c r="KHB31" s="309"/>
      <c r="KHC31" s="309"/>
      <c r="KHD31" s="309"/>
      <c r="KHE31" s="309"/>
      <c r="KHF31" s="309"/>
      <c r="KHG31" s="309"/>
      <c r="KHH31" s="309"/>
      <c r="KHI31" s="309"/>
      <c r="KHJ31" s="309"/>
      <c r="KHK31" s="309"/>
      <c r="KHL31" s="309"/>
      <c r="KHM31" s="309"/>
      <c r="KHN31" s="309"/>
      <c r="KHO31" s="309"/>
      <c r="KHP31" s="309"/>
      <c r="KHQ31" s="309"/>
      <c r="KHR31" s="309"/>
      <c r="KHS31" s="309"/>
      <c r="KHT31" s="309"/>
      <c r="KHU31" s="309"/>
      <c r="KHV31" s="309"/>
      <c r="KHW31" s="309"/>
      <c r="KHX31" s="309"/>
      <c r="KHY31" s="309"/>
      <c r="KHZ31" s="309"/>
      <c r="KIA31" s="309"/>
      <c r="KIB31" s="309"/>
      <c r="KIC31" s="309"/>
      <c r="KID31" s="309"/>
      <c r="KIE31" s="309"/>
      <c r="KIF31" s="309"/>
      <c r="KIG31" s="309"/>
      <c r="KIH31" s="309"/>
      <c r="KII31" s="309"/>
      <c r="KIJ31" s="309"/>
      <c r="KIK31" s="309"/>
      <c r="KIL31" s="309"/>
      <c r="KIM31" s="309"/>
      <c r="KIN31" s="309"/>
      <c r="KIO31" s="309"/>
      <c r="KIP31" s="309"/>
      <c r="KIQ31" s="309"/>
      <c r="KIR31" s="309"/>
      <c r="KIS31" s="309"/>
      <c r="KIT31" s="309"/>
      <c r="KIU31" s="309"/>
      <c r="KIV31" s="309"/>
      <c r="KIW31" s="309"/>
      <c r="KIX31" s="309"/>
      <c r="KIY31" s="309"/>
      <c r="KIZ31" s="309"/>
      <c r="KJA31" s="309"/>
      <c r="KJB31" s="309"/>
      <c r="KJC31" s="309"/>
      <c r="KJD31" s="309"/>
      <c r="KJE31" s="309"/>
      <c r="KJF31" s="309"/>
      <c r="KJG31" s="309"/>
      <c r="KJH31" s="309"/>
      <c r="KJI31" s="309"/>
      <c r="KJJ31" s="309"/>
      <c r="KJK31" s="309"/>
      <c r="KJL31" s="309"/>
      <c r="KJM31" s="309"/>
      <c r="KJN31" s="309"/>
      <c r="KJO31" s="309"/>
      <c r="KJP31" s="309"/>
      <c r="KJQ31" s="309"/>
      <c r="KJR31" s="309"/>
      <c r="KJS31" s="309"/>
      <c r="KJT31" s="309"/>
      <c r="KJU31" s="309"/>
      <c r="KJV31" s="309"/>
      <c r="KJW31" s="309"/>
      <c r="KJX31" s="309"/>
      <c r="KJY31" s="309"/>
      <c r="KJZ31" s="309"/>
      <c r="KKA31" s="309"/>
      <c r="KKB31" s="309"/>
      <c r="KKC31" s="309"/>
      <c r="KKD31" s="309"/>
      <c r="KKE31" s="309"/>
      <c r="KKF31" s="309"/>
      <c r="KKG31" s="309"/>
      <c r="KKH31" s="309"/>
      <c r="KKI31" s="309"/>
      <c r="KKJ31" s="309"/>
      <c r="KKK31" s="309"/>
      <c r="KKL31" s="309"/>
      <c r="KKM31" s="309"/>
      <c r="KKN31" s="309"/>
      <c r="KKO31" s="309"/>
      <c r="KKP31" s="309"/>
      <c r="KKQ31" s="309"/>
      <c r="KKR31" s="309"/>
      <c r="KKS31" s="309"/>
      <c r="KKT31" s="309"/>
      <c r="KKU31" s="309"/>
      <c r="KKV31" s="309"/>
      <c r="KKW31" s="309"/>
      <c r="KKX31" s="309"/>
      <c r="KKY31" s="309"/>
      <c r="KKZ31" s="309"/>
      <c r="KLA31" s="309"/>
      <c r="KLB31" s="309"/>
      <c r="KLC31" s="309"/>
      <c r="KLD31" s="309"/>
      <c r="KLE31" s="309"/>
      <c r="KLF31" s="309"/>
      <c r="KLG31" s="309"/>
      <c r="KLH31" s="309"/>
      <c r="KLI31" s="309"/>
      <c r="KLJ31" s="309"/>
      <c r="KLK31" s="309"/>
      <c r="KLL31" s="309"/>
      <c r="KLM31" s="309"/>
      <c r="KLN31" s="309"/>
      <c r="KLO31" s="309"/>
      <c r="KLP31" s="309"/>
      <c r="KLQ31" s="309"/>
      <c r="KLR31" s="309"/>
      <c r="KLS31" s="309"/>
      <c r="KLT31" s="309"/>
      <c r="KLU31" s="309"/>
      <c r="KLV31" s="309"/>
      <c r="KLW31" s="309"/>
      <c r="KLX31" s="309"/>
      <c r="KLY31" s="309"/>
      <c r="KLZ31" s="309"/>
      <c r="KMA31" s="309"/>
      <c r="KMB31" s="309"/>
      <c r="KMC31" s="309"/>
      <c r="KMD31" s="309"/>
      <c r="KME31" s="309"/>
      <c r="KMF31" s="309"/>
      <c r="KMG31" s="309"/>
      <c r="KMH31" s="309"/>
      <c r="KMI31" s="309"/>
      <c r="KMJ31" s="309"/>
      <c r="KMK31" s="309"/>
      <c r="KML31" s="309"/>
      <c r="KMM31" s="309"/>
      <c r="KMN31" s="309"/>
      <c r="KMO31" s="309"/>
      <c r="KMP31" s="309"/>
      <c r="KMQ31" s="309"/>
      <c r="KMR31" s="309"/>
      <c r="KMS31" s="309"/>
      <c r="KMT31" s="309"/>
      <c r="KMU31" s="309"/>
      <c r="KMV31" s="309"/>
      <c r="KMW31" s="309"/>
      <c r="KMX31" s="309"/>
      <c r="KMY31" s="309"/>
      <c r="KMZ31" s="309"/>
      <c r="KNA31" s="309"/>
      <c r="KNB31" s="309"/>
      <c r="KNC31" s="309"/>
      <c r="KND31" s="309"/>
      <c r="KNE31" s="309"/>
      <c r="KNF31" s="309"/>
      <c r="KNG31" s="309"/>
      <c r="KNH31" s="309"/>
      <c r="KNI31" s="309"/>
      <c r="KNJ31" s="309"/>
      <c r="KNK31" s="309"/>
      <c r="KNL31" s="309"/>
      <c r="KNM31" s="309"/>
      <c r="KNN31" s="309"/>
      <c r="KNO31" s="309"/>
      <c r="KNP31" s="309"/>
      <c r="KNQ31" s="309"/>
      <c r="KNR31" s="309"/>
      <c r="KNS31" s="309"/>
      <c r="KNT31" s="309"/>
      <c r="KNU31" s="309"/>
      <c r="KNV31" s="309"/>
      <c r="KNW31" s="309"/>
      <c r="KNX31" s="309"/>
      <c r="KNY31" s="309"/>
      <c r="KNZ31" s="309"/>
      <c r="KOA31" s="309"/>
      <c r="KOB31" s="309"/>
      <c r="KOC31" s="309"/>
      <c r="KOD31" s="309"/>
      <c r="KOE31" s="309"/>
      <c r="KOF31" s="309"/>
      <c r="KOG31" s="309"/>
      <c r="KOH31" s="309"/>
      <c r="KOI31" s="309"/>
      <c r="KOJ31" s="309"/>
      <c r="KOK31" s="309"/>
      <c r="KOL31" s="309"/>
      <c r="KOM31" s="309"/>
      <c r="KON31" s="309"/>
      <c r="KOO31" s="309"/>
      <c r="KOP31" s="309"/>
      <c r="KOQ31" s="309"/>
      <c r="KOR31" s="309"/>
      <c r="KOS31" s="309"/>
      <c r="KOT31" s="309"/>
      <c r="KOU31" s="309"/>
      <c r="KOV31" s="309"/>
      <c r="KOW31" s="309"/>
      <c r="KOX31" s="309"/>
      <c r="KOY31" s="309"/>
      <c r="KOZ31" s="309"/>
      <c r="KPA31" s="309"/>
      <c r="KPB31" s="309"/>
      <c r="KPC31" s="309"/>
      <c r="KPD31" s="309"/>
      <c r="KPE31" s="309"/>
      <c r="KPF31" s="309"/>
      <c r="KPG31" s="309"/>
      <c r="KPH31" s="309"/>
      <c r="KPI31" s="309"/>
      <c r="KPJ31" s="309"/>
      <c r="KPK31" s="309"/>
      <c r="KPL31" s="309"/>
      <c r="KPM31" s="309"/>
      <c r="KPN31" s="309"/>
      <c r="KPO31" s="309"/>
      <c r="KPP31" s="309"/>
      <c r="KPQ31" s="309"/>
      <c r="KPR31" s="309"/>
      <c r="KPS31" s="309"/>
      <c r="KPT31" s="309"/>
      <c r="KPU31" s="309"/>
      <c r="KPV31" s="309"/>
      <c r="KPW31" s="309"/>
      <c r="KPX31" s="309"/>
      <c r="KPY31" s="309"/>
      <c r="KPZ31" s="309"/>
      <c r="KQA31" s="309"/>
      <c r="KQB31" s="309"/>
      <c r="KQC31" s="309"/>
      <c r="KQD31" s="309"/>
      <c r="KQE31" s="309"/>
      <c r="KQF31" s="309"/>
      <c r="KQG31" s="309"/>
      <c r="KQH31" s="309"/>
      <c r="KQI31" s="309"/>
      <c r="KQJ31" s="309"/>
      <c r="KQK31" s="309"/>
      <c r="KQL31" s="309"/>
      <c r="KQM31" s="309"/>
      <c r="KQN31" s="309"/>
      <c r="KQO31" s="309"/>
      <c r="KQP31" s="309"/>
      <c r="KQQ31" s="309"/>
      <c r="KQR31" s="309"/>
      <c r="KQS31" s="309"/>
      <c r="KQT31" s="309"/>
      <c r="KQU31" s="309"/>
      <c r="KQV31" s="309"/>
      <c r="KQW31" s="309"/>
      <c r="KQX31" s="309"/>
      <c r="KQY31" s="309"/>
      <c r="KQZ31" s="309"/>
      <c r="KRA31" s="309"/>
      <c r="KRB31" s="309"/>
      <c r="KRC31" s="309"/>
      <c r="KRD31" s="309"/>
      <c r="KRE31" s="309"/>
      <c r="KRF31" s="309"/>
      <c r="KRG31" s="309"/>
      <c r="KRH31" s="309"/>
      <c r="KRI31" s="309"/>
      <c r="KRJ31" s="309"/>
      <c r="KRK31" s="309"/>
      <c r="KRL31" s="309"/>
      <c r="KRM31" s="309"/>
      <c r="KRN31" s="309"/>
      <c r="KRO31" s="309"/>
      <c r="KRP31" s="309"/>
      <c r="KRQ31" s="309"/>
      <c r="KRR31" s="309"/>
      <c r="KRS31" s="309"/>
      <c r="KRT31" s="309"/>
      <c r="KRU31" s="309"/>
      <c r="KRV31" s="309"/>
      <c r="KRW31" s="309"/>
      <c r="KRX31" s="309"/>
      <c r="KRY31" s="309"/>
      <c r="KRZ31" s="309"/>
      <c r="KSA31" s="309"/>
      <c r="KSB31" s="309"/>
      <c r="KSC31" s="309"/>
      <c r="KSD31" s="309"/>
      <c r="KSE31" s="309"/>
      <c r="KSF31" s="309"/>
      <c r="KSG31" s="309"/>
      <c r="KSH31" s="309"/>
      <c r="KSI31" s="309"/>
      <c r="KSJ31" s="309"/>
      <c r="KSK31" s="309"/>
      <c r="KSL31" s="309"/>
      <c r="KSM31" s="309"/>
      <c r="KSN31" s="309"/>
      <c r="KSO31" s="309"/>
      <c r="KSP31" s="309"/>
      <c r="KSQ31" s="309"/>
      <c r="KSR31" s="309"/>
      <c r="KSS31" s="309"/>
      <c r="KST31" s="309"/>
      <c r="KSU31" s="309"/>
      <c r="KSV31" s="309"/>
      <c r="KSW31" s="309"/>
      <c r="KSX31" s="309"/>
      <c r="KSY31" s="309"/>
      <c r="KSZ31" s="309"/>
      <c r="KTA31" s="309"/>
      <c r="KTB31" s="309"/>
      <c r="KTC31" s="309"/>
      <c r="KTD31" s="309"/>
      <c r="KTE31" s="309"/>
      <c r="KTF31" s="309"/>
      <c r="KTG31" s="309"/>
      <c r="KTH31" s="309"/>
      <c r="KTI31" s="309"/>
      <c r="KTJ31" s="309"/>
      <c r="KTK31" s="309"/>
      <c r="KTL31" s="309"/>
      <c r="KTM31" s="309"/>
      <c r="KTN31" s="309"/>
      <c r="KTO31" s="309"/>
      <c r="KTP31" s="309"/>
      <c r="KTQ31" s="309"/>
      <c r="KTR31" s="309"/>
      <c r="KTS31" s="309"/>
      <c r="KTT31" s="309"/>
      <c r="KTU31" s="309"/>
      <c r="KTV31" s="309"/>
      <c r="KTW31" s="309"/>
      <c r="KTX31" s="309"/>
      <c r="KTY31" s="309"/>
      <c r="KTZ31" s="309"/>
      <c r="KUA31" s="309"/>
      <c r="KUB31" s="309"/>
      <c r="KUC31" s="309"/>
      <c r="KUD31" s="309"/>
      <c r="KUE31" s="309"/>
      <c r="KUF31" s="309"/>
      <c r="KUG31" s="309"/>
      <c r="KUH31" s="309"/>
      <c r="KUI31" s="309"/>
      <c r="KUJ31" s="309"/>
      <c r="KUK31" s="309"/>
      <c r="KUL31" s="309"/>
      <c r="KUM31" s="309"/>
      <c r="KUN31" s="309"/>
      <c r="KUO31" s="309"/>
      <c r="KUP31" s="309"/>
      <c r="KUQ31" s="309"/>
      <c r="KUR31" s="309"/>
      <c r="KUS31" s="309"/>
      <c r="KUT31" s="309"/>
      <c r="KUU31" s="309"/>
      <c r="KUV31" s="309"/>
      <c r="KUW31" s="309"/>
      <c r="KUX31" s="309"/>
      <c r="KUY31" s="309"/>
      <c r="KUZ31" s="309"/>
      <c r="KVA31" s="309"/>
      <c r="KVB31" s="309"/>
      <c r="KVC31" s="309"/>
      <c r="KVD31" s="309"/>
      <c r="KVE31" s="309"/>
      <c r="KVF31" s="309"/>
      <c r="KVG31" s="309"/>
      <c r="KVH31" s="309"/>
      <c r="KVI31" s="309"/>
      <c r="KVJ31" s="309"/>
      <c r="KVK31" s="309"/>
      <c r="KVL31" s="309"/>
      <c r="KVM31" s="309"/>
      <c r="KVN31" s="309"/>
      <c r="KVO31" s="309"/>
      <c r="KVP31" s="309"/>
      <c r="KVQ31" s="309"/>
      <c r="KVR31" s="309"/>
      <c r="KVS31" s="309"/>
      <c r="KVT31" s="309"/>
      <c r="KVU31" s="309"/>
      <c r="KVV31" s="309"/>
      <c r="KVW31" s="309"/>
      <c r="KVX31" s="309"/>
      <c r="KVY31" s="309"/>
      <c r="KVZ31" s="309"/>
      <c r="KWA31" s="309"/>
      <c r="KWB31" s="309"/>
      <c r="KWC31" s="309"/>
      <c r="KWD31" s="309"/>
      <c r="KWE31" s="309"/>
      <c r="KWF31" s="309"/>
      <c r="KWG31" s="309"/>
      <c r="KWH31" s="309"/>
      <c r="KWI31" s="309"/>
      <c r="KWJ31" s="309"/>
      <c r="KWK31" s="309"/>
      <c r="KWL31" s="309"/>
      <c r="KWM31" s="309"/>
      <c r="KWN31" s="309"/>
      <c r="KWO31" s="309"/>
      <c r="KWP31" s="309"/>
      <c r="KWQ31" s="309"/>
      <c r="KWR31" s="309"/>
      <c r="KWS31" s="309"/>
      <c r="KWT31" s="309"/>
      <c r="KWU31" s="309"/>
      <c r="KWV31" s="309"/>
      <c r="KWW31" s="309"/>
      <c r="KWX31" s="309"/>
      <c r="KWY31" s="309"/>
      <c r="KWZ31" s="309"/>
      <c r="KXA31" s="309"/>
      <c r="KXB31" s="309"/>
      <c r="KXC31" s="309"/>
      <c r="KXD31" s="309"/>
      <c r="KXE31" s="309"/>
      <c r="KXF31" s="309"/>
      <c r="KXG31" s="309"/>
      <c r="KXH31" s="309"/>
      <c r="KXI31" s="309"/>
      <c r="KXJ31" s="309"/>
      <c r="KXK31" s="309"/>
      <c r="KXL31" s="309"/>
      <c r="KXM31" s="309"/>
      <c r="KXN31" s="309"/>
      <c r="KXO31" s="309"/>
      <c r="KXP31" s="309"/>
      <c r="KXQ31" s="309"/>
      <c r="KXR31" s="309"/>
      <c r="KXS31" s="309"/>
      <c r="KXT31" s="309"/>
      <c r="KXU31" s="309"/>
      <c r="KXV31" s="309"/>
      <c r="KXW31" s="309"/>
      <c r="KXX31" s="309"/>
      <c r="KXY31" s="309"/>
      <c r="KXZ31" s="309"/>
      <c r="KYA31" s="309"/>
      <c r="KYB31" s="309"/>
      <c r="KYC31" s="309"/>
      <c r="KYD31" s="309"/>
      <c r="KYE31" s="309"/>
      <c r="KYF31" s="309"/>
      <c r="KYG31" s="309"/>
      <c r="KYH31" s="309"/>
      <c r="KYI31" s="309"/>
      <c r="KYJ31" s="309"/>
      <c r="KYK31" s="309"/>
      <c r="KYL31" s="309"/>
      <c r="KYM31" s="309"/>
      <c r="KYN31" s="309"/>
      <c r="KYO31" s="309"/>
      <c r="KYP31" s="309"/>
      <c r="KYQ31" s="309"/>
      <c r="KYR31" s="309"/>
      <c r="KYS31" s="309"/>
      <c r="KYT31" s="309"/>
      <c r="KYU31" s="309"/>
      <c r="KYV31" s="309"/>
      <c r="KYW31" s="309"/>
      <c r="KYX31" s="309"/>
      <c r="KYY31" s="309"/>
      <c r="KYZ31" s="309"/>
      <c r="KZA31" s="309"/>
      <c r="KZB31" s="309"/>
      <c r="KZC31" s="309"/>
      <c r="KZD31" s="309"/>
      <c r="KZE31" s="309"/>
      <c r="KZF31" s="309"/>
      <c r="KZG31" s="309"/>
      <c r="KZH31" s="309"/>
      <c r="KZI31" s="309"/>
      <c r="KZJ31" s="309"/>
      <c r="KZK31" s="309"/>
      <c r="KZL31" s="309"/>
      <c r="KZM31" s="309"/>
      <c r="KZN31" s="309"/>
      <c r="KZO31" s="309"/>
      <c r="KZP31" s="309"/>
      <c r="KZQ31" s="309"/>
      <c r="KZR31" s="309"/>
      <c r="KZS31" s="309"/>
      <c r="KZT31" s="309"/>
      <c r="KZU31" s="309"/>
      <c r="KZV31" s="309"/>
      <c r="KZW31" s="309"/>
      <c r="KZX31" s="309"/>
      <c r="KZY31" s="309"/>
      <c r="KZZ31" s="309"/>
      <c r="LAA31" s="309"/>
      <c r="LAB31" s="309"/>
      <c r="LAC31" s="309"/>
      <c r="LAD31" s="309"/>
      <c r="LAE31" s="309"/>
      <c r="LAF31" s="309"/>
      <c r="LAG31" s="309"/>
      <c r="LAH31" s="309"/>
      <c r="LAI31" s="309"/>
      <c r="LAJ31" s="309"/>
      <c r="LAK31" s="309"/>
      <c r="LAL31" s="309"/>
      <c r="LAM31" s="309"/>
      <c r="LAN31" s="309"/>
      <c r="LAO31" s="309"/>
      <c r="LAP31" s="309"/>
      <c r="LAQ31" s="309"/>
      <c r="LAR31" s="309"/>
      <c r="LAS31" s="309"/>
      <c r="LAT31" s="309"/>
      <c r="LAU31" s="309"/>
      <c r="LAV31" s="309"/>
      <c r="LAW31" s="309"/>
      <c r="LAX31" s="309"/>
      <c r="LAY31" s="309"/>
      <c r="LAZ31" s="309"/>
      <c r="LBA31" s="309"/>
      <c r="LBB31" s="309"/>
      <c r="LBC31" s="309"/>
      <c r="LBD31" s="309"/>
      <c r="LBE31" s="309"/>
      <c r="LBF31" s="309"/>
      <c r="LBG31" s="309"/>
      <c r="LBH31" s="309"/>
      <c r="LBI31" s="309"/>
      <c r="LBJ31" s="309"/>
      <c r="LBK31" s="309"/>
      <c r="LBL31" s="309"/>
      <c r="LBM31" s="309"/>
      <c r="LBN31" s="309"/>
      <c r="LBO31" s="309"/>
      <c r="LBP31" s="309"/>
      <c r="LBQ31" s="309"/>
      <c r="LBR31" s="309"/>
      <c r="LBS31" s="309"/>
      <c r="LBT31" s="309"/>
      <c r="LBU31" s="309"/>
      <c r="LBV31" s="309"/>
      <c r="LBW31" s="309"/>
      <c r="LBX31" s="309"/>
      <c r="LBY31" s="309"/>
      <c r="LBZ31" s="309"/>
      <c r="LCA31" s="309"/>
      <c r="LCB31" s="309"/>
      <c r="LCC31" s="309"/>
      <c r="LCD31" s="309"/>
      <c r="LCE31" s="309"/>
      <c r="LCF31" s="309"/>
      <c r="LCG31" s="309"/>
      <c r="LCH31" s="309"/>
      <c r="LCI31" s="309"/>
      <c r="LCJ31" s="309"/>
      <c r="LCK31" s="309"/>
      <c r="LCL31" s="309"/>
      <c r="LCM31" s="309"/>
      <c r="LCN31" s="309"/>
      <c r="LCO31" s="309"/>
      <c r="LCP31" s="309"/>
      <c r="LCQ31" s="309"/>
      <c r="LCR31" s="309"/>
      <c r="LCS31" s="309"/>
      <c r="LCT31" s="309"/>
      <c r="LCU31" s="309"/>
      <c r="LCV31" s="309"/>
      <c r="LCW31" s="309"/>
      <c r="LCX31" s="309"/>
      <c r="LCY31" s="309"/>
      <c r="LCZ31" s="309"/>
      <c r="LDA31" s="309"/>
      <c r="LDB31" s="309"/>
      <c r="LDC31" s="309"/>
      <c r="LDD31" s="309"/>
      <c r="LDE31" s="309"/>
      <c r="LDF31" s="309"/>
      <c r="LDG31" s="309"/>
      <c r="LDH31" s="309"/>
      <c r="LDI31" s="309"/>
      <c r="LDJ31" s="309"/>
      <c r="LDK31" s="309"/>
      <c r="LDL31" s="309"/>
      <c r="LDM31" s="309"/>
      <c r="LDN31" s="309"/>
      <c r="LDO31" s="309"/>
      <c r="LDP31" s="309"/>
      <c r="LDQ31" s="309"/>
      <c r="LDR31" s="309"/>
      <c r="LDS31" s="309"/>
      <c r="LDT31" s="309"/>
      <c r="LDU31" s="309"/>
      <c r="LDV31" s="309"/>
      <c r="LDW31" s="309"/>
      <c r="LDX31" s="309"/>
      <c r="LDY31" s="309"/>
      <c r="LDZ31" s="309"/>
      <c r="LEA31" s="309"/>
      <c r="LEB31" s="309"/>
      <c r="LEC31" s="309"/>
      <c r="LED31" s="309"/>
      <c r="LEE31" s="309"/>
      <c r="LEF31" s="309"/>
      <c r="LEG31" s="309"/>
      <c r="LEH31" s="309"/>
      <c r="LEI31" s="309"/>
      <c r="LEJ31" s="309"/>
      <c r="LEK31" s="309"/>
      <c r="LEL31" s="309"/>
      <c r="LEM31" s="309"/>
      <c r="LEN31" s="309"/>
      <c r="LEO31" s="309"/>
      <c r="LEP31" s="309"/>
      <c r="LEQ31" s="309"/>
      <c r="LER31" s="309"/>
      <c r="LES31" s="309"/>
      <c r="LET31" s="309"/>
      <c r="LEU31" s="309"/>
      <c r="LEV31" s="309"/>
      <c r="LEW31" s="309"/>
      <c r="LEX31" s="309"/>
      <c r="LEY31" s="309"/>
      <c r="LEZ31" s="309"/>
      <c r="LFA31" s="309"/>
      <c r="LFB31" s="309"/>
      <c r="LFC31" s="309"/>
      <c r="LFD31" s="309"/>
      <c r="LFE31" s="309"/>
      <c r="LFF31" s="309"/>
      <c r="LFG31" s="309"/>
      <c r="LFH31" s="309"/>
      <c r="LFI31" s="309"/>
      <c r="LFJ31" s="309"/>
      <c r="LFK31" s="309"/>
      <c r="LFL31" s="309"/>
      <c r="LFM31" s="309"/>
      <c r="LFN31" s="309"/>
      <c r="LFO31" s="309"/>
      <c r="LFP31" s="309"/>
      <c r="LFQ31" s="309"/>
      <c r="LFR31" s="309"/>
      <c r="LFS31" s="309"/>
      <c r="LFT31" s="309"/>
      <c r="LFU31" s="309"/>
      <c r="LFV31" s="309"/>
      <c r="LFW31" s="309"/>
      <c r="LFX31" s="309"/>
      <c r="LFY31" s="309"/>
      <c r="LFZ31" s="309"/>
      <c r="LGA31" s="309"/>
      <c r="LGB31" s="309"/>
      <c r="LGC31" s="309"/>
      <c r="LGD31" s="309"/>
      <c r="LGE31" s="309"/>
      <c r="LGF31" s="309"/>
      <c r="LGG31" s="309"/>
      <c r="LGH31" s="309"/>
      <c r="LGI31" s="309"/>
      <c r="LGJ31" s="309"/>
      <c r="LGK31" s="309"/>
      <c r="LGL31" s="309"/>
      <c r="LGM31" s="309"/>
      <c r="LGN31" s="309"/>
      <c r="LGO31" s="309"/>
      <c r="LGP31" s="309"/>
      <c r="LGQ31" s="309"/>
      <c r="LGR31" s="309"/>
      <c r="LGS31" s="309"/>
      <c r="LGT31" s="309"/>
      <c r="LGU31" s="309"/>
      <c r="LGV31" s="309"/>
      <c r="LGW31" s="309"/>
      <c r="LGX31" s="309"/>
      <c r="LGY31" s="309"/>
      <c r="LGZ31" s="309"/>
      <c r="LHA31" s="309"/>
      <c r="LHB31" s="309"/>
      <c r="LHC31" s="309"/>
      <c r="LHD31" s="309"/>
      <c r="LHE31" s="309"/>
      <c r="LHF31" s="309"/>
      <c r="LHG31" s="309"/>
      <c r="LHH31" s="309"/>
      <c r="LHI31" s="309"/>
      <c r="LHJ31" s="309"/>
      <c r="LHK31" s="309"/>
      <c r="LHL31" s="309"/>
      <c r="LHM31" s="309"/>
      <c r="LHN31" s="309"/>
      <c r="LHO31" s="309"/>
      <c r="LHP31" s="309"/>
      <c r="LHQ31" s="309"/>
      <c r="LHR31" s="309"/>
      <c r="LHS31" s="309"/>
      <c r="LHT31" s="309"/>
      <c r="LHU31" s="309"/>
      <c r="LHV31" s="309"/>
      <c r="LHW31" s="309"/>
      <c r="LHX31" s="309"/>
      <c r="LHY31" s="309"/>
      <c r="LHZ31" s="309"/>
      <c r="LIA31" s="309"/>
      <c r="LIB31" s="309"/>
      <c r="LIC31" s="309"/>
      <c r="LID31" s="309"/>
      <c r="LIE31" s="309"/>
      <c r="LIF31" s="309"/>
      <c r="LIG31" s="309"/>
      <c r="LIH31" s="309"/>
      <c r="LII31" s="309"/>
      <c r="LIJ31" s="309"/>
      <c r="LIK31" s="309"/>
      <c r="LIL31" s="309"/>
      <c r="LIM31" s="309"/>
      <c r="LIN31" s="309"/>
      <c r="LIO31" s="309"/>
      <c r="LIP31" s="309"/>
      <c r="LIQ31" s="309"/>
      <c r="LIR31" s="309"/>
      <c r="LIS31" s="309"/>
      <c r="LIT31" s="309"/>
      <c r="LIU31" s="309"/>
      <c r="LIV31" s="309"/>
      <c r="LIW31" s="309"/>
      <c r="LIX31" s="309"/>
      <c r="LIY31" s="309"/>
      <c r="LIZ31" s="309"/>
      <c r="LJA31" s="309"/>
      <c r="LJB31" s="309"/>
      <c r="LJC31" s="309"/>
      <c r="LJD31" s="309"/>
      <c r="LJE31" s="309"/>
      <c r="LJF31" s="309"/>
      <c r="LJG31" s="309"/>
      <c r="LJH31" s="309"/>
      <c r="LJI31" s="309"/>
      <c r="LJJ31" s="309"/>
      <c r="LJK31" s="309"/>
      <c r="LJL31" s="309"/>
      <c r="LJM31" s="309"/>
      <c r="LJN31" s="309"/>
      <c r="LJO31" s="309"/>
      <c r="LJP31" s="309"/>
      <c r="LJQ31" s="309"/>
      <c r="LJR31" s="309"/>
      <c r="LJS31" s="309"/>
      <c r="LJT31" s="309"/>
      <c r="LJU31" s="309"/>
      <c r="LJV31" s="309"/>
      <c r="LJW31" s="309"/>
      <c r="LJX31" s="309"/>
      <c r="LJY31" s="309"/>
      <c r="LJZ31" s="309"/>
      <c r="LKA31" s="309"/>
      <c r="LKB31" s="309"/>
      <c r="LKC31" s="309"/>
      <c r="LKD31" s="309"/>
      <c r="LKE31" s="309"/>
      <c r="LKF31" s="309"/>
      <c r="LKG31" s="309"/>
      <c r="LKH31" s="309"/>
      <c r="LKI31" s="309"/>
      <c r="LKJ31" s="309"/>
      <c r="LKK31" s="309"/>
      <c r="LKL31" s="309"/>
      <c r="LKM31" s="309"/>
      <c r="LKN31" s="309"/>
      <c r="LKO31" s="309"/>
      <c r="LKP31" s="309"/>
      <c r="LKQ31" s="309"/>
      <c r="LKR31" s="309"/>
      <c r="LKS31" s="309"/>
      <c r="LKT31" s="309"/>
      <c r="LKU31" s="309"/>
      <c r="LKV31" s="309"/>
      <c r="LKW31" s="309"/>
      <c r="LKX31" s="309"/>
      <c r="LKY31" s="309"/>
      <c r="LKZ31" s="309"/>
      <c r="LLA31" s="309"/>
      <c r="LLB31" s="309"/>
      <c r="LLC31" s="309"/>
      <c r="LLD31" s="309"/>
      <c r="LLE31" s="309"/>
      <c r="LLF31" s="309"/>
      <c r="LLG31" s="309"/>
      <c r="LLH31" s="309"/>
      <c r="LLI31" s="309"/>
      <c r="LLJ31" s="309"/>
      <c r="LLK31" s="309"/>
      <c r="LLL31" s="309"/>
      <c r="LLM31" s="309"/>
      <c r="LLN31" s="309"/>
      <c r="LLO31" s="309"/>
      <c r="LLP31" s="309"/>
      <c r="LLQ31" s="309"/>
      <c r="LLR31" s="309"/>
      <c r="LLS31" s="309"/>
      <c r="LLT31" s="309"/>
      <c r="LLU31" s="309"/>
      <c r="LLV31" s="309"/>
      <c r="LLW31" s="309"/>
      <c r="LLX31" s="309"/>
      <c r="LLY31" s="309"/>
      <c r="LLZ31" s="309"/>
      <c r="LMA31" s="309"/>
      <c r="LMB31" s="309"/>
      <c r="LMC31" s="309"/>
      <c r="LMD31" s="309"/>
      <c r="LME31" s="309"/>
      <c r="LMF31" s="309"/>
      <c r="LMG31" s="309"/>
      <c r="LMH31" s="309"/>
      <c r="LMI31" s="309"/>
      <c r="LMJ31" s="309"/>
      <c r="LMK31" s="309"/>
      <c r="LML31" s="309"/>
      <c r="LMM31" s="309"/>
      <c r="LMN31" s="309"/>
      <c r="LMO31" s="309"/>
      <c r="LMP31" s="309"/>
      <c r="LMQ31" s="309"/>
      <c r="LMR31" s="309"/>
      <c r="LMS31" s="309"/>
      <c r="LMT31" s="309"/>
      <c r="LMU31" s="309"/>
      <c r="LMV31" s="309"/>
      <c r="LMW31" s="309"/>
      <c r="LMX31" s="309"/>
      <c r="LMY31" s="309"/>
      <c r="LMZ31" s="309"/>
      <c r="LNA31" s="309"/>
      <c r="LNB31" s="309"/>
      <c r="LNC31" s="309"/>
      <c r="LND31" s="309"/>
      <c r="LNE31" s="309"/>
      <c r="LNF31" s="309"/>
      <c r="LNG31" s="309"/>
      <c r="LNH31" s="309"/>
      <c r="LNI31" s="309"/>
      <c r="LNJ31" s="309"/>
      <c r="LNK31" s="309"/>
      <c r="LNL31" s="309"/>
      <c r="LNM31" s="309"/>
      <c r="LNN31" s="309"/>
      <c r="LNO31" s="309"/>
      <c r="LNP31" s="309"/>
      <c r="LNQ31" s="309"/>
      <c r="LNR31" s="309"/>
      <c r="LNS31" s="309"/>
      <c r="LNT31" s="309"/>
      <c r="LNU31" s="309"/>
      <c r="LNV31" s="309"/>
      <c r="LNW31" s="309"/>
      <c r="LNX31" s="309"/>
      <c r="LNY31" s="309"/>
      <c r="LNZ31" s="309"/>
      <c r="LOA31" s="309"/>
      <c r="LOB31" s="309"/>
      <c r="LOC31" s="309"/>
      <c r="LOD31" s="309"/>
      <c r="LOE31" s="309"/>
      <c r="LOF31" s="309"/>
      <c r="LOG31" s="309"/>
      <c r="LOH31" s="309"/>
      <c r="LOI31" s="309"/>
      <c r="LOJ31" s="309"/>
      <c r="LOK31" s="309"/>
      <c r="LOL31" s="309"/>
      <c r="LOM31" s="309"/>
      <c r="LON31" s="309"/>
      <c r="LOO31" s="309"/>
      <c r="LOP31" s="309"/>
      <c r="LOQ31" s="309"/>
      <c r="LOR31" s="309"/>
      <c r="LOS31" s="309"/>
      <c r="LOT31" s="309"/>
      <c r="LOU31" s="309"/>
      <c r="LOV31" s="309"/>
      <c r="LOW31" s="309"/>
      <c r="LOX31" s="309"/>
      <c r="LOY31" s="309"/>
      <c r="LOZ31" s="309"/>
      <c r="LPA31" s="309"/>
      <c r="LPB31" s="309"/>
      <c r="LPC31" s="309"/>
      <c r="LPD31" s="309"/>
      <c r="LPE31" s="309"/>
      <c r="LPF31" s="309"/>
      <c r="LPG31" s="309"/>
      <c r="LPH31" s="309"/>
      <c r="LPI31" s="309"/>
      <c r="LPJ31" s="309"/>
      <c r="LPK31" s="309"/>
      <c r="LPL31" s="309"/>
      <c r="LPM31" s="309"/>
      <c r="LPN31" s="309"/>
      <c r="LPO31" s="309"/>
      <c r="LPP31" s="309"/>
      <c r="LPQ31" s="309"/>
      <c r="LPR31" s="309"/>
      <c r="LPS31" s="309"/>
      <c r="LPT31" s="309"/>
      <c r="LPU31" s="309"/>
      <c r="LPV31" s="309"/>
      <c r="LPW31" s="309"/>
      <c r="LPX31" s="309"/>
      <c r="LPY31" s="309"/>
      <c r="LPZ31" s="309"/>
      <c r="LQA31" s="309"/>
      <c r="LQB31" s="309"/>
      <c r="LQC31" s="309"/>
      <c r="LQD31" s="309"/>
      <c r="LQE31" s="309"/>
      <c r="LQF31" s="309"/>
      <c r="LQG31" s="309"/>
      <c r="LQH31" s="309"/>
      <c r="LQI31" s="309"/>
      <c r="LQJ31" s="309"/>
      <c r="LQK31" s="309"/>
      <c r="LQL31" s="309"/>
      <c r="LQM31" s="309"/>
      <c r="LQN31" s="309"/>
      <c r="LQO31" s="309"/>
      <c r="LQP31" s="309"/>
      <c r="LQQ31" s="309"/>
      <c r="LQR31" s="309"/>
      <c r="LQS31" s="309"/>
      <c r="LQT31" s="309"/>
      <c r="LQU31" s="309"/>
      <c r="LQV31" s="309"/>
      <c r="LQW31" s="309"/>
      <c r="LQX31" s="309"/>
      <c r="LQY31" s="309"/>
      <c r="LQZ31" s="309"/>
      <c r="LRA31" s="309"/>
      <c r="LRB31" s="309"/>
      <c r="LRC31" s="309"/>
      <c r="LRD31" s="309"/>
      <c r="LRE31" s="309"/>
      <c r="LRF31" s="309"/>
      <c r="LRG31" s="309"/>
      <c r="LRH31" s="309"/>
      <c r="LRI31" s="309"/>
      <c r="LRJ31" s="309"/>
      <c r="LRK31" s="309"/>
      <c r="LRL31" s="309"/>
      <c r="LRM31" s="309"/>
      <c r="LRN31" s="309"/>
      <c r="LRO31" s="309"/>
      <c r="LRP31" s="309"/>
      <c r="LRQ31" s="309"/>
      <c r="LRR31" s="309"/>
      <c r="LRS31" s="309"/>
      <c r="LRT31" s="309"/>
      <c r="LRU31" s="309"/>
      <c r="LRV31" s="309"/>
      <c r="LRW31" s="309"/>
      <c r="LRX31" s="309"/>
      <c r="LRY31" s="309"/>
      <c r="LRZ31" s="309"/>
      <c r="LSA31" s="309"/>
      <c r="LSB31" s="309"/>
      <c r="LSC31" s="309"/>
      <c r="LSD31" s="309"/>
      <c r="LSE31" s="309"/>
      <c r="LSF31" s="309"/>
      <c r="LSG31" s="309"/>
      <c r="LSH31" s="309"/>
      <c r="LSI31" s="309"/>
      <c r="LSJ31" s="309"/>
      <c r="LSK31" s="309"/>
      <c r="LSL31" s="309"/>
      <c r="LSM31" s="309"/>
      <c r="LSN31" s="309"/>
      <c r="LSO31" s="309"/>
      <c r="LSP31" s="309"/>
      <c r="LSQ31" s="309"/>
      <c r="LSR31" s="309"/>
      <c r="LSS31" s="309"/>
      <c r="LST31" s="309"/>
      <c r="LSU31" s="309"/>
      <c r="LSV31" s="309"/>
      <c r="LSW31" s="309"/>
      <c r="LSX31" s="309"/>
      <c r="LSY31" s="309"/>
      <c r="LSZ31" s="309"/>
      <c r="LTA31" s="309"/>
      <c r="LTB31" s="309"/>
      <c r="LTC31" s="309"/>
      <c r="LTD31" s="309"/>
      <c r="LTE31" s="309"/>
      <c r="LTF31" s="309"/>
      <c r="LTG31" s="309"/>
      <c r="LTH31" s="309"/>
      <c r="LTI31" s="309"/>
      <c r="LTJ31" s="309"/>
      <c r="LTK31" s="309"/>
      <c r="LTL31" s="309"/>
      <c r="LTM31" s="309"/>
      <c r="LTN31" s="309"/>
      <c r="LTO31" s="309"/>
      <c r="LTP31" s="309"/>
      <c r="LTQ31" s="309"/>
      <c r="LTR31" s="309"/>
      <c r="LTS31" s="309"/>
      <c r="LTT31" s="309"/>
      <c r="LTU31" s="309"/>
      <c r="LTV31" s="309"/>
      <c r="LTW31" s="309"/>
      <c r="LTX31" s="309"/>
      <c r="LTY31" s="309"/>
      <c r="LTZ31" s="309"/>
      <c r="LUA31" s="309"/>
      <c r="LUB31" s="309"/>
      <c r="LUC31" s="309"/>
      <c r="LUD31" s="309"/>
      <c r="LUE31" s="309"/>
      <c r="LUF31" s="309"/>
      <c r="LUG31" s="309"/>
      <c r="LUH31" s="309"/>
      <c r="LUI31" s="309"/>
      <c r="LUJ31" s="309"/>
      <c r="LUK31" s="309"/>
      <c r="LUL31" s="309"/>
      <c r="LUM31" s="309"/>
      <c r="LUN31" s="309"/>
      <c r="LUO31" s="309"/>
      <c r="LUP31" s="309"/>
      <c r="LUQ31" s="309"/>
      <c r="LUR31" s="309"/>
      <c r="LUS31" s="309"/>
      <c r="LUT31" s="309"/>
      <c r="LUU31" s="309"/>
      <c r="LUV31" s="309"/>
      <c r="LUW31" s="309"/>
      <c r="LUX31" s="309"/>
      <c r="LUY31" s="309"/>
      <c r="LUZ31" s="309"/>
      <c r="LVA31" s="309"/>
      <c r="LVB31" s="309"/>
      <c r="LVC31" s="309"/>
      <c r="LVD31" s="309"/>
      <c r="LVE31" s="309"/>
      <c r="LVF31" s="309"/>
      <c r="LVG31" s="309"/>
      <c r="LVH31" s="309"/>
      <c r="LVI31" s="309"/>
      <c r="LVJ31" s="309"/>
      <c r="LVK31" s="309"/>
      <c r="LVL31" s="309"/>
      <c r="LVM31" s="309"/>
      <c r="LVN31" s="309"/>
      <c r="LVO31" s="309"/>
      <c r="LVP31" s="309"/>
      <c r="LVQ31" s="309"/>
      <c r="LVR31" s="309"/>
      <c r="LVS31" s="309"/>
      <c r="LVT31" s="309"/>
      <c r="LVU31" s="309"/>
      <c r="LVV31" s="309"/>
      <c r="LVW31" s="309"/>
      <c r="LVX31" s="309"/>
      <c r="LVY31" s="309"/>
      <c r="LVZ31" s="309"/>
      <c r="LWA31" s="309"/>
      <c r="LWB31" s="309"/>
      <c r="LWC31" s="309"/>
      <c r="LWD31" s="309"/>
      <c r="LWE31" s="309"/>
      <c r="LWF31" s="309"/>
      <c r="LWG31" s="309"/>
      <c r="LWH31" s="309"/>
      <c r="LWI31" s="309"/>
      <c r="LWJ31" s="309"/>
      <c r="LWK31" s="309"/>
      <c r="LWL31" s="309"/>
      <c r="LWM31" s="309"/>
      <c r="LWN31" s="309"/>
      <c r="LWO31" s="309"/>
      <c r="LWP31" s="309"/>
      <c r="LWQ31" s="309"/>
      <c r="LWR31" s="309"/>
      <c r="LWS31" s="309"/>
      <c r="LWT31" s="309"/>
      <c r="LWU31" s="309"/>
      <c r="LWV31" s="309"/>
      <c r="LWW31" s="309"/>
      <c r="LWX31" s="309"/>
      <c r="LWY31" s="309"/>
      <c r="LWZ31" s="309"/>
      <c r="LXA31" s="309"/>
      <c r="LXB31" s="309"/>
      <c r="LXC31" s="309"/>
      <c r="LXD31" s="309"/>
      <c r="LXE31" s="309"/>
      <c r="LXF31" s="309"/>
      <c r="LXG31" s="309"/>
      <c r="LXH31" s="309"/>
      <c r="LXI31" s="309"/>
      <c r="LXJ31" s="309"/>
      <c r="LXK31" s="309"/>
      <c r="LXL31" s="309"/>
      <c r="LXM31" s="309"/>
      <c r="LXN31" s="309"/>
      <c r="LXO31" s="309"/>
      <c r="LXP31" s="309"/>
      <c r="LXQ31" s="309"/>
      <c r="LXR31" s="309"/>
      <c r="LXS31" s="309"/>
      <c r="LXT31" s="309"/>
      <c r="LXU31" s="309"/>
      <c r="LXV31" s="309"/>
      <c r="LXW31" s="309"/>
      <c r="LXX31" s="309"/>
      <c r="LXY31" s="309"/>
      <c r="LXZ31" s="309"/>
      <c r="LYA31" s="309"/>
      <c r="LYB31" s="309"/>
      <c r="LYC31" s="309"/>
      <c r="LYD31" s="309"/>
      <c r="LYE31" s="309"/>
      <c r="LYF31" s="309"/>
      <c r="LYG31" s="309"/>
      <c r="LYH31" s="309"/>
      <c r="LYI31" s="309"/>
      <c r="LYJ31" s="309"/>
      <c r="LYK31" s="309"/>
      <c r="LYL31" s="309"/>
      <c r="LYM31" s="309"/>
      <c r="LYN31" s="309"/>
      <c r="LYO31" s="309"/>
      <c r="LYP31" s="309"/>
      <c r="LYQ31" s="309"/>
      <c r="LYR31" s="309"/>
      <c r="LYS31" s="309"/>
      <c r="LYT31" s="309"/>
      <c r="LYU31" s="309"/>
      <c r="LYV31" s="309"/>
      <c r="LYW31" s="309"/>
      <c r="LYX31" s="309"/>
      <c r="LYY31" s="309"/>
      <c r="LYZ31" s="309"/>
      <c r="LZA31" s="309"/>
      <c r="LZB31" s="309"/>
      <c r="LZC31" s="309"/>
      <c r="LZD31" s="309"/>
      <c r="LZE31" s="309"/>
      <c r="LZF31" s="309"/>
      <c r="LZG31" s="309"/>
      <c r="LZH31" s="309"/>
      <c r="LZI31" s="309"/>
      <c r="LZJ31" s="309"/>
      <c r="LZK31" s="309"/>
      <c r="LZL31" s="309"/>
      <c r="LZM31" s="309"/>
      <c r="LZN31" s="309"/>
      <c r="LZO31" s="309"/>
      <c r="LZP31" s="309"/>
      <c r="LZQ31" s="309"/>
      <c r="LZR31" s="309"/>
      <c r="LZS31" s="309"/>
      <c r="LZT31" s="309"/>
      <c r="LZU31" s="309"/>
      <c r="LZV31" s="309"/>
      <c r="LZW31" s="309"/>
      <c r="LZX31" s="309"/>
      <c r="LZY31" s="309"/>
      <c r="LZZ31" s="309"/>
      <c r="MAA31" s="309"/>
      <c r="MAB31" s="309"/>
      <c r="MAC31" s="309"/>
      <c r="MAD31" s="309"/>
      <c r="MAE31" s="309"/>
      <c r="MAF31" s="309"/>
      <c r="MAG31" s="309"/>
      <c r="MAH31" s="309"/>
      <c r="MAI31" s="309"/>
      <c r="MAJ31" s="309"/>
      <c r="MAK31" s="309"/>
      <c r="MAL31" s="309"/>
      <c r="MAM31" s="309"/>
      <c r="MAN31" s="309"/>
      <c r="MAO31" s="309"/>
      <c r="MAP31" s="309"/>
      <c r="MAQ31" s="309"/>
      <c r="MAR31" s="309"/>
      <c r="MAS31" s="309"/>
      <c r="MAT31" s="309"/>
      <c r="MAU31" s="309"/>
      <c r="MAV31" s="309"/>
      <c r="MAW31" s="309"/>
      <c r="MAX31" s="309"/>
      <c r="MAY31" s="309"/>
      <c r="MAZ31" s="309"/>
      <c r="MBA31" s="309"/>
      <c r="MBB31" s="309"/>
      <c r="MBC31" s="309"/>
      <c r="MBD31" s="309"/>
      <c r="MBE31" s="309"/>
      <c r="MBF31" s="309"/>
      <c r="MBG31" s="309"/>
      <c r="MBH31" s="309"/>
      <c r="MBI31" s="309"/>
      <c r="MBJ31" s="309"/>
      <c r="MBK31" s="309"/>
      <c r="MBL31" s="309"/>
      <c r="MBM31" s="309"/>
      <c r="MBN31" s="309"/>
      <c r="MBO31" s="309"/>
      <c r="MBP31" s="309"/>
      <c r="MBQ31" s="309"/>
      <c r="MBR31" s="309"/>
      <c r="MBS31" s="309"/>
      <c r="MBT31" s="309"/>
      <c r="MBU31" s="309"/>
      <c r="MBV31" s="309"/>
      <c r="MBW31" s="309"/>
      <c r="MBX31" s="309"/>
      <c r="MBY31" s="309"/>
      <c r="MBZ31" s="309"/>
      <c r="MCA31" s="309"/>
      <c r="MCB31" s="309"/>
      <c r="MCC31" s="309"/>
      <c r="MCD31" s="309"/>
      <c r="MCE31" s="309"/>
      <c r="MCF31" s="309"/>
      <c r="MCG31" s="309"/>
      <c r="MCH31" s="309"/>
      <c r="MCI31" s="309"/>
      <c r="MCJ31" s="309"/>
      <c r="MCK31" s="309"/>
      <c r="MCL31" s="309"/>
      <c r="MCM31" s="309"/>
      <c r="MCN31" s="309"/>
      <c r="MCO31" s="309"/>
      <c r="MCP31" s="309"/>
      <c r="MCQ31" s="309"/>
      <c r="MCR31" s="309"/>
      <c r="MCS31" s="309"/>
      <c r="MCT31" s="309"/>
      <c r="MCU31" s="309"/>
      <c r="MCV31" s="309"/>
      <c r="MCW31" s="309"/>
      <c r="MCX31" s="309"/>
      <c r="MCY31" s="309"/>
      <c r="MCZ31" s="309"/>
      <c r="MDA31" s="309"/>
      <c r="MDB31" s="309"/>
      <c r="MDC31" s="309"/>
      <c r="MDD31" s="309"/>
      <c r="MDE31" s="309"/>
      <c r="MDF31" s="309"/>
      <c r="MDG31" s="309"/>
      <c r="MDH31" s="309"/>
      <c r="MDI31" s="309"/>
      <c r="MDJ31" s="309"/>
      <c r="MDK31" s="309"/>
      <c r="MDL31" s="309"/>
      <c r="MDM31" s="309"/>
      <c r="MDN31" s="309"/>
      <c r="MDO31" s="309"/>
      <c r="MDP31" s="309"/>
      <c r="MDQ31" s="309"/>
      <c r="MDR31" s="309"/>
      <c r="MDS31" s="309"/>
      <c r="MDT31" s="309"/>
      <c r="MDU31" s="309"/>
      <c r="MDV31" s="309"/>
      <c r="MDW31" s="309"/>
      <c r="MDX31" s="309"/>
      <c r="MDY31" s="309"/>
      <c r="MDZ31" s="309"/>
      <c r="MEA31" s="309"/>
      <c r="MEB31" s="309"/>
      <c r="MEC31" s="309"/>
      <c r="MED31" s="309"/>
      <c r="MEE31" s="309"/>
      <c r="MEF31" s="309"/>
      <c r="MEG31" s="309"/>
      <c r="MEH31" s="309"/>
      <c r="MEI31" s="309"/>
      <c r="MEJ31" s="309"/>
      <c r="MEK31" s="309"/>
      <c r="MEL31" s="309"/>
      <c r="MEM31" s="309"/>
      <c r="MEN31" s="309"/>
      <c r="MEO31" s="309"/>
      <c r="MEP31" s="309"/>
      <c r="MEQ31" s="309"/>
      <c r="MER31" s="309"/>
      <c r="MES31" s="309"/>
      <c r="MET31" s="309"/>
      <c r="MEU31" s="309"/>
      <c r="MEV31" s="309"/>
      <c r="MEW31" s="309"/>
      <c r="MEX31" s="309"/>
      <c r="MEY31" s="309"/>
      <c r="MEZ31" s="309"/>
      <c r="MFA31" s="309"/>
      <c r="MFB31" s="309"/>
      <c r="MFC31" s="309"/>
      <c r="MFD31" s="309"/>
      <c r="MFE31" s="309"/>
      <c r="MFF31" s="309"/>
      <c r="MFG31" s="309"/>
      <c r="MFH31" s="309"/>
      <c r="MFI31" s="309"/>
      <c r="MFJ31" s="309"/>
      <c r="MFK31" s="309"/>
      <c r="MFL31" s="309"/>
      <c r="MFM31" s="309"/>
      <c r="MFN31" s="309"/>
      <c r="MFO31" s="309"/>
      <c r="MFP31" s="309"/>
      <c r="MFQ31" s="309"/>
      <c r="MFR31" s="309"/>
      <c r="MFS31" s="309"/>
      <c r="MFT31" s="309"/>
      <c r="MFU31" s="309"/>
      <c r="MFV31" s="309"/>
      <c r="MFW31" s="309"/>
      <c r="MFX31" s="309"/>
      <c r="MFY31" s="309"/>
      <c r="MFZ31" s="309"/>
      <c r="MGA31" s="309"/>
      <c r="MGB31" s="309"/>
      <c r="MGC31" s="309"/>
      <c r="MGD31" s="309"/>
      <c r="MGE31" s="309"/>
      <c r="MGF31" s="309"/>
      <c r="MGG31" s="309"/>
      <c r="MGH31" s="309"/>
      <c r="MGI31" s="309"/>
      <c r="MGJ31" s="309"/>
      <c r="MGK31" s="309"/>
      <c r="MGL31" s="309"/>
      <c r="MGM31" s="309"/>
      <c r="MGN31" s="309"/>
      <c r="MGO31" s="309"/>
      <c r="MGP31" s="309"/>
      <c r="MGQ31" s="309"/>
      <c r="MGR31" s="309"/>
      <c r="MGS31" s="309"/>
      <c r="MGT31" s="309"/>
      <c r="MGU31" s="309"/>
      <c r="MGV31" s="309"/>
      <c r="MGW31" s="309"/>
      <c r="MGX31" s="309"/>
      <c r="MGY31" s="309"/>
      <c r="MGZ31" s="309"/>
      <c r="MHA31" s="309"/>
      <c r="MHB31" s="309"/>
      <c r="MHC31" s="309"/>
      <c r="MHD31" s="309"/>
      <c r="MHE31" s="309"/>
      <c r="MHF31" s="309"/>
      <c r="MHG31" s="309"/>
      <c r="MHH31" s="309"/>
      <c r="MHI31" s="309"/>
      <c r="MHJ31" s="309"/>
      <c r="MHK31" s="309"/>
      <c r="MHL31" s="309"/>
      <c r="MHM31" s="309"/>
      <c r="MHN31" s="309"/>
      <c r="MHO31" s="309"/>
      <c r="MHP31" s="309"/>
      <c r="MHQ31" s="309"/>
      <c r="MHR31" s="309"/>
      <c r="MHS31" s="309"/>
      <c r="MHT31" s="309"/>
      <c r="MHU31" s="309"/>
      <c r="MHV31" s="309"/>
      <c r="MHW31" s="309"/>
      <c r="MHX31" s="309"/>
      <c r="MHY31" s="309"/>
      <c r="MHZ31" s="309"/>
      <c r="MIA31" s="309"/>
      <c r="MIB31" s="309"/>
      <c r="MIC31" s="309"/>
      <c r="MID31" s="309"/>
      <c r="MIE31" s="309"/>
      <c r="MIF31" s="309"/>
      <c r="MIG31" s="309"/>
      <c r="MIH31" s="309"/>
      <c r="MII31" s="309"/>
      <c r="MIJ31" s="309"/>
      <c r="MIK31" s="309"/>
      <c r="MIL31" s="309"/>
      <c r="MIM31" s="309"/>
      <c r="MIN31" s="309"/>
      <c r="MIO31" s="309"/>
      <c r="MIP31" s="309"/>
      <c r="MIQ31" s="309"/>
      <c r="MIR31" s="309"/>
      <c r="MIS31" s="309"/>
      <c r="MIT31" s="309"/>
      <c r="MIU31" s="309"/>
      <c r="MIV31" s="309"/>
      <c r="MIW31" s="309"/>
      <c r="MIX31" s="309"/>
      <c r="MIY31" s="309"/>
      <c r="MIZ31" s="309"/>
      <c r="MJA31" s="309"/>
      <c r="MJB31" s="309"/>
      <c r="MJC31" s="309"/>
      <c r="MJD31" s="309"/>
      <c r="MJE31" s="309"/>
      <c r="MJF31" s="309"/>
      <c r="MJG31" s="309"/>
      <c r="MJH31" s="309"/>
      <c r="MJI31" s="309"/>
      <c r="MJJ31" s="309"/>
      <c r="MJK31" s="309"/>
      <c r="MJL31" s="309"/>
      <c r="MJM31" s="309"/>
      <c r="MJN31" s="309"/>
      <c r="MJO31" s="309"/>
      <c r="MJP31" s="309"/>
      <c r="MJQ31" s="309"/>
      <c r="MJR31" s="309"/>
      <c r="MJS31" s="309"/>
      <c r="MJT31" s="309"/>
      <c r="MJU31" s="309"/>
      <c r="MJV31" s="309"/>
      <c r="MJW31" s="309"/>
      <c r="MJX31" s="309"/>
      <c r="MJY31" s="309"/>
      <c r="MJZ31" s="309"/>
      <c r="MKA31" s="309"/>
      <c r="MKB31" s="309"/>
      <c r="MKC31" s="309"/>
      <c r="MKD31" s="309"/>
      <c r="MKE31" s="309"/>
      <c r="MKF31" s="309"/>
      <c r="MKG31" s="309"/>
      <c r="MKH31" s="309"/>
      <c r="MKI31" s="309"/>
      <c r="MKJ31" s="309"/>
      <c r="MKK31" s="309"/>
      <c r="MKL31" s="309"/>
      <c r="MKM31" s="309"/>
      <c r="MKN31" s="309"/>
      <c r="MKO31" s="309"/>
      <c r="MKP31" s="309"/>
      <c r="MKQ31" s="309"/>
      <c r="MKR31" s="309"/>
      <c r="MKS31" s="309"/>
      <c r="MKT31" s="309"/>
      <c r="MKU31" s="309"/>
      <c r="MKV31" s="309"/>
      <c r="MKW31" s="309"/>
      <c r="MKX31" s="309"/>
      <c r="MKY31" s="309"/>
      <c r="MKZ31" s="309"/>
      <c r="MLA31" s="309"/>
      <c r="MLB31" s="309"/>
      <c r="MLC31" s="309"/>
      <c r="MLD31" s="309"/>
      <c r="MLE31" s="309"/>
      <c r="MLF31" s="309"/>
      <c r="MLG31" s="309"/>
      <c r="MLH31" s="309"/>
      <c r="MLI31" s="309"/>
      <c r="MLJ31" s="309"/>
      <c r="MLK31" s="309"/>
      <c r="MLL31" s="309"/>
      <c r="MLM31" s="309"/>
      <c r="MLN31" s="309"/>
      <c r="MLO31" s="309"/>
      <c r="MLP31" s="309"/>
      <c r="MLQ31" s="309"/>
      <c r="MLR31" s="309"/>
      <c r="MLS31" s="309"/>
      <c r="MLT31" s="309"/>
      <c r="MLU31" s="309"/>
      <c r="MLV31" s="309"/>
      <c r="MLW31" s="309"/>
      <c r="MLX31" s="309"/>
      <c r="MLY31" s="309"/>
      <c r="MLZ31" s="309"/>
      <c r="MMA31" s="309"/>
      <c r="MMB31" s="309"/>
      <c r="MMC31" s="309"/>
      <c r="MMD31" s="309"/>
      <c r="MME31" s="309"/>
      <c r="MMF31" s="309"/>
      <c r="MMG31" s="309"/>
      <c r="MMH31" s="309"/>
      <c r="MMI31" s="309"/>
      <c r="MMJ31" s="309"/>
      <c r="MMK31" s="309"/>
      <c r="MML31" s="309"/>
      <c r="MMM31" s="309"/>
      <c r="MMN31" s="309"/>
      <c r="MMO31" s="309"/>
      <c r="MMP31" s="309"/>
      <c r="MMQ31" s="309"/>
      <c r="MMR31" s="309"/>
      <c r="MMS31" s="309"/>
      <c r="MMT31" s="309"/>
      <c r="MMU31" s="309"/>
      <c r="MMV31" s="309"/>
      <c r="MMW31" s="309"/>
      <c r="MMX31" s="309"/>
      <c r="MMY31" s="309"/>
      <c r="MMZ31" s="309"/>
      <c r="MNA31" s="309"/>
      <c r="MNB31" s="309"/>
      <c r="MNC31" s="309"/>
      <c r="MND31" s="309"/>
      <c r="MNE31" s="309"/>
      <c r="MNF31" s="309"/>
      <c r="MNG31" s="309"/>
      <c r="MNH31" s="309"/>
      <c r="MNI31" s="309"/>
      <c r="MNJ31" s="309"/>
      <c r="MNK31" s="309"/>
      <c r="MNL31" s="309"/>
      <c r="MNM31" s="309"/>
      <c r="MNN31" s="309"/>
      <c r="MNO31" s="309"/>
      <c r="MNP31" s="309"/>
      <c r="MNQ31" s="309"/>
      <c r="MNR31" s="309"/>
      <c r="MNS31" s="309"/>
      <c r="MNT31" s="309"/>
      <c r="MNU31" s="309"/>
      <c r="MNV31" s="309"/>
      <c r="MNW31" s="309"/>
      <c r="MNX31" s="309"/>
      <c r="MNY31" s="309"/>
      <c r="MNZ31" s="309"/>
      <c r="MOA31" s="309"/>
      <c r="MOB31" s="309"/>
      <c r="MOC31" s="309"/>
      <c r="MOD31" s="309"/>
      <c r="MOE31" s="309"/>
      <c r="MOF31" s="309"/>
      <c r="MOG31" s="309"/>
      <c r="MOH31" s="309"/>
      <c r="MOI31" s="309"/>
      <c r="MOJ31" s="309"/>
      <c r="MOK31" s="309"/>
      <c r="MOL31" s="309"/>
      <c r="MOM31" s="309"/>
      <c r="MON31" s="309"/>
      <c r="MOO31" s="309"/>
      <c r="MOP31" s="309"/>
      <c r="MOQ31" s="309"/>
      <c r="MOR31" s="309"/>
      <c r="MOS31" s="309"/>
      <c r="MOT31" s="309"/>
      <c r="MOU31" s="309"/>
      <c r="MOV31" s="309"/>
      <c r="MOW31" s="309"/>
      <c r="MOX31" s="309"/>
      <c r="MOY31" s="309"/>
      <c r="MOZ31" s="309"/>
      <c r="MPA31" s="309"/>
      <c r="MPB31" s="309"/>
      <c r="MPC31" s="309"/>
      <c r="MPD31" s="309"/>
      <c r="MPE31" s="309"/>
      <c r="MPF31" s="309"/>
      <c r="MPG31" s="309"/>
      <c r="MPH31" s="309"/>
      <c r="MPI31" s="309"/>
      <c r="MPJ31" s="309"/>
      <c r="MPK31" s="309"/>
      <c r="MPL31" s="309"/>
      <c r="MPM31" s="309"/>
      <c r="MPN31" s="309"/>
      <c r="MPO31" s="309"/>
      <c r="MPP31" s="309"/>
      <c r="MPQ31" s="309"/>
      <c r="MPR31" s="309"/>
      <c r="MPS31" s="309"/>
      <c r="MPT31" s="309"/>
      <c r="MPU31" s="309"/>
      <c r="MPV31" s="309"/>
      <c r="MPW31" s="309"/>
      <c r="MPX31" s="309"/>
      <c r="MPY31" s="309"/>
      <c r="MPZ31" s="309"/>
      <c r="MQA31" s="309"/>
      <c r="MQB31" s="309"/>
      <c r="MQC31" s="309"/>
      <c r="MQD31" s="309"/>
      <c r="MQE31" s="309"/>
      <c r="MQF31" s="309"/>
      <c r="MQG31" s="309"/>
      <c r="MQH31" s="309"/>
      <c r="MQI31" s="309"/>
      <c r="MQJ31" s="309"/>
      <c r="MQK31" s="309"/>
      <c r="MQL31" s="309"/>
      <c r="MQM31" s="309"/>
      <c r="MQN31" s="309"/>
      <c r="MQO31" s="309"/>
      <c r="MQP31" s="309"/>
      <c r="MQQ31" s="309"/>
      <c r="MQR31" s="309"/>
      <c r="MQS31" s="309"/>
      <c r="MQT31" s="309"/>
      <c r="MQU31" s="309"/>
      <c r="MQV31" s="309"/>
      <c r="MQW31" s="309"/>
      <c r="MQX31" s="309"/>
      <c r="MQY31" s="309"/>
      <c r="MQZ31" s="309"/>
      <c r="MRA31" s="309"/>
      <c r="MRB31" s="309"/>
      <c r="MRC31" s="309"/>
      <c r="MRD31" s="309"/>
      <c r="MRE31" s="309"/>
      <c r="MRF31" s="309"/>
      <c r="MRG31" s="309"/>
      <c r="MRH31" s="309"/>
      <c r="MRI31" s="309"/>
      <c r="MRJ31" s="309"/>
      <c r="MRK31" s="309"/>
      <c r="MRL31" s="309"/>
      <c r="MRM31" s="309"/>
      <c r="MRN31" s="309"/>
      <c r="MRO31" s="309"/>
      <c r="MRP31" s="309"/>
      <c r="MRQ31" s="309"/>
      <c r="MRR31" s="309"/>
      <c r="MRS31" s="309"/>
      <c r="MRT31" s="309"/>
      <c r="MRU31" s="309"/>
      <c r="MRV31" s="309"/>
      <c r="MRW31" s="309"/>
      <c r="MRX31" s="309"/>
      <c r="MRY31" s="309"/>
      <c r="MRZ31" s="309"/>
      <c r="MSA31" s="309"/>
      <c r="MSB31" s="309"/>
      <c r="MSC31" s="309"/>
      <c r="MSD31" s="309"/>
      <c r="MSE31" s="309"/>
      <c r="MSF31" s="309"/>
      <c r="MSG31" s="309"/>
      <c r="MSH31" s="309"/>
      <c r="MSI31" s="309"/>
      <c r="MSJ31" s="309"/>
      <c r="MSK31" s="309"/>
      <c r="MSL31" s="309"/>
      <c r="MSM31" s="309"/>
      <c r="MSN31" s="309"/>
      <c r="MSO31" s="309"/>
      <c r="MSP31" s="309"/>
      <c r="MSQ31" s="309"/>
      <c r="MSR31" s="309"/>
      <c r="MSS31" s="309"/>
      <c r="MST31" s="309"/>
      <c r="MSU31" s="309"/>
      <c r="MSV31" s="309"/>
      <c r="MSW31" s="309"/>
      <c r="MSX31" s="309"/>
      <c r="MSY31" s="309"/>
      <c r="MSZ31" s="309"/>
      <c r="MTA31" s="309"/>
      <c r="MTB31" s="309"/>
      <c r="MTC31" s="309"/>
      <c r="MTD31" s="309"/>
      <c r="MTE31" s="309"/>
      <c r="MTF31" s="309"/>
      <c r="MTG31" s="309"/>
      <c r="MTH31" s="309"/>
      <c r="MTI31" s="309"/>
      <c r="MTJ31" s="309"/>
      <c r="MTK31" s="309"/>
      <c r="MTL31" s="309"/>
      <c r="MTM31" s="309"/>
      <c r="MTN31" s="309"/>
      <c r="MTO31" s="309"/>
      <c r="MTP31" s="309"/>
      <c r="MTQ31" s="309"/>
      <c r="MTR31" s="309"/>
      <c r="MTS31" s="309"/>
      <c r="MTT31" s="309"/>
      <c r="MTU31" s="309"/>
      <c r="MTV31" s="309"/>
      <c r="MTW31" s="309"/>
      <c r="MTX31" s="309"/>
      <c r="MTY31" s="309"/>
      <c r="MTZ31" s="309"/>
      <c r="MUA31" s="309"/>
      <c r="MUB31" s="309"/>
      <c r="MUC31" s="309"/>
      <c r="MUD31" s="309"/>
      <c r="MUE31" s="309"/>
      <c r="MUF31" s="309"/>
      <c r="MUG31" s="309"/>
      <c r="MUH31" s="309"/>
      <c r="MUI31" s="309"/>
      <c r="MUJ31" s="309"/>
      <c r="MUK31" s="309"/>
      <c r="MUL31" s="309"/>
      <c r="MUM31" s="309"/>
      <c r="MUN31" s="309"/>
      <c r="MUO31" s="309"/>
      <c r="MUP31" s="309"/>
      <c r="MUQ31" s="309"/>
      <c r="MUR31" s="309"/>
      <c r="MUS31" s="309"/>
      <c r="MUT31" s="309"/>
      <c r="MUU31" s="309"/>
      <c r="MUV31" s="309"/>
      <c r="MUW31" s="309"/>
      <c r="MUX31" s="309"/>
      <c r="MUY31" s="309"/>
      <c r="MUZ31" s="309"/>
      <c r="MVA31" s="309"/>
      <c r="MVB31" s="309"/>
      <c r="MVC31" s="309"/>
      <c r="MVD31" s="309"/>
      <c r="MVE31" s="309"/>
      <c r="MVF31" s="309"/>
      <c r="MVG31" s="309"/>
      <c r="MVH31" s="309"/>
      <c r="MVI31" s="309"/>
      <c r="MVJ31" s="309"/>
      <c r="MVK31" s="309"/>
      <c r="MVL31" s="309"/>
      <c r="MVM31" s="309"/>
      <c r="MVN31" s="309"/>
      <c r="MVO31" s="309"/>
      <c r="MVP31" s="309"/>
      <c r="MVQ31" s="309"/>
      <c r="MVR31" s="309"/>
      <c r="MVS31" s="309"/>
      <c r="MVT31" s="309"/>
      <c r="MVU31" s="309"/>
      <c r="MVV31" s="309"/>
      <c r="MVW31" s="309"/>
      <c r="MVX31" s="309"/>
      <c r="MVY31" s="309"/>
      <c r="MVZ31" s="309"/>
      <c r="MWA31" s="309"/>
      <c r="MWB31" s="309"/>
      <c r="MWC31" s="309"/>
      <c r="MWD31" s="309"/>
      <c r="MWE31" s="309"/>
      <c r="MWF31" s="309"/>
      <c r="MWG31" s="309"/>
      <c r="MWH31" s="309"/>
      <c r="MWI31" s="309"/>
      <c r="MWJ31" s="309"/>
      <c r="MWK31" s="309"/>
      <c r="MWL31" s="309"/>
      <c r="MWM31" s="309"/>
      <c r="MWN31" s="309"/>
      <c r="MWO31" s="309"/>
      <c r="MWP31" s="309"/>
      <c r="MWQ31" s="309"/>
      <c r="MWR31" s="309"/>
      <c r="MWS31" s="309"/>
      <c r="MWT31" s="309"/>
      <c r="MWU31" s="309"/>
      <c r="MWV31" s="309"/>
      <c r="MWW31" s="309"/>
      <c r="MWX31" s="309"/>
      <c r="MWY31" s="309"/>
      <c r="MWZ31" s="309"/>
      <c r="MXA31" s="309"/>
      <c r="MXB31" s="309"/>
      <c r="MXC31" s="309"/>
      <c r="MXD31" s="309"/>
      <c r="MXE31" s="309"/>
      <c r="MXF31" s="309"/>
      <c r="MXG31" s="309"/>
      <c r="MXH31" s="309"/>
      <c r="MXI31" s="309"/>
      <c r="MXJ31" s="309"/>
      <c r="MXK31" s="309"/>
      <c r="MXL31" s="309"/>
      <c r="MXM31" s="309"/>
      <c r="MXN31" s="309"/>
      <c r="MXO31" s="309"/>
      <c r="MXP31" s="309"/>
      <c r="MXQ31" s="309"/>
      <c r="MXR31" s="309"/>
      <c r="MXS31" s="309"/>
      <c r="MXT31" s="309"/>
      <c r="MXU31" s="309"/>
      <c r="MXV31" s="309"/>
      <c r="MXW31" s="309"/>
      <c r="MXX31" s="309"/>
      <c r="MXY31" s="309"/>
      <c r="MXZ31" s="309"/>
      <c r="MYA31" s="309"/>
      <c r="MYB31" s="309"/>
      <c r="MYC31" s="309"/>
      <c r="MYD31" s="309"/>
      <c r="MYE31" s="309"/>
      <c r="MYF31" s="309"/>
      <c r="MYG31" s="309"/>
      <c r="MYH31" s="309"/>
      <c r="MYI31" s="309"/>
      <c r="MYJ31" s="309"/>
      <c r="MYK31" s="309"/>
      <c r="MYL31" s="309"/>
      <c r="MYM31" s="309"/>
      <c r="MYN31" s="309"/>
      <c r="MYO31" s="309"/>
      <c r="MYP31" s="309"/>
      <c r="MYQ31" s="309"/>
      <c r="MYR31" s="309"/>
      <c r="MYS31" s="309"/>
      <c r="MYT31" s="309"/>
      <c r="MYU31" s="309"/>
      <c r="MYV31" s="309"/>
      <c r="MYW31" s="309"/>
      <c r="MYX31" s="309"/>
      <c r="MYY31" s="309"/>
      <c r="MYZ31" s="309"/>
      <c r="MZA31" s="309"/>
      <c r="MZB31" s="309"/>
      <c r="MZC31" s="309"/>
      <c r="MZD31" s="309"/>
      <c r="MZE31" s="309"/>
      <c r="MZF31" s="309"/>
      <c r="MZG31" s="309"/>
      <c r="MZH31" s="309"/>
      <c r="MZI31" s="309"/>
      <c r="MZJ31" s="309"/>
      <c r="MZK31" s="309"/>
      <c r="MZL31" s="309"/>
      <c r="MZM31" s="309"/>
      <c r="MZN31" s="309"/>
      <c r="MZO31" s="309"/>
      <c r="MZP31" s="309"/>
      <c r="MZQ31" s="309"/>
      <c r="MZR31" s="309"/>
      <c r="MZS31" s="309"/>
      <c r="MZT31" s="309"/>
      <c r="MZU31" s="309"/>
      <c r="MZV31" s="309"/>
      <c r="MZW31" s="309"/>
      <c r="MZX31" s="309"/>
      <c r="MZY31" s="309"/>
      <c r="MZZ31" s="309"/>
      <c r="NAA31" s="309"/>
      <c r="NAB31" s="309"/>
      <c r="NAC31" s="309"/>
      <c r="NAD31" s="309"/>
      <c r="NAE31" s="309"/>
      <c r="NAF31" s="309"/>
      <c r="NAG31" s="309"/>
      <c r="NAH31" s="309"/>
      <c r="NAI31" s="309"/>
      <c r="NAJ31" s="309"/>
      <c r="NAK31" s="309"/>
      <c r="NAL31" s="309"/>
      <c r="NAM31" s="309"/>
      <c r="NAN31" s="309"/>
      <c r="NAO31" s="309"/>
      <c r="NAP31" s="309"/>
      <c r="NAQ31" s="309"/>
      <c r="NAR31" s="309"/>
      <c r="NAS31" s="309"/>
      <c r="NAT31" s="309"/>
      <c r="NAU31" s="309"/>
      <c r="NAV31" s="309"/>
      <c r="NAW31" s="309"/>
      <c r="NAX31" s="309"/>
      <c r="NAY31" s="309"/>
      <c r="NAZ31" s="309"/>
      <c r="NBA31" s="309"/>
      <c r="NBB31" s="309"/>
      <c r="NBC31" s="309"/>
      <c r="NBD31" s="309"/>
      <c r="NBE31" s="309"/>
      <c r="NBF31" s="309"/>
      <c r="NBG31" s="309"/>
      <c r="NBH31" s="309"/>
      <c r="NBI31" s="309"/>
      <c r="NBJ31" s="309"/>
      <c r="NBK31" s="309"/>
      <c r="NBL31" s="309"/>
      <c r="NBM31" s="309"/>
      <c r="NBN31" s="309"/>
      <c r="NBO31" s="309"/>
      <c r="NBP31" s="309"/>
      <c r="NBQ31" s="309"/>
      <c r="NBR31" s="309"/>
      <c r="NBS31" s="309"/>
      <c r="NBT31" s="309"/>
      <c r="NBU31" s="309"/>
      <c r="NBV31" s="309"/>
      <c r="NBW31" s="309"/>
      <c r="NBX31" s="309"/>
      <c r="NBY31" s="309"/>
      <c r="NBZ31" s="309"/>
      <c r="NCA31" s="309"/>
      <c r="NCB31" s="309"/>
      <c r="NCC31" s="309"/>
      <c r="NCD31" s="309"/>
      <c r="NCE31" s="309"/>
      <c r="NCF31" s="309"/>
      <c r="NCG31" s="309"/>
      <c r="NCH31" s="309"/>
      <c r="NCI31" s="309"/>
      <c r="NCJ31" s="309"/>
      <c r="NCK31" s="309"/>
      <c r="NCL31" s="309"/>
      <c r="NCM31" s="309"/>
      <c r="NCN31" s="309"/>
      <c r="NCO31" s="309"/>
      <c r="NCP31" s="309"/>
      <c r="NCQ31" s="309"/>
      <c r="NCR31" s="309"/>
      <c r="NCS31" s="309"/>
      <c r="NCT31" s="309"/>
      <c r="NCU31" s="309"/>
      <c r="NCV31" s="309"/>
      <c r="NCW31" s="309"/>
      <c r="NCX31" s="309"/>
      <c r="NCY31" s="309"/>
      <c r="NCZ31" s="309"/>
      <c r="NDA31" s="309"/>
      <c r="NDB31" s="309"/>
      <c r="NDC31" s="309"/>
      <c r="NDD31" s="309"/>
      <c r="NDE31" s="309"/>
      <c r="NDF31" s="309"/>
      <c r="NDG31" s="309"/>
      <c r="NDH31" s="309"/>
      <c r="NDI31" s="309"/>
      <c r="NDJ31" s="309"/>
      <c r="NDK31" s="309"/>
      <c r="NDL31" s="309"/>
      <c r="NDM31" s="309"/>
      <c r="NDN31" s="309"/>
      <c r="NDO31" s="309"/>
      <c r="NDP31" s="309"/>
      <c r="NDQ31" s="309"/>
      <c r="NDR31" s="309"/>
      <c r="NDS31" s="309"/>
      <c r="NDT31" s="309"/>
      <c r="NDU31" s="309"/>
      <c r="NDV31" s="309"/>
      <c r="NDW31" s="309"/>
      <c r="NDX31" s="309"/>
      <c r="NDY31" s="309"/>
      <c r="NDZ31" s="309"/>
      <c r="NEA31" s="309"/>
      <c r="NEB31" s="309"/>
      <c r="NEC31" s="309"/>
      <c r="NED31" s="309"/>
      <c r="NEE31" s="309"/>
      <c r="NEF31" s="309"/>
      <c r="NEG31" s="309"/>
      <c r="NEH31" s="309"/>
      <c r="NEI31" s="309"/>
      <c r="NEJ31" s="309"/>
      <c r="NEK31" s="309"/>
      <c r="NEL31" s="309"/>
      <c r="NEM31" s="309"/>
      <c r="NEN31" s="309"/>
      <c r="NEO31" s="309"/>
      <c r="NEP31" s="309"/>
      <c r="NEQ31" s="309"/>
      <c r="NER31" s="309"/>
      <c r="NES31" s="309"/>
      <c r="NET31" s="309"/>
      <c r="NEU31" s="309"/>
      <c r="NEV31" s="309"/>
      <c r="NEW31" s="309"/>
      <c r="NEX31" s="309"/>
      <c r="NEY31" s="309"/>
      <c r="NEZ31" s="309"/>
      <c r="NFA31" s="309"/>
      <c r="NFB31" s="309"/>
      <c r="NFC31" s="309"/>
      <c r="NFD31" s="309"/>
      <c r="NFE31" s="309"/>
      <c r="NFF31" s="309"/>
      <c r="NFG31" s="309"/>
      <c r="NFH31" s="309"/>
      <c r="NFI31" s="309"/>
      <c r="NFJ31" s="309"/>
      <c r="NFK31" s="309"/>
      <c r="NFL31" s="309"/>
      <c r="NFM31" s="309"/>
      <c r="NFN31" s="309"/>
      <c r="NFO31" s="309"/>
      <c r="NFP31" s="309"/>
      <c r="NFQ31" s="309"/>
      <c r="NFR31" s="309"/>
      <c r="NFS31" s="309"/>
      <c r="NFT31" s="309"/>
      <c r="NFU31" s="309"/>
      <c r="NFV31" s="309"/>
      <c r="NFW31" s="309"/>
      <c r="NFX31" s="309"/>
      <c r="NFY31" s="309"/>
      <c r="NFZ31" s="309"/>
      <c r="NGA31" s="309"/>
      <c r="NGB31" s="309"/>
      <c r="NGC31" s="309"/>
      <c r="NGD31" s="309"/>
      <c r="NGE31" s="309"/>
      <c r="NGF31" s="309"/>
      <c r="NGG31" s="309"/>
      <c r="NGH31" s="309"/>
      <c r="NGI31" s="309"/>
      <c r="NGJ31" s="309"/>
      <c r="NGK31" s="309"/>
      <c r="NGL31" s="309"/>
      <c r="NGM31" s="309"/>
      <c r="NGN31" s="309"/>
      <c r="NGO31" s="309"/>
      <c r="NGP31" s="309"/>
      <c r="NGQ31" s="309"/>
      <c r="NGR31" s="309"/>
      <c r="NGS31" s="309"/>
      <c r="NGT31" s="309"/>
      <c r="NGU31" s="309"/>
      <c r="NGV31" s="309"/>
      <c r="NGW31" s="309"/>
      <c r="NGX31" s="309"/>
      <c r="NGY31" s="309"/>
      <c r="NGZ31" s="309"/>
      <c r="NHA31" s="309"/>
      <c r="NHB31" s="309"/>
      <c r="NHC31" s="309"/>
      <c r="NHD31" s="309"/>
      <c r="NHE31" s="309"/>
      <c r="NHF31" s="309"/>
      <c r="NHG31" s="309"/>
      <c r="NHH31" s="309"/>
      <c r="NHI31" s="309"/>
      <c r="NHJ31" s="309"/>
      <c r="NHK31" s="309"/>
      <c r="NHL31" s="309"/>
      <c r="NHM31" s="309"/>
      <c r="NHN31" s="309"/>
      <c r="NHO31" s="309"/>
      <c r="NHP31" s="309"/>
      <c r="NHQ31" s="309"/>
      <c r="NHR31" s="309"/>
      <c r="NHS31" s="309"/>
      <c r="NHT31" s="309"/>
      <c r="NHU31" s="309"/>
      <c r="NHV31" s="309"/>
      <c r="NHW31" s="309"/>
      <c r="NHX31" s="309"/>
      <c r="NHY31" s="309"/>
      <c r="NHZ31" s="309"/>
      <c r="NIA31" s="309"/>
      <c r="NIB31" s="309"/>
      <c r="NIC31" s="309"/>
      <c r="NID31" s="309"/>
      <c r="NIE31" s="309"/>
      <c r="NIF31" s="309"/>
      <c r="NIG31" s="309"/>
      <c r="NIH31" s="309"/>
      <c r="NII31" s="309"/>
      <c r="NIJ31" s="309"/>
      <c r="NIK31" s="309"/>
      <c r="NIL31" s="309"/>
      <c r="NIM31" s="309"/>
      <c r="NIN31" s="309"/>
      <c r="NIO31" s="309"/>
      <c r="NIP31" s="309"/>
      <c r="NIQ31" s="309"/>
      <c r="NIR31" s="309"/>
      <c r="NIS31" s="309"/>
      <c r="NIT31" s="309"/>
      <c r="NIU31" s="309"/>
      <c r="NIV31" s="309"/>
      <c r="NIW31" s="309"/>
      <c r="NIX31" s="309"/>
      <c r="NIY31" s="309"/>
      <c r="NIZ31" s="309"/>
      <c r="NJA31" s="309"/>
      <c r="NJB31" s="309"/>
      <c r="NJC31" s="309"/>
      <c r="NJD31" s="309"/>
      <c r="NJE31" s="309"/>
      <c r="NJF31" s="309"/>
      <c r="NJG31" s="309"/>
      <c r="NJH31" s="309"/>
      <c r="NJI31" s="309"/>
      <c r="NJJ31" s="309"/>
      <c r="NJK31" s="309"/>
      <c r="NJL31" s="309"/>
      <c r="NJM31" s="309"/>
      <c r="NJN31" s="309"/>
      <c r="NJO31" s="309"/>
      <c r="NJP31" s="309"/>
      <c r="NJQ31" s="309"/>
      <c r="NJR31" s="309"/>
      <c r="NJS31" s="309"/>
      <c r="NJT31" s="309"/>
      <c r="NJU31" s="309"/>
      <c r="NJV31" s="309"/>
      <c r="NJW31" s="309"/>
      <c r="NJX31" s="309"/>
      <c r="NJY31" s="309"/>
      <c r="NJZ31" s="309"/>
      <c r="NKA31" s="309"/>
      <c r="NKB31" s="309"/>
      <c r="NKC31" s="309"/>
      <c r="NKD31" s="309"/>
      <c r="NKE31" s="309"/>
      <c r="NKF31" s="309"/>
      <c r="NKG31" s="309"/>
      <c r="NKH31" s="309"/>
      <c r="NKI31" s="309"/>
      <c r="NKJ31" s="309"/>
      <c r="NKK31" s="309"/>
      <c r="NKL31" s="309"/>
      <c r="NKM31" s="309"/>
      <c r="NKN31" s="309"/>
      <c r="NKO31" s="309"/>
      <c r="NKP31" s="309"/>
      <c r="NKQ31" s="309"/>
      <c r="NKR31" s="309"/>
      <c r="NKS31" s="309"/>
      <c r="NKT31" s="309"/>
      <c r="NKU31" s="309"/>
      <c r="NKV31" s="309"/>
      <c r="NKW31" s="309"/>
      <c r="NKX31" s="309"/>
      <c r="NKY31" s="309"/>
      <c r="NKZ31" s="309"/>
      <c r="NLA31" s="309"/>
      <c r="NLB31" s="309"/>
      <c r="NLC31" s="309"/>
      <c r="NLD31" s="309"/>
      <c r="NLE31" s="309"/>
      <c r="NLF31" s="309"/>
      <c r="NLG31" s="309"/>
      <c r="NLH31" s="309"/>
      <c r="NLI31" s="309"/>
      <c r="NLJ31" s="309"/>
      <c r="NLK31" s="309"/>
      <c r="NLL31" s="309"/>
      <c r="NLM31" s="309"/>
      <c r="NLN31" s="309"/>
      <c r="NLO31" s="309"/>
      <c r="NLP31" s="309"/>
      <c r="NLQ31" s="309"/>
      <c r="NLR31" s="309"/>
      <c r="NLS31" s="309"/>
      <c r="NLT31" s="309"/>
      <c r="NLU31" s="309"/>
      <c r="NLV31" s="309"/>
      <c r="NLW31" s="309"/>
      <c r="NLX31" s="309"/>
      <c r="NLY31" s="309"/>
      <c r="NLZ31" s="309"/>
      <c r="NMA31" s="309"/>
      <c r="NMB31" s="309"/>
      <c r="NMC31" s="309"/>
      <c r="NMD31" s="309"/>
      <c r="NME31" s="309"/>
      <c r="NMF31" s="309"/>
      <c r="NMG31" s="309"/>
      <c r="NMH31" s="309"/>
      <c r="NMI31" s="309"/>
      <c r="NMJ31" s="309"/>
      <c r="NMK31" s="309"/>
      <c r="NML31" s="309"/>
      <c r="NMM31" s="309"/>
      <c r="NMN31" s="309"/>
      <c r="NMO31" s="309"/>
      <c r="NMP31" s="309"/>
      <c r="NMQ31" s="309"/>
      <c r="NMR31" s="309"/>
      <c r="NMS31" s="309"/>
      <c r="NMT31" s="309"/>
      <c r="NMU31" s="309"/>
      <c r="NMV31" s="309"/>
      <c r="NMW31" s="309"/>
      <c r="NMX31" s="309"/>
      <c r="NMY31" s="309"/>
      <c r="NMZ31" s="309"/>
      <c r="NNA31" s="309"/>
      <c r="NNB31" s="309"/>
      <c r="NNC31" s="309"/>
      <c r="NND31" s="309"/>
      <c r="NNE31" s="309"/>
      <c r="NNF31" s="309"/>
      <c r="NNG31" s="309"/>
      <c r="NNH31" s="309"/>
      <c r="NNI31" s="309"/>
      <c r="NNJ31" s="309"/>
      <c r="NNK31" s="309"/>
      <c r="NNL31" s="309"/>
      <c r="NNM31" s="309"/>
      <c r="NNN31" s="309"/>
      <c r="NNO31" s="309"/>
      <c r="NNP31" s="309"/>
      <c r="NNQ31" s="309"/>
      <c r="NNR31" s="309"/>
      <c r="NNS31" s="309"/>
      <c r="NNT31" s="309"/>
      <c r="NNU31" s="309"/>
      <c r="NNV31" s="309"/>
      <c r="NNW31" s="309"/>
      <c r="NNX31" s="309"/>
      <c r="NNY31" s="309"/>
      <c r="NNZ31" s="309"/>
      <c r="NOA31" s="309"/>
      <c r="NOB31" s="309"/>
      <c r="NOC31" s="309"/>
      <c r="NOD31" s="309"/>
      <c r="NOE31" s="309"/>
      <c r="NOF31" s="309"/>
      <c r="NOG31" s="309"/>
      <c r="NOH31" s="309"/>
      <c r="NOI31" s="309"/>
      <c r="NOJ31" s="309"/>
      <c r="NOK31" s="309"/>
      <c r="NOL31" s="309"/>
      <c r="NOM31" s="309"/>
      <c r="NON31" s="309"/>
      <c r="NOO31" s="309"/>
      <c r="NOP31" s="309"/>
      <c r="NOQ31" s="309"/>
      <c r="NOR31" s="309"/>
      <c r="NOS31" s="309"/>
      <c r="NOT31" s="309"/>
      <c r="NOU31" s="309"/>
      <c r="NOV31" s="309"/>
      <c r="NOW31" s="309"/>
      <c r="NOX31" s="309"/>
      <c r="NOY31" s="309"/>
      <c r="NOZ31" s="309"/>
      <c r="NPA31" s="309"/>
      <c r="NPB31" s="309"/>
      <c r="NPC31" s="309"/>
      <c r="NPD31" s="309"/>
      <c r="NPE31" s="309"/>
      <c r="NPF31" s="309"/>
      <c r="NPG31" s="309"/>
      <c r="NPH31" s="309"/>
      <c r="NPI31" s="309"/>
      <c r="NPJ31" s="309"/>
      <c r="NPK31" s="309"/>
      <c r="NPL31" s="309"/>
      <c r="NPM31" s="309"/>
      <c r="NPN31" s="309"/>
      <c r="NPO31" s="309"/>
      <c r="NPP31" s="309"/>
      <c r="NPQ31" s="309"/>
      <c r="NPR31" s="309"/>
      <c r="NPS31" s="309"/>
      <c r="NPT31" s="309"/>
      <c r="NPU31" s="309"/>
      <c r="NPV31" s="309"/>
      <c r="NPW31" s="309"/>
      <c r="NPX31" s="309"/>
      <c r="NPY31" s="309"/>
      <c r="NPZ31" s="309"/>
      <c r="NQA31" s="309"/>
      <c r="NQB31" s="309"/>
      <c r="NQC31" s="309"/>
      <c r="NQD31" s="309"/>
      <c r="NQE31" s="309"/>
      <c r="NQF31" s="309"/>
      <c r="NQG31" s="309"/>
      <c r="NQH31" s="309"/>
      <c r="NQI31" s="309"/>
      <c r="NQJ31" s="309"/>
      <c r="NQK31" s="309"/>
      <c r="NQL31" s="309"/>
      <c r="NQM31" s="309"/>
      <c r="NQN31" s="309"/>
      <c r="NQO31" s="309"/>
      <c r="NQP31" s="309"/>
      <c r="NQQ31" s="309"/>
      <c r="NQR31" s="309"/>
      <c r="NQS31" s="309"/>
      <c r="NQT31" s="309"/>
      <c r="NQU31" s="309"/>
      <c r="NQV31" s="309"/>
      <c r="NQW31" s="309"/>
      <c r="NQX31" s="309"/>
      <c r="NQY31" s="309"/>
      <c r="NQZ31" s="309"/>
      <c r="NRA31" s="309"/>
      <c r="NRB31" s="309"/>
      <c r="NRC31" s="309"/>
      <c r="NRD31" s="309"/>
      <c r="NRE31" s="309"/>
      <c r="NRF31" s="309"/>
      <c r="NRG31" s="309"/>
      <c r="NRH31" s="309"/>
      <c r="NRI31" s="309"/>
      <c r="NRJ31" s="309"/>
      <c r="NRK31" s="309"/>
      <c r="NRL31" s="309"/>
      <c r="NRM31" s="309"/>
      <c r="NRN31" s="309"/>
      <c r="NRO31" s="309"/>
      <c r="NRP31" s="309"/>
      <c r="NRQ31" s="309"/>
      <c r="NRR31" s="309"/>
      <c r="NRS31" s="309"/>
      <c r="NRT31" s="309"/>
      <c r="NRU31" s="309"/>
      <c r="NRV31" s="309"/>
      <c r="NRW31" s="309"/>
      <c r="NRX31" s="309"/>
      <c r="NRY31" s="309"/>
      <c r="NRZ31" s="309"/>
      <c r="NSA31" s="309"/>
      <c r="NSB31" s="309"/>
      <c r="NSC31" s="309"/>
      <c r="NSD31" s="309"/>
      <c r="NSE31" s="309"/>
      <c r="NSF31" s="309"/>
      <c r="NSG31" s="309"/>
      <c r="NSH31" s="309"/>
      <c r="NSI31" s="309"/>
      <c r="NSJ31" s="309"/>
      <c r="NSK31" s="309"/>
      <c r="NSL31" s="309"/>
      <c r="NSM31" s="309"/>
      <c r="NSN31" s="309"/>
      <c r="NSO31" s="309"/>
      <c r="NSP31" s="309"/>
      <c r="NSQ31" s="309"/>
      <c r="NSR31" s="309"/>
      <c r="NSS31" s="309"/>
      <c r="NST31" s="309"/>
      <c r="NSU31" s="309"/>
      <c r="NSV31" s="309"/>
      <c r="NSW31" s="309"/>
      <c r="NSX31" s="309"/>
      <c r="NSY31" s="309"/>
      <c r="NSZ31" s="309"/>
      <c r="NTA31" s="309"/>
      <c r="NTB31" s="309"/>
      <c r="NTC31" s="309"/>
      <c r="NTD31" s="309"/>
      <c r="NTE31" s="309"/>
      <c r="NTF31" s="309"/>
      <c r="NTG31" s="309"/>
      <c r="NTH31" s="309"/>
      <c r="NTI31" s="309"/>
      <c r="NTJ31" s="309"/>
      <c r="NTK31" s="309"/>
      <c r="NTL31" s="309"/>
      <c r="NTM31" s="309"/>
      <c r="NTN31" s="309"/>
      <c r="NTO31" s="309"/>
      <c r="NTP31" s="309"/>
      <c r="NTQ31" s="309"/>
      <c r="NTR31" s="309"/>
      <c r="NTS31" s="309"/>
      <c r="NTT31" s="309"/>
      <c r="NTU31" s="309"/>
      <c r="NTV31" s="309"/>
      <c r="NTW31" s="309"/>
      <c r="NTX31" s="309"/>
      <c r="NTY31" s="309"/>
      <c r="NTZ31" s="309"/>
      <c r="NUA31" s="309"/>
      <c r="NUB31" s="309"/>
      <c r="NUC31" s="309"/>
      <c r="NUD31" s="309"/>
      <c r="NUE31" s="309"/>
      <c r="NUF31" s="309"/>
      <c r="NUG31" s="309"/>
      <c r="NUH31" s="309"/>
      <c r="NUI31" s="309"/>
      <c r="NUJ31" s="309"/>
      <c r="NUK31" s="309"/>
      <c r="NUL31" s="309"/>
      <c r="NUM31" s="309"/>
      <c r="NUN31" s="309"/>
      <c r="NUO31" s="309"/>
      <c r="NUP31" s="309"/>
      <c r="NUQ31" s="309"/>
      <c r="NUR31" s="309"/>
      <c r="NUS31" s="309"/>
      <c r="NUT31" s="309"/>
      <c r="NUU31" s="309"/>
      <c r="NUV31" s="309"/>
      <c r="NUW31" s="309"/>
      <c r="NUX31" s="309"/>
      <c r="NUY31" s="309"/>
      <c r="NUZ31" s="309"/>
      <c r="NVA31" s="309"/>
      <c r="NVB31" s="309"/>
      <c r="NVC31" s="309"/>
      <c r="NVD31" s="309"/>
      <c r="NVE31" s="309"/>
      <c r="NVF31" s="309"/>
      <c r="NVG31" s="309"/>
      <c r="NVH31" s="309"/>
      <c r="NVI31" s="309"/>
      <c r="NVJ31" s="309"/>
      <c r="NVK31" s="309"/>
      <c r="NVL31" s="309"/>
      <c r="NVM31" s="309"/>
      <c r="NVN31" s="309"/>
      <c r="NVO31" s="309"/>
      <c r="NVP31" s="309"/>
      <c r="NVQ31" s="309"/>
      <c r="NVR31" s="309"/>
      <c r="NVS31" s="309"/>
      <c r="NVT31" s="309"/>
      <c r="NVU31" s="309"/>
      <c r="NVV31" s="309"/>
      <c r="NVW31" s="309"/>
      <c r="NVX31" s="309"/>
      <c r="NVY31" s="309"/>
      <c r="NVZ31" s="309"/>
      <c r="NWA31" s="309"/>
      <c r="NWB31" s="309"/>
      <c r="NWC31" s="309"/>
      <c r="NWD31" s="309"/>
      <c r="NWE31" s="309"/>
      <c r="NWF31" s="309"/>
      <c r="NWG31" s="309"/>
      <c r="NWH31" s="309"/>
      <c r="NWI31" s="309"/>
      <c r="NWJ31" s="309"/>
      <c r="NWK31" s="309"/>
      <c r="NWL31" s="309"/>
      <c r="NWM31" s="309"/>
      <c r="NWN31" s="309"/>
      <c r="NWO31" s="309"/>
      <c r="NWP31" s="309"/>
      <c r="NWQ31" s="309"/>
      <c r="NWR31" s="309"/>
      <c r="NWS31" s="309"/>
      <c r="NWT31" s="309"/>
      <c r="NWU31" s="309"/>
      <c r="NWV31" s="309"/>
      <c r="NWW31" s="309"/>
      <c r="NWX31" s="309"/>
      <c r="NWY31" s="309"/>
      <c r="NWZ31" s="309"/>
      <c r="NXA31" s="309"/>
      <c r="NXB31" s="309"/>
      <c r="NXC31" s="309"/>
      <c r="NXD31" s="309"/>
      <c r="NXE31" s="309"/>
      <c r="NXF31" s="309"/>
      <c r="NXG31" s="309"/>
      <c r="NXH31" s="309"/>
      <c r="NXI31" s="309"/>
      <c r="NXJ31" s="309"/>
      <c r="NXK31" s="309"/>
      <c r="NXL31" s="309"/>
      <c r="NXM31" s="309"/>
      <c r="NXN31" s="309"/>
      <c r="NXO31" s="309"/>
      <c r="NXP31" s="309"/>
      <c r="NXQ31" s="309"/>
      <c r="NXR31" s="309"/>
      <c r="NXS31" s="309"/>
      <c r="NXT31" s="309"/>
      <c r="NXU31" s="309"/>
      <c r="NXV31" s="309"/>
      <c r="NXW31" s="309"/>
      <c r="NXX31" s="309"/>
      <c r="NXY31" s="309"/>
      <c r="NXZ31" s="309"/>
      <c r="NYA31" s="309"/>
      <c r="NYB31" s="309"/>
      <c r="NYC31" s="309"/>
      <c r="NYD31" s="309"/>
      <c r="NYE31" s="309"/>
      <c r="NYF31" s="309"/>
      <c r="NYG31" s="309"/>
      <c r="NYH31" s="309"/>
      <c r="NYI31" s="309"/>
      <c r="NYJ31" s="309"/>
      <c r="NYK31" s="309"/>
      <c r="NYL31" s="309"/>
      <c r="NYM31" s="309"/>
      <c r="NYN31" s="309"/>
      <c r="NYO31" s="309"/>
      <c r="NYP31" s="309"/>
      <c r="NYQ31" s="309"/>
      <c r="NYR31" s="309"/>
      <c r="NYS31" s="309"/>
      <c r="NYT31" s="309"/>
      <c r="NYU31" s="309"/>
      <c r="NYV31" s="309"/>
      <c r="NYW31" s="309"/>
      <c r="NYX31" s="309"/>
      <c r="NYY31" s="309"/>
      <c r="NYZ31" s="309"/>
      <c r="NZA31" s="309"/>
      <c r="NZB31" s="309"/>
      <c r="NZC31" s="309"/>
      <c r="NZD31" s="309"/>
      <c r="NZE31" s="309"/>
      <c r="NZF31" s="309"/>
      <c r="NZG31" s="309"/>
      <c r="NZH31" s="309"/>
      <c r="NZI31" s="309"/>
      <c r="NZJ31" s="309"/>
      <c r="NZK31" s="309"/>
      <c r="NZL31" s="309"/>
      <c r="NZM31" s="309"/>
      <c r="NZN31" s="309"/>
      <c r="NZO31" s="309"/>
      <c r="NZP31" s="309"/>
      <c r="NZQ31" s="309"/>
      <c r="NZR31" s="309"/>
      <c r="NZS31" s="309"/>
      <c r="NZT31" s="309"/>
      <c r="NZU31" s="309"/>
      <c r="NZV31" s="309"/>
      <c r="NZW31" s="309"/>
      <c r="NZX31" s="309"/>
      <c r="NZY31" s="309"/>
      <c r="NZZ31" s="309"/>
      <c r="OAA31" s="309"/>
      <c r="OAB31" s="309"/>
      <c r="OAC31" s="309"/>
      <c r="OAD31" s="309"/>
      <c r="OAE31" s="309"/>
      <c r="OAF31" s="309"/>
      <c r="OAG31" s="309"/>
      <c r="OAH31" s="309"/>
      <c r="OAI31" s="309"/>
      <c r="OAJ31" s="309"/>
      <c r="OAK31" s="309"/>
      <c r="OAL31" s="309"/>
      <c r="OAM31" s="309"/>
      <c r="OAN31" s="309"/>
      <c r="OAO31" s="309"/>
      <c r="OAP31" s="309"/>
      <c r="OAQ31" s="309"/>
      <c r="OAR31" s="309"/>
      <c r="OAS31" s="309"/>
      <c r="OAT31" s="309"/>
      <c r="OAU31" s="309"/>
      <c r="OAV31" s="309"/>
      <c r="OAW31" s="309"/>
      <c r="OAX31" s="309"/>
      <c r="OAY31" s="309"/>
      <c r="OAZ31" s="309"/>
      <c r="OBA31" s="309"/>
      <c r="OBB31" s="309"/>
      <c r="OBC31" s="309"/>
      <c r="OBD31" s="309"/>
      <c r="OBE31" s="309"/>
      <c r="OBF31" s="309"/>
      <c r="OBG31" s="309"/>
      <c r="OBH31" s="309"/>
      <c r="OBI31" s="309"/>
      <c r="OBJ31" s="309"/>
      <c r="OBK31" s="309"/>
      <c r="OBL31" s="309"/>
      <c r="OBM31" s="309"/>
      <c r="OBN31" s="309"/>
      <c r="OBO31" s="309"/>
      <c r="OBP31" s="309"/>
      <c r="OBQ31" s="309"/>
      <c r="OBR31" s="309"/>
      <c r="OBS31" s="309"/>
      <c r="OBT31" s="309"/>
      <c r="OBU31" s="309"/>
      <c r="OBV31" s="309"/>
      <c r="OBW31" s="309"/>
      <c r="OBX31" s="309"/>
      <c r="OBY31" s="309"/>
      <c r="OBZ31" s="309"/>
      <c r="OCA31" s="309"/>
      <c r="OCB31" s="309"/>
      <c r="OCC31" s="309"/>
      <c r="OCD31" s="309"/>
      <c r="OCE31" s="309"/>
      <c r="OCF31" s="309"/>
      <c r="OCG31" s="309"/>
      <c r="OCH31" s="309"/>
      <c r="OCI31" s="309"/>
      <c r="OCJ31" s="309"/>
      <c r="OCK31" s="309"/>
      <c r="OCL31" s="309"/>
      <c r="OCM31" s="309"/>
      <c r="OCN31" s="309"/>
      <c r="OCO31" s="309"/>
      <c r="OCP31" s="309"/>
      <c r="OCQ31" s="309"/>
      <c r="OCR31" s="309"/>
      <c r="OCS31" s="309"/>
      <c r="OCT31" s="309"/>
      <c r="OCU31" s="309"/>
      <c r="OCV31" s="309"/>
      <c r="OCW31" s="309"/>
      <c r="OCX31" s="309"/>
      <c r="OCY31" s="309"/>
      <c r="OCZ31" s="309"/>
      <c r="ODA31" s="309"/>
      <c r="ODB31" s="309"/>
      <c r="ODC31" s="309"/>
      <c r="ODD31" s="309"/>
      <c r="ODE31" s="309"/>
      <c r="ODF31" s="309"/>
      <c r="ODG31" s="309"/>
      <c r="ODH31" s="309"/>
      <c r="ODI31" s="309"/>
      <c r="ODJ31" s="309"/>
      <c r="ODK31" s="309"/>
      <c r="ODL31" s="309"/>
      <c r="ODM31" s="309"/>
      <c r="ODN31" s="309"/>
      <c r="ODO31" s="309"/>
      <c r="ODP31" s="309"/>
      <c r="ODQ31" s="309"/>
      <c r="ODR31" s="309"/>
      <c r="ODS31" s="309"/>
      <c r="ODT31" s="309"/>
      <c r="ODU31" s="309"/>
      <c r="ODV31" s="309"/>
      <c r="ODW31" s="309"/>
      <c r="ODX31" s="309"/>
      <c r="ODY31" s="309"/>
      <c r="ODZ31" s="309"/>
      <c r="OEA31" s="309"/>
      <c r="OEB31" s="309"/>
      <c r="OEC31" s="309"/>
      <c r="OED31" s="309"/>
      <c r="OEE31" s="309"/>
      <c r="OEF31" s="309"/>
      <c r="OEG31" s="309"/>
      <c r="OEH31" s="309"/>
      <c r="OEI31" s="309"/>
      <c r="OEJ31" s="309"/>
      <c r="OEK31" s="309"/>
      <c r="OEL31" s="309"/>
      <c r="OEM31" s="309"/>
      <c r="OEN31" s="309"/>
      <c r="OEO31" s="309"/>
      <c r="OEP31" s="309"/>
      <c r="OEQ31" s="309"/>
      <c r="OER31" s="309"/>
      <c r="OES31" s="309"/>
      <c r="OET31" s="309"/>
      <c r="OEU31" s="309"/>
      <c r="OEV31" s="309"/>
      <c r="OEW31" s="309"/>
      <c r="OEX31" s="309"/>
      <c r="OEY31" s="309"/>
      <c r="OEZ31" s="309"/>
      <c r="OFA31" s="309"/>
      <c r="OFB31" s="309"/>
      <c r="OFC31" s="309"/>
      <c r="OFD31" s="309"/>
      <c r="OFE31" s="309"/>
      <c r="OFF31" s="309"/>
      <c r="OFG31" s="309"/>
      <c r="OFH31" s="309"/>
      <c r="OFI31" s="309"/>
      <c r="OFJ31" s="309"/>
      <c r="OFK31" s="309"/>
      <c r="OFL31" s="309"/>
      <c r="OFM31" s="309"/>
      <c r="OFN31" s="309"/>
      <c r="OFO31" s="309"/>
      <c r="OFP31" s="309"/>
      <c r="OFQ31" s="309"/>
      <c r="OFR31" s="309"/>
      <c r="OFS31" s="309"/>
      <c r="OFT31" s="309"/>
      <c r="OFU31" s="309"/>
      <c r="OFV31" s="309"/>
      <c r="OFW31" s="309"/>
      <c r="OFX31" s="309"/>
      <c r="OFY31" s="309"/>
      <c r="OFZ31" s="309"/>
      <c r="OGA31" s="309"/>
      <c r="OGB31" s="309"/>
      <c r="OGC31" s="309"/>
      <c r="OGD31" s="309"/>
      <c r="OGE31" s="309"/>
      <c r="OGF31" s="309"/>
      <c r="OGG31" s="309"/>
      <c r="OGH31" s="309"/>
      <c r="OGI31" s="309"/>
      <c r="OGJ31" s="309"/>
      <c r="OGK31" s="309"/>
      <c r="OGL31" s="309"/>
      <c r="OGM31" s="309"/>
      <c r="OGN31" s="309"/>
      <c r="OGO31" s="309"/>
      <c r="OGP31" s="309"/>
      <c r="OGQ31" s="309"/>
      <c r="OGR31" s="309"/>
      <c r="OGS31" s="309"/>
      <c r="OGT31" s="309"/>
      <c r="OGU31" s="309"/>
      <c r="OGV31" s="309"/>
      <c r="OGW31" s="309"/>
      <c r="OGX31" s="309"/>
      <c r="OGY31" s="309"/>
      <c r="OGZ31" s="309"/>
      <c r="OHA31" s="309"/>
      <c r="OHB31" s="309"/>
      <c r="OHC31" s="309"/>
      <c r="OHD31" s="309"/>
      <c r="OHE31" s="309"/>
      <c r="OHF31" s="309"/>
      <c r="OHG31" s="309"/>
      <c r="OHH31" s="309"/>
      <c r="OHI31" s="309"/>
      <c r="OHJ31" s="309"/>
      <c r="OHK31" s="309"/>
      <c r="OHL31" s="309"/>
      <c r="OHM31" s="309"/>
      <c r="OHN31" s="309"/>
      <c r="OHO31" s="309"/>
      <c r="OHP31" s="309"/>
      <c r="OHQ31" s="309"/>
      <c r="OHR31" s="309"/>
      <c r="OHS31" s="309"/>
      <c r="OHT31" s="309"/>
      <c r="OHU31" s="309"/>
      <c r="OHV31" s="309"/>
      <c r="OHW31" s="309"/>
      <c r="OHX31" s="309"/>
      <c r="OHY31" s="309"/>
      <c r="OHZ31" s="309"/>
      <c r="OIA31" s="309"/>
      <c r="OIB31" s="309"/>
      <c r="OIC31" s="309"/>
      <c r="OID31" s="309"/>
      <c r="OIE31" s="309"/>
      <c r="OIF31" s="309"/>
      <c r="OIG31" s="309"/>
      <c r="OIH31" s="309"/>
      <c r="OII31" s="309"/>
      <c r="OIJ31" s="309"/>
      <c r="OIK31" s="309"/>
      <c r="OIL31" s="309"/>
      <c r="OIM31" s="309"/>
      <c r="OIN31" s="309"/>
      <c r="OIO31" s="309"/>
      <c r="OIP31" s="309"/>
      <c r="OIQ31" s="309"/>
      <c r="OIR31" s="309"/>
      <c r="OIS31" s="309"/>
      <c r="OIT31" s="309"/>
      <c r="OIU31" s="309"/>
      <c r="OIV31" s="309"/>
      <c r="OIW31" s="309"/>
      <c r="OIX31" s="309"/>
      <c r="OIY31" s="309"/>
      <c r="OIZ31" s="309"/>
      <c r="OJA31" s="309"/>
      <c r="OJB31" s="309"/>
      <c r="OJC31" s="309"/>
      <c r="OJD31" s="309"/>
      <c r="OJE31" s="309"/>
      <c r="OJF31" s="309"/>
      <c r="OJG31" s="309"/>
      <c r="OJH31" s="309"/>
      <c r="OJI31" s="309"/>
      <c r="OJJ31" s="309"/>
      <c r="OJK31" s="309"/>
      <c r="OJL31" s="309"/>
      <c r="OJM31" s="309"/>
      <c r="OJN31" s="309"/>
      <c r="OJO31" s="309"/>
      <c r="OJP31" s="309"/>
      <c r="OJQ31" s="309"/>
      <c r="OJR31" s="309"/>
      <c r="OJS31" s="309"/>
      <c r="OJT31" s="309"/>
      <c r="OJU31" s="309"/>
      <c r="OJV31" s="309"/>
      <c r="OJW31" s="309"/>
      <c r="OJX31" s="309"/>
      <c r="OJY31" s="309"/>
      <c r="OJZ31" s="309"/>
      <c r="OKA31" s="309"/>
      <c r="OKB31" s="309"/>
      <c r="OKC31" s="309"/>
      <c r="OKD31" s="309"/>
      <c r="OKE31" s="309"/>
      <c r="OKF31" s="309"/>
      <c r="OKG31" s="309"/>
      <c r="OKH31" s="309"/>
      <c r="OKI31" s="309"/>
      <c r="OKJ31" s="309"/>
      <c r="OKK31" s="309"/>
      <c r="OKL31" s="309"/>
      <c r="OKM31" s="309"/>
      <c r="OKN31" s="309"/>
      <c r="OKO31" s="309"/>
      <c r="OKP31" s="309"/>
      <c r="OKQ31" s="309"/>
      <c r="OKR31" s="309"/>
      <c r="OKS31" s="309"/>
      <c r="OKT31" s="309"/>
      <c r="OKU31" s="309"/>
      <c r="OKV31" s="309"/>
      <c r="OKW31" s="309"/>
      <c r="OKX31" s="309"/>
      <c r="OKY31" s="309"/>
      <c r="OKZ31" s="309"/>
      <c r="OLA31" s="309"/>
      <c r="OLB31" s="309"/>
      <c r="OLC31" s="309"/>
      <c r="OLD31" s="309"/>
      <c r="OLE31" s="309"/>
      <c r="OLF31" s="309"/>
      <c r="OLG31" s="309"/>
      <c r="OLH31" s="309"/>
      <c r="OLI31" s="309"/>
      <c r="OLJ31" s="309"/>
      <c r="OLK31" s="309"/>
      <c r="OLL31" s="309"/>
      <c r="OLM31" s="309"/>
      <c r="OLN31" s="309"/>
      <c r="OLO31" s="309"/>
      <c r="OLP31" s="309"/>
      <c r="OLQ31" s="309"/>
      <c r="OLR31" s="309"/>
      <c r="OLS31" s="309"/>
      <c r="OLT31" s="309"/>
      <c r="OLU31" s="309"/>
      <c r="OLV31" s="309"/>
      <c r="OLW31" s="309"/>
      <c r="OLX31" s="309"/>
      <c r="OLY31" s="309"/>
      <c r="OLZ31" s="309"/>
      <c r="OMA31" s="309"/>
      <c r="OMB31" s="309"/>
      <c r="OMC31" s="309"/>
      <c r="OMD31" s="309"/>
      <c r="OME31" s="309"/>
      <c r="OMF31" s="309"/>
      <c r="OMG31" s="309"/>
      <c r="OMH31" s="309"/>
      <c r="OMI31" s="309"/>
      <c r="OMJ31" s="309"/>
      <c r="OMK31" s="309"/>
      <c r="OML31" s="309"/>
      <c r="OMM31" s="309"/>
      <c r="OMN31" s="309"/>
      <c r="OMO31" s="309"/>
      <c r="OMP31" s="309"/>
      <c r="OMQ31" s="309"/>
      <c r="OMR31" s="309"/>
      <c r="OMS31" s="309"/>
      <c r="OMT31" s="309"/>
      <c r="OMU31" s="309"/>
      <c r="OMV31" s="309"/>
      <c r="OMW31" s="309"/>
      <c r="OMX31" s="309"/>
      <c r="OMY31" s="309"/>
      <c r="OMZ31" s="309"/>
      <c r="ONA31" s="309"/>
      <c r="ONB31" s="309"/>
      <c r="ONC31" s="309"/>
      <c r="OND31" s="309"/>
      <c r="ONE31" s="309"/>
      <c r="ONF31" s="309"/>
      <c r="ONG31" s="309"/>
      <c r="ONH31" s="309"/>
      <c r="ONI31" s="309"/>
      <c r="ONJ31" s="309"/>
      <c r="ONK31" s="309"/>
      <c r="ONL31" s="309"/>
      <c r="ONM31" s="309"/>
      <c r="ONN31" s="309"/>
      <c r="ONO31" s="309"/>
      <c r="ONP31" s="309"/>
      <c r="ONQ31" s="309"/>
      <c r="ONR31" s="309"/>
      <c r="ONS31" s="309"/>
      <c r="ONT31" s="309"/>
      <c r="ONU31" s="309"/>
      <c r="ONV31" s="309"/>
      <c r="ONW31" s="309"/>
      <c r="ONX31" s="309"/>
      <c r="ONY31" s="309"/>
      <c r="ONZ31" s="309"/>
      <c r="OOA31" s="309"/>
      <c r="OOB31" s="309"/>
      <c r="OOC31" s="309"/>
      <c r="OOD31" s="309"/>
      <c r="OOE31" s="309"/>
      <c r="OOF31" s="309"/>
      <c r="OOG31" s="309"/>
      <c r="OOH31" s="309"/>
      <c r="OOI31" s="309"/>
      <c r="OOJ31" s="309"/>
      <c r="OOK31" s="309"/>
      <c r="OOL31" s="309"/>
      <c r="OOM31" s="309"/>
      <c r="OON31" s="309"/>
      <c r="OOO31" s="309"/>
      <c r="OOP31" s="309"/>
      <c r="OOQ31" s="309"/>
      <c r="OOR31" s="309"/>
      <c r="OOS31" s="309"/>
      <c r="OOT31" s="309"/>
      <c r="OOU31" s="309"/>
      <c r="OOV31" s="309"/>
      <c r="OOW31" s="309"/>
      <c r="OOX31" s="309"/>
      <c r="OOY31" s="309"/>
      <c r="OOZ31" s="309"/>
      <c r="OPA31" s="309"/>
      <c r="OPB31" s="309"/>
      <c r="OPC31" s="309"/>
      <c r="OPD31" s="309"/>
      <c r="OPE31" s="309"/>
      <c r="OPF31" s="309"/>
      <c r="OPG31" s="309"/>
      <c r="OPH31" s="309"/>
      <c r="OPI31" s="309"/>
      <c r="OPJ31" s="309"/>
      <c r="OPK31" s="309"/>
      <c r="OPL31" s="309"/>
      <c r="OPM31" s="309"/>
      <c r="OPN31" s="309"/>
      <c r="OPO31" s="309"/>
      <c r="OPP31" s="309"/>
      <c r="OPQ31" s="309"/>
      <c r="OPR31" s="309"/>
      <c r="OPS31" s="309"/>
      <c r="OPT31" s="309"/>
      <c r="OPU31" s="309"/>
      <c r="OPV31" s="309"/>
      <c r="OPW31" s="309"/>
      <c r="OPX31" s="309"/>
      <c r="OPY31" s="309"/>
      <c r="OPZ31" s="309"/>
      <c r="OQA31" s="309"/>
      <c r="OQB31" s="309"/>
      <c r="OQC31" s="309"/>
      <c r="OQD31" s="309"/>
      <c r="OQE31" s="309"/>
      <c r="OQF31" s="309"/>
      <c r="OQG31" s="309"/>
      <c r="OQH31" s="309"/>
      <c r="OQI31" s="309"/>
      <c r="OQJ31" s="309"/>
      <c r="OQK31" s="309"/>
      <c r="OQL31" s="309"/>
      <c r="OQM31" s="309"/>
      <c r="OQN31" s="309"/>
      <c r="OQO31" s="309"/>
      <c r="OQP31" s="309"/>
      <c r="OQQ31" s="309"/>
      <c r="OQR31" s="309"/>
      <c r="OQS31" s="309"/>
      <c r="OQT31" s="309"/>
      <c r="OQU31" s="309"/>
      <c r="OQV31" s="309"/>
      <c r="OQW31" s="309"/>
      <c r="OQX31" s="309"/>
      <c r="OQY31" s="309"/>
      <c r="OQZ31" s="309"/>
      <c r="ORA31" s="309"/>
      <c r="ORB31" s="309"/>
      <c r="ORC31" s="309"/>
      <c r="ORD31" s="309"/>
      <c r="ORE31" s="309"/>
      <c r="ORF31" s="309"/>
      <c r="ORG31" s="309"/>
      <c r="ORH31" s="309"/>
      <c r="ORI31" s="309"/>
      <c r="ORJ31" s="309"/>
      <c r="ORK31" s="309"/>
      <c r="ORL31" s="309"/>
      <c r="ORM31" s="309"/>
      <c r="ORN31" s="309"/>
      <c r="ORO31" s="309"/>
      <c r="ORP31" s="309"/>
      <c r="ORQ31" s="309"/>
      <c r="ORR31" s="309"/>
      <c r="ORS31" s="309"/>
      <c r="ORT31" s="309"/>
      <c r="ORU31" s="309"/>
      <c r="ORV31" s="309"/>
      <c r="ORW31" s="309"/>
      <c r="ORX31" s="309"/>
      <c r="ORY31" s="309"/>
      <c r="ORZ31" s="309"/>
      <c r="OSA31" s="309"/>
      <c r="OSB31" s="309"/>
      <c r="OSC31" s="309"/>
      <c r="OSD31" s="309"/>
      <c r="OSE31" s="309"/>
      <c r="OSF31" s="309"/>
      <c r="OSG31" s="309"/>
      <c r="OSH31" s="309"/>
      <c r="OSI31" s="309"/>
      <c r="OSJ31" s="309"/>
      <c r="OSK31" s="309"/>
      <c r="OSL31" s="309"/>
      <c r="OSM31" s="309"/>
      <c r="OSN31" s="309"/>
      <c r="OSO31" s="309"/>
      <c r="OSP31" s="309"/>
      <c r="OSQ31" s="309"/>
      <c r="OSR31" s="309"/>
      <c r="OSS31" s="309"/>
      <c r="OST31" s="309"/>
      <c r="OSU31" s="309"/>
      <c r="OSV31" s="309"/>
      <c r="OSW31" s="309"/>
      <c r="OSX31" s="309"/>
      <c r="OSY31" s="309"/>
      <c r="OSZ31" s="309"/>
      <c r="OTA31" s="309"/>
      <c r="OTB31" s="309"/>
      <c r="OTC31" s="309"/>
      <c r="OTD31" s="309"/>
      <c r="OTE31" s="309"/>
      <c r="OTF31" s="309"/>
      <c r="OTG31" s="309"/>
      <c r="OTH31" s="309"/>
      <c r="OTI31" s="309"/>
      <c r="OTJ31" s="309"/>
      <c r="OTK31" s="309"/>
      <c r="OTL31" s="309"/>
      <c r="OTM31" s="309"/>
      <c r="OTN31" s="309"/>
      <c r="OTO31" s="309"/>
      <c r="OTP31" s="309"/>
      <c r="OTQ31" s="309"/>
      <c r="OTR31" s="309"/>
      <c r="OTS31" s="309"/>
      <c r="OTT31" s="309"/>
      <c r="OTU31" s="309"/>
      <c r="OTV31" s="309"/>
      <c r="OTW31" s="309"/>
      <c r="OTX31" s="309"/>
      <c r="OTY31" s="309"/>
      <c r="OTZ31" s="309"/>
      <c r="OUA31" s="309"/>
      <c r="OUB31" s="309"/>
      <c r="OUC31" s="309"/>
      <c r="OUD31" s="309"/>
      <c r="OUE31" s="309"/>
      <c r="OUF31" s="309"/>
      <c r="OUG31" s="309"/>
      <c r="OUH31" s="309"/>
      <c r="OUI31" s="309"/>
      <c r="OUJ31" s="309"/>
      <c r="OUK31" s="309"/>
      <c r="OUL31" s="309"/>
      <c r="OUM31" s="309"/>
      <c r="OUN31" s="309"/>
      <c r="OUO31" s="309"/>
      <c r="OUP31" s="309"/>
      <c r="OUQ31" s="309"/>
      <c r="OUR31" s="309"/>
      <c r="OUS31" s="309"/>
      <c r="OUT31" s="309"/>
      <c r="OUU31" s="309"/>
      <c r="OUV31" s="309"/>
      <c r="OUW31" s="309"/>
      <c r="OUX31" s="309"/>
      <c r="OUY31" s="309"/>
      <c r="OUZ31" s="309"/>
      <c r="OVA31" s="309"/>
      <c r="OVB31" s="309"/>
      <c r="OVC31" s="309"/>
      <c r="OVD31" s="309"/>
      <c r="OVE31" s="309"/>
      <c r="OVF31" s="309"/>
      <c r="OVG31" s="309"/>
      <c r="OVH31" s="309"/>
      <c r="OVI31" s="309"/>
      <c r="OVJ31" s="309"/>
      <c r="OVK31" s="309"/>
      <c r="OVL31" s="309"/>
      <c r="OVM31" s="309"/>
      <c r="OVN31" s="309"/>
      <c r="OVO31" s="309"/>
      <c r="OVP31" s="309"/>
      <c r="OVQ31" s="309"/>
      <c r="OVR31" s="309"/>
      <c r="OVS31" s="309"/>
      <c r="OVT31" s="309"/>
      <c r="OVU31" s="309"/>
      <c r="OVV31" s="309"/>
      <c r="OVW31" s="309"/>
      <c r="OVX31" s="309"/>
      <c r="OVY31" s="309"/>
      <c r="OVZ31" s="309"/>
      <c r="OWA31" s="309"/>
      <c r="OWB31" s="309"/>
      <c r="OWC31" s="309"/>
      <c r="OWD31" s="309"/>
      <c r="OWE31" s="309"/>
      <c r="OWF31" s="309"/>
      <c r="OWG31" s="309"/>
      <c r="OWH31" s="309"/>
      <c r="OWI31" s="309"/>
      <c r="OWJ31" s="309"/>
      <c r="OWK31" s="309"/>
      <c r="OWL31" s="309"/>
      <c r="OWM31" s="309"/>
      <c r="OWN31" s="309"/>
      <c r="OWO31" s="309"/>
      <c r="OWP31" s="309"/>
      <c r="OWQ31" s="309"/>
      <c r="OWR31" s="309"/>
      <c r="OWS31" s="309"/>
      <c r="OWT31" s="309"/>
      <c r="OWU31" s="309"/>
      <c r="OWV31" s="309"/>
      <c r="OWW31" s="309"/>
      <c r="OWX31" s="309"/>
      <c r="OWY31" s="309"/>
      <c r="OWZ31" s="309"/>
      <c r="OXA31" s="309"/>
      <c r="OXB31" s="309"/>
      <c r="OXC31" s="309"/>
      <c r="OXD31" s="309"/>
      <c r="OXE31" s="309"/>
      <c r="OXF31" s="309"/>
      <c r="OXG31" s="309"/>
      <c r="OXH31" s="309"/>
      <c r="OXI31" s="309"/>
      <c r="OXJ31" s="309"/>
      <c r="OXK31" s="309"/>
      <c r="OXL31" s="309"/>
      <c r="OXM31" s="309"/>
      <c r="OXN31" s="309"/>
      <c r="OXO31" s="309"/>
      <c r="OXP31" s="309"/>
      <c r="OXQ31" s="309"/>
      <c r="OXR31" s="309"/>
      <c r="OXS31" s="309"/>
      <c r="OXT31" s="309"/>
      <c r="OXU31" s="309"/>
      <c r="OXV31" s="309"/>
      <c r="OXW31" s="309"/>
      <c r="OXX31" s="309"/>
      <c r="OXY31" s="309"/>
      <c r="OXZ31" s="309"/>
      <c r="OYA31" s="309"/>
      <c r="OYB31" s="309"/>
      <c r="OYC31" s="309"/>
      <c r="OYD31" s="309"/>
      <c r="OYE31" s="309"/>
      <c r="OYF31" s="309"/>
      <c r="OYG31" s="309"/>
      <c r="OYH31" s="309"/>
      <c r="OYI31" s="309"/>
      <c r="OYJ31" s="309"/>
      <c r="OYK31" s="309"/>
      <c r="OYL31" s="309"/>
      <c r="OYM31" s="309"/>
      <c r="OYN31" s="309"/>
      <c r="OYO31" s="309"/>
      <c r="OYP31" s="309"/>
      <c r="OYQ31" s="309"/>
      <c r="OYR31" s="309"/>
      <c r="OYS31" s="309"/>
      <c r="OYT31" s="309"/>
      <c r="OYU31" s="309"/>
      <c r="OYV31" s="309"/>
      <c r="OYW31" s="309"/>
      <c r="OYX31" s="309"/>
      <c r="OYY31" s="309"/>
      <c r="OYZ31" s="309"/>
      <c r="OZA31" s="309"/>
      <c r="OZB31" s="309"/>
      <c r="OZC31" s="309"/>
      <c r="OZD31" s="309"/>
      <c r="OZE31" s="309"/>
      <c r="OZF31" s="309"/>
      <c r="OZG31" s="309"/>
      <c r="OZH31" s="309"/>
      <c r="OZI31" s="309"/>
      <c r="OZJ31" s="309"/>
      <c r="OZK31" s="309"/>
      <c r="OZL31" s="309"/>
      <c r="OZM31" s="309"/>
      <c r="OZN31" s="309"/>
      <c r="OZO31" s="309"/>
      <c r="OZP31" s="309"/>
      <c r="OZQ31" s="309"/>
      <c r="OZR31" s="309"/>
      <c r="OZS31" s="309"/>
      <c r="OZT31" s="309"/>
      <c r="OZU31" s="309"/>
      <c r="OZV31" s="309"/>
      <c r="OZW31" s="309"/>
      <c r="OZX31" s="309"/>
      <c r="OZY31" s="309"/>
      <c r="OZZ31" s="309"/>
      <c r="PAA31" s="309"/>
      <c r="PAB31" s="309"/>
      <c r="PAC31" s="309"/>
      <c r="PAD31" s="309"/>
      <c r="PAE31" s="309"/>
      <c r="PAF31" s="309"/>
      <c r="PAG31" s="309"/>
      <c r="PAH31" s="309"/>
      <c r="PAI31" s="309"/>
      <c r="PAJ31" s="309"/>
      <c r="PAK31" s="309"/>
      <c r="PAL31" s="309"/>
      <c r="PAM31" s="309"/>
      <c r="PAN31" s="309"/>
      <c r="PAO31" s="309"/>
      <c r="PAP31" s="309"/>
      <c r="PAQ31" s="309"/>
      <c r="PAR31" s="309"/>
      <c r="PAS31" s="309"/>
      <c r="PAT31" s="309"/>
      <c r="PAU31" s="309"/>
      <c r="PAV31" s="309"/>
      <c r="PAW31" s="309"/>
      <c r="PAX31" s="309"/>
      <c r="PAY31" s="309"/>
      <c r="PAZ31" s="309"/>
      <c r="PBA31" s="309"/>
      <c r="PBB31" s="309"/>
      <c r="PBC31" s="309"/>
      <c r="PBD31" s="309"/>
      <c r="PBE31" s="309"/>
      <c r="PBF31" s="309"/>
      <c r="PBG31" s="309"/>
      <c r="PBH31" s="309"/>
      <c r="PBI31" s="309"/>
      <c r="PBJ31" s="309"/>
      <c r="PBK31" s="309"/>
      <c r="PBL31" s="309"/>
      <c r="PBM31" s="309"/>
      <c r="PBN31" s="309"/>
      <c r="PBO31" s="309"/>
      <c r="PBP31" s="309"/>
      <c r="PBQ31" s="309"/>
      <c r="PBR31" s="309"/>
      <c r="PBS31" s="309"/>
      <c r="PBT31" s="309"/>
      <c r="PBU31" s="309"/>
      <c r="PBV31" s="309"/>
      <c r="PBW31" s="309"/>
      <c r="PBX31" s="309"/>
      <c r="PBY31" s="309"/>
      <c r="PBZ31" s="309"/>
      <c r="PCA31" s="309"/>
      <c r="PCB31" s="309"/>
      <c r="PCC31" s="309"/>
      <c r="PCD31" s="309"/>
      <c r="PCE31" s="309"/>
      <c r="PCF31" s="309"/>
      <c r="PCG31" s="309"/>
      <c r="PCH31" s="309"/>
      <c r="PCI31" s="309"/>
      <c r="PCJ31" s="309"/>
      <c r="PCK31" s="309"/>
      <c r="PCL31" s="309"/>
      <c r="PCM31" s="309"/>
      <c r="PCN31" s="309"/>
      <c r="PCO31" s="309"/>
      <c r="PCP31" s="309"/>
      <c r="PCQ31" s="309"/>
      <c r="PCR31" s="309"/>
      <c r="PCS31" s="309"/>
      <c r="PCT31" s="309"/>
      <c r="PCU31" s="309"/>
      <c r="PCV31" s="309"/>
      <c r="PCW31" s="309"/>
      <c r="PCX31" s="309"/>
      <c r="PCY31" s="309"/>
      <c r="PCZ31" s="309"/>
      <c r="PDA31" s="309"/>
      <c r="PDB31" s="309"/>
      <c r="PDC31" s="309"/>
      <c r="PDD31" s="309"/>
      <c r="PDE31" s="309"/>
      <c r="PDF31" s="309"/>
      <c r="PDG31" s="309"/>
      <c r="PDH31" s="309"/>
      <c r="PDI31" s="309"/>
      <c r="PDJ31" s="309"/>
      <c r="PDK31" s="309"/>
      <c r="PDL31" s="309"/>
      <c r="PDM31" s="309"/>
      <c r="PDN31" s="309"/>
      <c r="PDO31" s="309"/>
      <c r="PDP31" s="309"/>
      <c r="PDQ31" s="309"/>
      <c r="PDR31" s="309"/>
      <c r="PDS31" s="309"/>
      <c r="PDT31" s="309"/>
      <c r="PDU31" s="309"/>
      <c r="PDV31" s="309"/>
      <c r="PDW31" s="309"/>
      <c r="PDX31" s="309"/>
      <c r="PDY31" s="309"/>
      <c r="PDZ31" s="309"/>
      <c r="PEA31" s="309"/>
      <c r="PEB31" s="309"/>
      <c r="PEC31" s="309"/>
      <c r="PED31" s="309"/>
      <c r="PEE31" s="309"/>
      <c r="PEF31" s="309"/>
      <c r="PEG31" s="309"/>
      <c r="PEH31" s="309"/>
      <c r="PEI31" s="309"/>
      <c r="PEJ31" s="309"/>
      <c r="PEK31" s="309"/>
      <c r="PEL31" s="309"/>
      <c r="PEM31" s="309"/>
      <c r="PEN31" s="309"/>
      <c r="PEO31" s="309"/>
      <c r="PEP31" s="309"/>
      <c r="PEQ31" s="309"/>
      <c r="PER31" s="309"/>
      <c r="PES31" s="309"/>
      <c r="PET31" s="309"/>
      <c r="PEU31" s="309"/>
      <c r="PEV31" s="309"/>
      <c r="PEW31" s="309"/>
      <c r="PEX31" s="309"/>
      <c r="PEY31" s="309"/>
      <c r="PEZ31" s="309"/>
      <c r="PFA31" s="309"/>
      <c r="PFB31" s="309"/>
      <c r="PFC31" s="309"/>
      <c r="PFD31" s="309"/>
      <c r="PFE31" s="309"/>
      <c r="PFF31" s="309"/>
      <c r="PFG31" s="309"/>
      <c r="PFH31" s="309"/>
      <c r="PFI31" s="309"/>
      <c r="PFJ31" s="309"/>
      <c r="PFK31" s="309"/>
      <c r="PFL31" s="309"/>
      <c r="PFM31" s="309"/>
      <c r="PFN31" s="309"/>
      <c r="PFO31" s="309"/>
      <c r="PFP31" s="309"/>
      <c r="PFQ31" s="309"/>
      <c r="PFR31" s="309"/>
      <c r="PFS31" s="309"/>
      <c r="PFT31" s="309"/>
      <c r="PFU31" s="309"/>
      <c r="PFV31" s="309"/>
      <c r="PFW31" s="309"/>
      <c r="PFX31" s="309"/>
      <c r="PFY31" s="309"/>
      <c r="PFZ31" s="309"/>
      <c r="PGA31" s="309"/>
      <c r="PGB31" s="309"/>
      <c r="PGC31" s="309"/>
      <c r="PGD31" s="309"/>
      <c r="PGE31" s="309"/>
      <c r="PGF31" s="309"/>
      <c r="PGG31" s="309"/>
      <c r="PGH31" s="309"/>
      <c r="PGI31" s="309"/>
      <c r="PGJ31" s="309"/>
      <c r="PGK31" s="309"/>
      <c r="PGL31" s="309"/>
      <c r="PGM31" s="309"/>
      <c r="PGN31" s="309"/>
      <c r="PGO31" s="309"/>
      <c r="PGP31" s="309"/>
      <c r="PGQ31" s="309"/>
      <c r="PGR31" s="309"/>
      <c r="PGS31" s="309"/>
      <c r="PGT31" s="309"/>
      <c r="PGU31" s="309"/>
      <c r="PGV31" s="309"/>
      <c r="PGW31" s="309"/>
      <c r="PGX31" s="309"/>
      <c r="PGY31" s="309"/>
      <c r="PGZ31" s="309"/>
      <c r="PHA31" s="309"/>
      <c r="PHB31" s="309"/>
      <c r="PHC31" s="309"/>
      <c r="PHD31" s="309"/>
      <c r="PHE31" s="309"/>
      <c r="PHF31" s="309"/>
      <c r="PHG31" s="309"/>
      <c r="PHH31" s="309"/>
      <c r="PHI31" s="309"/>
      <c r="PHJ31" s="309"/>
      <c r="PHK31" s="309"/>
      <c r="PHL31" s="309"/>
      <c r="PHM31" s="309"/>
      <c r="PHN31" s="309"/>
      <c r="PHO31" s="309"/>
      <c r="PHP31" s="309"/>
      <c r="PHQ31" s="309"/>
      <c r="PHR31" s="309"/>
      <c r="PHS31" s="309"/>
      <c r="PHT31" s="309"/>
      <c r="PHU31" s="309"/>
      <c r="PHV31" s="309"/>
      <c r="PHW31" s="309"/>
      <c r="PHX31" s="309"/>
      <c r="PHY31" s="309"/>
      <c r="PHZ31" s="309"/>
      <c r="PIA31" s="309"/>
      <c r="PIB31" s="309"/>
      <c r="PIC31" s="309"/>
      <c r="PID31" s="309"/>
      <c r="PIE31" s="309"/>
      <c r="PIF31" s="309"/>
      <c r="PIG31" s="309"/>
      <c r="PIH31" s="309"/>
      <c r="PII31" s="309"/>
      <c r="PIJ31" s="309"/>
      <c r="PIK31" s="309"/>
      <c r="PIL31" s="309"/>
      <c r="PIM31" s="309"/>
      <c r="PIN31" s="309"/>
      <c r="PIO31" s="309"/>
      <c r="PIP31" s="309"/>
      <c r="PIQ31" s="309"/>
      <c r="PIR31" s="309"/>
      <c r="PIS31" s="309"/>
      <c r="PIT31" s="309"/>
      <c r="PIU31" s="309"/>
      <c r="PIV31" s="309"/>
      <c r="PIW31" s="309"/>
      <c r="PIX31" s="309"/>
      <c r="PIY31" s="309"/>
      <c r="PIZ31" s="309"/>
      <c r="PJA31" s="309"/>
      <c r="PJB31" s="309"/>
      <c r="PJC31" s="309"/>
      <c r="PJD31" s="309"/>
      <c r="PJE31" s="309"/>
      <c r="PJF31" s="309"/>
      <c r="PJG31" s="309"/>
      <c r="PJH31" s="309"/>
      <c r="PJI31" s="309"/>
      <c r="PJJ31" s="309"/>
      <c r="PJK31" s="309"/>
      <c r="PJL31" s="309"/>
      <c r="PJM31" s="309"/>
      <c r="PJN31" s="309"/>
      <c r="PJO31" s="309"/>
      <c r="PJP31" s="309"/>
      <c r="PJQ31" s="309"/>
      <c r="PJR31" s="309"/>
      <c r="PJS31" s="309"/>
      <c r="PJT31" s="309"/>
      <c r="PJU31" s="309"/>
      <c r="PJV31" s="309"/>
      <c r="PJW31" s="309"/>
      <c r="PJX31" s="309"/>
      <c r="PJY31" s="309"/>
      <c r="PJZ31" s="309"/>
      <c r="PKA31" s="309"/>
      <c r="PKB31" s="309"/>
      <c r="PKC31" s="309"/>
      <c r="PKD31" s="309"/>
      <c r="PKE31" s="309"/>
      <c r="PKF31" s="309"/>
      <c r="PKG31" s="309"/>
      <c r="PKH31" s="309"/>
      <c r="PKI31" s="309"/>
      <c r="PKJ31" s="309"/>
      <c r="PKK31" s="309"/>
      <c r="PKL31" s="309"/>
      <c r="PKM31" s="309"/>
      <c r="PKN31" s="309"/>
      <c r="PKO31" s="309"/>
      <c r="PKP31" s="309"/>
      <c r="PKQ31" s="309"/>
      <c r="PKR31" s="309"/>
      <c r="PKS31" s="309"/>
      <c r="PKT31" s="309"/>
      <c r="PKU31" s="309"/>
      <c r="PKV31" s="309"/>
      <c r="PKW31" s="309"/>
      <c r="PKX31" s="309"/>
      <c r="PKY31" s="309"/>
      <c r="PKZ31" s="309"/>
      <c r="PLA31" s="309"/>
      <c r="PLB31" s="309"/>
      <c r="PLC31" s="309"/>
      <c r="PLD31" s="309"/>
      <c r="PLE31" s="309"/>
      <c r="PLF31" s="309"/>
      <c r="PLG31" s="309"/>
      <c r="PLH31" s="309"/>
      <c r="PLI31" s="309"/>
      <c r="PLJ31" s="309"/>
      <c r="PLK31" s="309"/>
      <c r="PLL31" s="309"/>
      <c r="PLM31" s="309"/>
      <c r="PLN31" s="309"/>
      <c r="PLO31" s="309"/>
      <c r="PLP31" s="309"/>
      <c r="PLQ31" s="309"/>
      <c r="PLR31" s="309"/>
      <c r="PLS31" s="309"/>
      <c r="PLT31" s="309"/>
      <c r="PLU31" s="309"/>
      <c r="PLV31" s="309"/>
      <c r="PLW31" s="309"/>
      <c r="PLX31" s="309"/>
      <c r="PLY31" s="309"/>
      <c r="PLZ31" s="309"/>
      <c r="PMA31" s="309"/>
      <c r="PMB31" s="309"/>
      <c r="PMC31" s="309"/>
      <c r="PMD31" s="309"/>
      <c r="PME31" s="309"/>
      <c r="PMF31" s="309"/>
      <c r="PMG31" s="309"/>
      <c r="PMH31" s="309"/>
      <c r="PMI31" s="309"/>
      <c r="PMJ31" s="309"/>
      <c r="PMK31" s="309"/>
      <c r="PML31" s="309"/>
      <c r="PMM31" s="309"/>
      <c r="PMN31" s="309"/>
      <c r="PMO31" s="309"/>
      <c r="PMP31" s="309"/>
      <c r="PMQ31" s="309"/>
      <c r="PMR31" s="309"/>
      <c r="PMS31" s="309"/>
      <c r="PMT31" s="309"/>
      <c r="PMU31" s="309"/>
      <c r="PMV31" s="309"/>
      <c r="PMW31" s="309"/>
      <c r="PMX31" s="309"/>
      <c r="PMY31" s="309"/>
      <c r="PMZ31" s="309"/>
      <c r="PNA31" s="309"/>
      <c r="PNB31" s="309"/>
      <c r="PNC31" s="309"/>
      <c r="PND31" s="309"/>
      <c r="PNE31" s="309"/>
      <c r="PNF31" s="309"/>
      <c r="PNG31" s="309"/>
      <c r="PNH31" s="309"/>
      <c r="PNI31" s="309"/>
      <c r="PNJ31" s="309"/>
      <c r="PNK31" s="309"/>
      <c r="PNL31" s="309"/>
      <c r="PNM31" s="309"/>
      <c r="PNN31" s="309"/>
      <c r="PNO31" s="309"/>
      <c r="PNP31" s="309"/>
      <c r="PNQ31" s="309"/>
      <c r="PNR31" s="309"/>
      <c r="PNS31" s="309"/>
      <c r="PNT31" s="309"/>
      <c r="PNU31" s="309"/>
      <c r="PNV31" s="309"/>
      <c r="PNW31" s="309"/>
      <c r="PNX31" s="309"/>
      <c r="PNY31" s="309"/>
      <c r="PNZ31" s="309"/>
      <c r="POA31" s="309"/>
      <c r="POB31" s="309"/>
      <c r="POC31" s="309"/>
      <c r="POD31" s="309"/>
      <c r="POE31" s="309"/>
      <c r="POF31" s="309"/>
      <c r="POG31" s="309"/>
      <c r="POH31" s="309"/>
      <c r="POI31" s="309"/>
      <c r="POJ31" s="309"/>
      <c r="POK31" s="309"/>
      <c r="POL31" s="309"/>
      <c r="POM31" s="309"/>
      <c r="PON31" s="309"/>
      <c r="POO31" s="309"/>
      <c r="POP31" s="309"/>
      <c r="POQ31" s="309"/>
      <c r="POR31" s="309"/>
      <c r="POS31" s="309"/>
      <c r="POT31" s="309"/>
      <c r="POU31" s="309"/>
      <c r="POV31" s="309"/>
      <c r="POW31" s="309"/>
      <c r="POX31" s="309"/>
      <c r="POY31" s="309"/>
      <c r="POZ31" s="309"/>
      <c r="PPA31" s="309"/>
      <c r="PPB31" s="309"/>
      <c r="PPC31" s="309"/>
      <c r="PPD31" s="309"/>
      <c r="PPE31" s="309"/>
      <c r="PPF31" s="309"/>
      <c r="PPG31" s="309"/>
      <c r="PPH31" s="309"/>
      <c r="PPI31" s="309"/>
      <c r="PPJ31" s="309"/>
      <c r="PPK31" s="309"/>
      <c r="PPL31" s="309"/>
      <c r="PPM31" s="309"/>
      <c r="PPN31" s="309"/>
      <c r="PPO31" s="309"/>
      <c r="PPP31" s="309"/>
      <c r="PPQ31" s="309"/>
      <c r="PPR31" s="309"/>
      <c r="PPS31" s="309"/>
      <c r="PPT31" s="309"/>
      <c r="PPU31" s="309"/>
      <c r="PPV31" s="309"/>
      <c r="PPW31" s="309"/>
      <c r="PPX31" s="309"/>
      <c r="PPY31" s="309"/>
      <c r="PPZ31" s="309"/>
      <c r="PQA31" s="309"/>
      <c r="PQB31" s="309"/>
      <c r="PQC31" s="309"/>
      <c r="PQD31" s="309"/>
      <c r="PQE31" s="309"/>
      <c r="PQF31" s="309"/>
      <c r="PQG31" s="309"/>
      <c r="PQH31" s="309"/>
      <c r="PQI31" s="309"/>
      <c r="PQJ31" s="309"/>
      <c r="PQK31" s="309"/>
      <c r="PQL31" s="309"/>
      <c r="PQM31" s="309"/>
      <c r="PQN31" s="309"/>
      <c r="PQO31" s="309"/>
      <c r="PQP31" s="309"/>
      <c r="PQQ31" s="309"/>
      <c r="PQR31" s="309"/>
      <c r="PQS31" s="309"/>
      <c r="PQT31" s="309"/>
      <c r="PQU31" s="309"/>
      <c r="PQV31" s="309"/>
      <c r="PQW31" s="309"/>
      <c r="PQX31" s="309"/>
      <c r="PQY31" s="309"/>
      <c r="PQZ31" s="309"/>
      <c r="PRA31" s="309"/>
      <c r="PRB31" s="309"/>
      <c r="PRC31" s="309"/>
      <c r="PRD31" s="309"/>
      <c r="PRE31" s="309"/>
      <c r="PRF31" s="309"/>
      <c r="PRG31" s="309"/>
      <c r="PRH31" s="309"/>
      <c r="PRI31" s="309"/>
      <c r="PRJ31" s="309"/>
      <c r="PRK31" s="309"/>
      <c r="PRL31" s="309"/>
      <c r="PRM31" s="309"/>
      <c r="PRN31" s="309"/>
      <c r="PRO31" s="309"/>
      <c r="PRP31" s="309"/>
      <c r="PRQ31" s="309"/>
      <c r="PRR31" s="309"/>
      <c r="PRS31" s="309"/>
      <c r="PRT31" s="309"/>
      <c r="PRU31" s="309"/>
      <c r="PRV31" s="309"/>
      <c r="PRW31" s="309"/>
      <c r="PRX31" s="309"/>
      <c r="PRY31" s="309"/>
      <c r="PRZ31" s="309"/>
      <c r="PSA31" s="309"/>
      <c r="PSB31" s="309"/>
      <c r="PSC31" s="309"/>
      <c r="PSD31" s="309"/>
      <c r="PSE31" s="309"/>
      <c r="PSF31" s="309"/>
      <c r="PSG31" s="309"/>
      <c r="PSH31" s="309"/>
      <c r="PSI31" s="309"/>
      <c r="PSJ31" s="309"/>
      <c r="PSK31" s="309"/>
      <c r="PSL31" s="309"/>
      <c r="PSM31" s="309"/>
      <c r="PSN31" s="309"/>
      <c r="PSO31" s="309"/>
      <c r="PSP31" s="309"/>
      <c r="PSQ31" s="309"/>
      <c r="PSR31" s="309"/>
      <c r="PSS31" s="309"/>
      <c r="PST31" s="309"/>
      <c r="PSU31" s="309"/>
      <c r="PSV31" s="309"/>
      <c r="PSW31" s="309"/>
      <c r="PSX31" s="309"/>
      <c r="PSY31" s="309"/>
      <c r="PSZ31" s="309"/>
      <c r="PTA31" s="309"/>
      <c r="PTB31" s="309"/>
      <c r="PTC31" s="309"/>
      <c r="PTD31" s="309"/>
      <c r="PTE31" s="309"/>
      <c r="PTF31" s="309"/>
      <c r="PTG31" s="309"/>
      <c r="PTH31" s="309"/>
      <c r="PTI31" s="309"/>
      <c r="PTJ31" s="309"/>
      <c r="PTK31" s="309"/>
      <c r="PTL31" s="309"/>
      <c r="PTM31" s="309"/>
      <c r="PTN31" s="309"/>
      <c r="PTO31" s="309"/>
      <c r="PTP31" s="309"/>
      <c r="PTQ31" s="309"/>
      <c r="PTR31" s="309"/>
      <c r="PTS31" s="309"/>
      <c r="PTT31" s="309"/>
      <c r="PTU31" s="309"/>
      <c r="PTV31" s="309"/>
      <c r="PTW31" s="309"/>
      <c r="PTX31" s="309"/>
      <c r="PTY31" s="309"/>
      <c r="PTZ31" s="309"/>
      <c r="PUA31" s="309"/>
      <c r="PUB31" s="309"/>
      <c r="PUC31" s="309"/>
      <c r="PUD31" s="309"/>
      <c r="PUE31" s="309"/>
      <c r="PUF31" s="309"/>
      <c r="PUG31" s="309"/>
      <c r="PUH31" s="309"/>
      <c r="PUI31" s="309"/>
      <c r="PUJ31" s="309"/>
      <c r="PUK31" s="309"/>
      <c r="PUL31" s="309"/>
      <c r="PUM31" s="309"/>
      <c r="PUN31" s="309"/>
      <c r="PUO31" s="309"/>
      <c r="PUP31" s="309"/>
      <c r="PUQ31" s="309"/>
      <c r="PUR31" s="309"/>
      <c r="PUS31" s="309"/>
      <c r="PUT31" s="309"/>
      <c r="PUU31" s="309"/>
      <c r="PUV31" s="309"/>
      <c r="PUW31" s="309"/>
      <c r="PUX31" s="309"/>
      <c r="PUY31" s="309"/>
      <c r="PUZ31" s="309"/>
      <c r="PVA31" s="309"/>
      <c r="PVB31" s="309"/>
      <c r="PVC31" s="309"/>
      <c r="PVD31" s="309"/>
      <c r="PVE31" s="309"/>
      <c r="PVF31" s="309"/>
      <c r="PVG31" s="309"/>
      <c r="PVH31" s="309"/>
      <c r="PVI31" s="309"/>
      <c r="PVJ31" s="309"/>
      <c r="PVK31" s="309"/>
      <c r="PVL31" s="309"/>
      <c r="PVM31" s="309"/>
      <c r="PVN31" s="309"/>
      <c r="PVO31" s="309"/>
      <c r="PVP31" s="309"/>
      <c r="PVQ31" s="309"/>
      <c r="PVR31" s="309"/>
      <c r="PVS31" s="309"/>
      <c r="PVT31" s="309"/>
      <c r="PVU31" s="309"/>
      <c r="PVV31" s="309"/>
      <c r="PVW31" s="309"/>
      <c r="PVX31" s="309"/>
      <c r="PVY31" s="309"/>
      <c r="PVZ31" s="309"/>
      <c r="PWA31" s="309"/>
      <c r="PWB31" s="309"/>
      <c r="PWC31" s="309"/>
      <c r="PWD31" s="309"/>
      <c r="PWE31" s="309"/>
      <c r="PWF31" s="309"/>
      <c r="PWG31" s="309"/>
      <c r="PWH31" s="309"/>
      <c r="PWI31" s="309"/>
      <c r="PWJ31" s="309"/>
      <c r="PWK31" s="309"/>
      <c r="PWL31" s="309"/>
      <c r="PWM31" s="309"/>
      <c r="PWN31" s="309"/>
      <c r="PWO31" s="309"/>
      <c r="PWP31" s="309"/>
      <c r="PWQ31" s="309"/>
      <c r="PWR31" s="309"/>
      <c r="PWS31" s="309"/>
      <c r="PWT31" s="309"/>
      <c r="PWU31" s="309"/>
      <c r="PWV31" s="309"/>
      <c r="PWW31" s="309"/>
      <c r="PWX31" s="309"/>
      <c r="PWY31" s="309"/>
      <c r="PWZ31" s="309"/>
      <c r="PXA31" s="309"/>
      <c r="PXB31" s="309"/>
      <c r="PXC31" s="309"/>
      <c r="PXD31" s="309"/>
      <c r="PXE31" s="309"/>
      <c r="PXF31" s="309"/>
      <c r="PXG31" s="309"/>
      <c r="PXH31" s="309"/>
      <c r="PXI31" s="309"/>
      <c r="PXJ31" s="309"/>
      <c r="PXK31" s="309"/>
      <c r="PXL31" s="309"/>
      <c r="PXM31" s="309"/>
      <c r="PXN31" s="309"/>
      <c r="PXO31" s="309"/>
      <c r="PXP31" s="309"/>
      <c r="PXQ31" s="309"/>
      <c r="PXR31" s="309"/>
      <c r="PXS31" s="309"/>
      <c r="PXT31" s="309"/>
      <c r="PXU31" s="309"/>
      <c r="PXV31" s="309"/>
      <c r="PXW31" s="309"/>
      <c r="PXX31" s="309"/>
      <c r="PXY31" s="309"/>
      <c r="PXZ31" s="309"/>
      <c r="PYA31" s="309"/>
      <c r="PYB31" s="309"/>
      <c r="PYC31" s="309"/>
      <c r="PYD31" s="309"/>
      <c r="PYE31" s="309"/>
      <c r="PYF31" s="309"/>
      <c r="PYG31" s="309"/>
      <c r="PYH31" s="309"/>
      <c r="PYI31" s="309"/>
      <c r="PYJ31" s="309"/>
      <c r="PYK31" s="309"/>
      <c r="PYL31" s="309"/>
      <c r="PYM31" s="309"/>
      <c r="PYN31" s="309"/>
      <c r="PYO31" s="309"/>
      <c r="PYP31" s="309"/>
      <c r="PYQ31" s="309"/>
      <c r="PYR31" s="309"/>
      <c r="PYS31" s="309"/>
      <c r="PYT31" s="309"/>
      <c r="PYU31" s="309"/>
      <c r="PYV31" s="309"/>
      <c r="PYW31" s="309"/>
      <c r="PYX31" s="309"/>
      <c r="PYY31" s="309"/>
      <c r="PYZ31" s="309"/>
      <c r="PZA31" s="309"/>
      <c r="PZB31" s="309"/>
      <c r="PZC31" s="309"/>
      <c r="PZD31" s="309"/>
      <c r="PZE31" s="309"/>
      <c r="PZF31" s="309"/>
      <c r="PZG31" s="309"/>
      <c r="PZH31" s="309"/>
      <c r="PZI31" s="309"/>
      <c r="PZJ31" s="309"/>
      <c r="PZK31" s="309"/>
      <c r="PZL31" s="309"/>
      <c r="PZM31" s="309"/>
      <c r="PZN31" s="309"/>
      <c r="PZO31" s="309"/>
      <c r="PZP31" s="309"/>
      <c r="PZQ31" s="309"/>
      <c r="PZR31" s="309"/>
      <c r="PZS31" s="309"/>
      <c r="PZT31" s="309"/>
      <c r="PZU31" s="309"/>
      <c r="PZV31" s="309"/>
      <c r="PZW31" s="309"/>
      <c r="PZX31" s="309"/>
      <c r="PZY31" s="309"/>
      <c r="PZZ31" s="309"/>
      <c r="QAA31" s="309"/>
      <c r="QAB31" s="309"/>
      <c r="QAC31" s="309"/>
      <c r="QAD31" s="309"/>
      <c r="QAE31" s="309"/>
      <c r="QAF31" s="309"/>
      <c r="QAG31" s="309"/>
      <c r="QAH31" s="309"/>
      <c r="QAI31" s="309"/>
      <c r="QAJ31" s="309"/>
      <c r="QAK31" s="309"/>
      <c r="QAL31" s="309"/>
      <c r="QAM31" s="309"/>
      <c r="QAN31" s="309"/>
      <c r="QAO31" s="309"/>
      <c r="QAP31" s="309"/>
      <c r="QAQ31" s="309"/>
      <c r="QAR31" s="309"/>
      <c r="QAS31" s="309"/>
      <c r="QAT31" s="309"/>
      <c r="QAU31" s="309"/>
      <c r="QAV31" s="309"/>
      <c r="QAW31" s="309"/>
      <c r="QAX31" s="309"/>
      <c r="QAY31" s="309"/>
      <c r="QAZ31" s="309"/>
      <c r="QBA31" s="309"/>
      <c r="QBB31" s="309"/>
      <c r="QBC31" s="309"/>
      <c r="QBD31" s="309"/>
      <c r="QBE31" s="309"/>
      <c r="QBF31" s="309"/>
      <c r="QBG31" s="309"/>
      <c r="QBH31" s="309"/>
      <c r="QBI31" s="309"/>
      <c r="QBJ31" s="309"/>
      <c r="QBK31" s="309"/>
      <c r="QBL31" s="309"/>
      <c r="QBM31" s="309"/>
      <c r="QBN31" s="309"/>
      <c r="QBO31" s="309"/>
      <c r="QBP31" s="309"/>
      <c r="QBQ31" s="309"/>
      <c r="QBR31" s="309"/>
      <c r="QBS31" s="309"/>
      <c r="QBT31" s="309"/>
      <c r="QBU31" s="309"/>
      <c r="QBV31" s="309"/>
      <c r="QBW31" s="309"/>
      <c r="QBX31" s="309"/>
      <c r="QBY31" s="309"/>
      <c r="QBZ31" s="309"/>
      <c r="QCA31" s="309"/>
      <c r="QCB31" s="309"/>
      <c r="QCC31" s="309"/>
      <c r="QCD31" s="309"/>
      <c r="QCE31" s="309"/>
      <c r="QCF31" s="309"/>
      <c r="QCG31" s="309"/>
      <c r="QCH31" s="309"/>
      <c r="QCI31" s="309"/>
      <c r="QCJ31" s="309"/>
      <c r="QCK31" s="309"/>
      <c r="QCL31" s="309"/>
      <c r="QCM31" s="309"/>
      <c r="QCN31" s="309"/>
      <c r="QCO31" s="309"/>
      <c r="QCP31" s="309"/>
      <c r="QCQ31" s="309"/>
      <c r="QCR31" s="309"/>
      <c r="QCS31" s="309"/>
      <c r="QCT31" s="309"/>
      <c r="QCU31" s="309"/>
      <c r="QCV31" s="309"/>
      <c r="QCW31" s="309"/>
      <c r="QCX31" s="309"/>
      <c r="QCY31" s="309"/>
      <c r="QCZ31" s="309"/>
      <c r="QDA31" s="309"/>
      <c r="QDB31" s="309"/>
      <c r="QDC31" s="309"/>
      <c r="QDD31" s="309"/>
      <c r="QDE31" s="309"/>
      <c r="QDF31" s="309"/>
      <c r="QDG31" s="309"/>
      <c r="QDH31" s="309"/>
      <c r="QDI31" s="309"/>
      <c r="QDJ31" s="309"/>
      <c r="QDK31" s="309"/>
      <c r="QDL31" s="309"/>
      <c r="QDM31" s="309"/>
      <c r="QDN31" s="309"/>
      <c r="QDO31" s="309"/>
      <c r="QDP31" s="309"/>
      <c r="QDQ31" s="309"/>
      <c r="QDR31" s="309"/>
      <c r="QDS31" s="309"/>
      <c r="QDT31" s="309"/>
      <c r="QDU31" s="309"/>
      <c r="QDV31" s="309"/>
      <c r="QDW31" s="309"/>
      <c r="QDX31" s="309"/>
      <c r="QDY31" s="309"/>
      <c r="QDZ31" s="309"/>
      <c r="QEA31" s="309"/>
      <c r="QEB31" s="309"/>
      <c r="QEC31" s="309"/>
      <c r="QED31" s="309"/>
      <c r="QEE31" s="309"/>
      <c r="QEF31" s="309"/>
      <c r="QEG31" s="309"/>
      <c r="QEH31" s="309"/>
      <c r="QEI31" s="309"/>
      <c r="QEJ31" s="309"/>
      <c r="QEK31" s="309"/>
      <c r="QEL31" s="309"/>
      <c r="QEM31" s="309"/>
      <c r="QEN31" s="309"/>
      <c r="QEO31" s="309"/>
      <c r="QEP31" s="309"/>
      <c r="QEQ31" s="309"/>
      <c r="QER31" s="309"/>
      <c r="QES31" s="309"/>
      <c r="QET31" s="309"/>
      <c r="QEU31" s="309"/>
      <c r="QEV31" s="309"/>
      <c r="QEW31" s="309"/>
      <c r="QEX31" s="309"/>
      <c r="QEY31" s="309"/>
      <c r="QEZ31" s="309"/>
      <c r="QFA31" s="309"/>
      <c r="QFB31" s="309"/>
      <c r="QFC31" s="309"/>
      <c r="QFD31" s="309"/>
      <c r="QFE31" s="309"/>
      <c r="QFF31" s="309"/>
      <c r="QFG31" s="309"/>
      <c r="QFH31" s="309"/>
      <c r="QFI31" s="309"/>
      <c r="QFJ31" s="309"/>
      <c r="QFK31" s="309"/>
      <c r="QFL31" s="309"/>
      <c r="QFM31" s="309"/>
      <c r="QFN31" s="309"/>
      <c r="QFO31" s="309"/>
      <c r="QFP31" s="309"/>
      <c r="QFQ31" s="309"/>
      <c r="QFR31" s="309"/>
      <c r="QFS31" s="309"/>
      <c r="QFT31" s="309"/>
      <c r="QFU31" s="309"/>
      <c r="QFV31" s="309"/>
      <c r="QFW31" s="309"/>
      <c r="QFX31" s="309"/>
      <c r="QFY31" s="309"/>
      <c r="QFZ31" s="309"/>
      <c r="QGA31" s="309"/>
      <c r="QGB31" s="309"/>
      <c r="QGC31" s="309"/>
      <c r="QGD31" s="309"/>
      <c r="QGE31" s="309"/>
      <c r="QGF31" s="309"/>
      <c r="QGG31" s="309"/>
      <c r="QGH31" s="309"/>
      <c r="QGI31" s="309"/>
      <c r="QGJ31" s="309"/>
      <c r="QGK31" s="309"/>
      <c r="QGL31" s="309"/>
      <c r="QGM31" s="309"/>
      <c r="QGN31" s="309"/>
      <c r="QGO31" s="309"/>
      <c r="QGP31" s="309"/>
      <c r="QGQ31" s="309"/>
      <c r="QGR31" s="309"/>
      <c r="QGS31" s="309"/>
      <c r="QGT31" s="309"/>
      <c r="QGU31" s="309"/>
      <c r="QGV31" s="309"/>
      <c r="QGW31" s="309"/>
      <c r="QGX31" s="309"/>
      <c r="QGY31" s="309"/>
      <c r="QGZ31" s="309"/>
      <c r="QHA31" s="309"/>
      <c r="QHB31" s="309"/>
      <c r="QHC31" s="309"/>
      <c r="QHD31" s="309"/>
      <c r="QHE31" s="309"/>
      <c r="QHF31" s="309"/>
      <c r="QHG31" s="309"/>
      <c r="QHH31" s="309"/>
      <c r="QHI31" s="309"/>
      <c r="QHJ31" s="309"/>
      <c r="QHK31" s="309"/>
      <c r="QHL31" s="309"/>
      <c r="QHM31" s="309"/>
      <c r="QHN31" s="309"/>
      <c r="QHO31" s="309"/>
      <c r="QHP31" s="309"/>
      <c r="QHQ31" s="309"/>
      <c r="QHR31" s="309"/>
      <c r="QHS31" s="309"/>
      <c r="QHT31" s="309"/>
      <c r="QHU31" s="309"/>
      <c r="QHV31" s="309"/>
      <c r="QHW31" s="309"/>
      <c r="QHX31" s="309"/>
      <c r="QHY31" s="309"/>
      <c r="QHZ31" s="309"/>
      <c r="QIA31" s="309"/>
      <c r="QIB31" s="309"/>
      <c r="QIC31" s="309"/>
      <c r="QID31" s="309"/>
      <c r="QIE31" s="309"/>
      <c r="QIF31" s="309"/>
      <c r="QIG31" s="309"/>
      <c r="QIH31" s="309"/>
      <c r="QII31" s="309"/>
      <c r="QIJ31" s="309"/>
      <c r="QIK31" s="309"/>
      <c r="QIL31" s="309"/>
      <c r="QIM31" s="309"/>
      <c r="QIN31" s="309"/>
      <c r="QIO31" s="309"/>
      <c r="QIP31" s="309"/>
      <c r="QIQ31" s="309"/>
      <c r="QIR31" s="309"/>
      <c r="QIS31" s="309"/>
      <c r="QIT31" s="309"/>
      <c r="QIU31" s="309"/>
      <c r="QIV31" s="309"/>
      <c r="QIW31" s="309"/>
      <c r="QIX31" s="309"/>
      <c r="QIY31" s="309"/>
      <c r="QIZ31" s="309"/>
      <c r="QJA31" s="309"/>
      <c r="QJB31" s="309"/>
      <c r="QJC31" s="309"/>
      <c r="QJD31" s="309"/>
      <c r="QJE31" s="309"/>
      <c r="QJF31" s="309"/>
      <c r="QJG31" s="309"/>
      <c r="QJH31" s="309"/>
      <c r="QJI31" s="309"/>
      <c r="QJJ31" s="309"/>
      <c r="QJK31" s="309"/>
      <c r="QJL31" s="309"/>
      <c r="QJM31" s="309"/>
      <c r="QJN31" s="309"/>
      <c r="QJO31" s="309"/>
      <c r="QJP31" s="309"/>
      <c r="QJQ31" s="309"/>
      <c r="QJR31" s="309"/>
      <c r="QJS31" s="309"/>
      <c r="QJT31" s="309"/>
      <c r="QJU31" s="309"/>
      <c r="QJV31" s="309"/>
      <c r="QJW31" s="309"/>
      <c r="QJX31" s="309"/>
      <c r="QJY31" s="309"/>
      <c r="QJZ31" s="309"/>
      <c r="QKA31" s="309"/>
      <c r="QKB31" s="309"/>
      <c r="QKC31" s="309"/>
      <c r="QKD31" s="309"/>
      <c r="QKE31" s="309"/>
      <c r="QKF31" s="309"/>
      <c r="QKG31" s="309"/>
      <c r="QKH31" s="309"/>
      <c r="QKI31" s="309"/>
      <c r="QKJ31" s="309"/>
      <c r="QKK31" s="309"/>
      <c r="QKL31" s="309"/>
      <c r="QKM31" s="309"/>
      <c r="QKN31" s="309"/>
      <c r="QKO31" s="309"/>
      <c r="QKP31" s="309"/>
      <c r="QKQ31" s="309"/>
      <c r="QKR31" s="309"/>
      <c r="QKS31" s="309"/>
      <c r="QKT31" s="309"/>
      <c r="QKU31" s="309"/>
      <c r="QKV31" s="309"/>
      <c r="QKW31" s="309"/>
      <c r="QKX31" s="309"/>
      <c r="QKY31" s="309"/>
      <c r="QKZ31" s="309"/>
      <c r="QLA31" s="309"/>
      <c r="QLB31" s="309"/>
      <c r="QLC31" s="309"/>
      <c r="QLD31" s="309"/>
      <c r="QLE31" s="309"/>
      <c r="QLF31" s="309"/>
      <c r="QLG31" s="309"/>
      <c r="QLH31" s="309"/>
      <c r="QLI31" s="309"/>
      <c r="QLJ31" s="309"/>
      <c r="QLK31" s="309"/>
      <c r="QLL31" s="309"/>
      <c r="QLM31" s="309"/>
      <c r="QLN31" s="309"/>
      <c r="QLO31" s="309"/>
      <c r="QLP31" s="309"/>
      <c r="QLQ31" s="309"/>
      <c r="QLR31" s="309"/>
      <c r="QLS31" s="309"/>
      <c r="QLT31" s="309"/>
      <c r="QLU31" s="309"/>
      <c r="QLV31" s="309"/>
      <c r="QLW31" s="309"/>
      <c r="QLX31" s="309"/>
      <c r="QLY31" s="309"/>
      <c r="QLZ31" s="309"/>
      <c r="QMA31" s="309"/>
      <c r="QMB31" s="309"/>
      <c r="QMC31" s="309"/>
      <c r="QMD31" s="309"/>
      <c r="QME31" s="309"/>
      <c r="QMF31" s="309"/>
      <c r="QMG31" s="309"/>
      <c r="QMH31" s="309"/>
      <c r="QMI31" s="309"/>
      <c r="QMJ31" s="309"/>
      <c r="QMK31" s="309"/>
      <c r="QML31" s="309"/>
      <c r="QMM31" s="309"/>
      <c r="QMN31" s="309"/>
      <c r="QMO31" s="309"/>
      <c r="QMP31" s="309"/>
      <c r="QMQ31" s="309"/>
      <c r="QMR31" s="309"/>
      <c r="QMS31" s="309"/>
      <c r="QMT31" s="309"/>
      <c r="QMU31" s="309"/>
      <c r="QMV31" s="309"/>
      <c r="QMW31" s="309"/>
      <c r="QMX31" s="309"/>
      <c r="QMY31" s="309"/>
      <c r="QMZ31" s="309"/>
      <c r="QNA31" s="309"/>
      <c r="QNB31" s="309"/>
      <c r="QNC31" s="309"/>
      <c r="QND31" s="309"/>
      <c r="QNE31" s="309"/>
      <c r="QNF31" s="309"/>
      <c r="QNG31" s="309"/>
      <c r="QNH31" s="309"/>
      <c r="QNI31" s="309"/>
      <c r="QNJ31" s="309"/>
      <c r="QNK31" s="309"/>
      <c r="QNL31" s="309"/>
      <c r="QNM31" s="309"/>
      <c r="QNN31" s="309"/>
      <c r="QNO31" s="309"/>
      <c r="QNP31" s="309"/>
      <c r="QNQ31" s="309"/>
      <c r="QNR31" s="309"/>
      <c r="QNS31" s="309"/>
      <c r="QNT31" s="309"/>
      <c r="QNU31" s="309"/>
      <c r="QNV31" s="309"/>
      <c r="QNW31" s="309"/>
      <c r="QNX31" s="309"/>
      <c r="QNY31" s="309"/>
      <c r="QNZ31" s="309"/>
      <c r="QOA31" s="309"/>
      <c r="QOB31" s="309"/>
      <c r="QOC31" s="309"/>
      <c r="QOD31" s="309"/>
      <c r="QOE31" s="309"/>
      <c r="QOF31" s="309"/>
      <c r="QOG31" s="309"/>
      <c r="QOH31" s="309"/>
      <c r="QOI31" s="309"/>
      <c r="QOJ31" s="309"/>
      <c r="QOK31" s="309"/>
      <c r="QOL31" s="309"/>
      <c r="QOM31" s="309"/>
      <c r="QON31" s="309"/>
      <c r="QOO31" s="309"/>
      <c r="QOP31" s="309"/>
      <c r="QOQ31" s="309"/>
      <c r="QOR31" s="309"/>
      <c r="QOS31" s="309"/>
      <c r="QOT31" s="309"/>
      <c r="QOU31" s="309"/>
      <c r="QOV31" s="309"/>
      <c r="QOW31" s="309"/>
      <c r="QOX31" s="309"/>
      <c r="QOY31" s="309"/>
      <c r="QOZ31" s="309"/>
      <c r="QPA31" s="309"/>
      <c r="QPB31" s="309"/>
      <c r="QPC31" s="309"/>
      <c r="QPD31" s="309"/>
      <c r="QPE31" s="309"/>
      <c r="QPF31" s="309"/>
      <c r="QPG31" s="309"/>
      <c r="QPH31" s="309"/>
      <c r="QPI31" s="309"/>
      <c r="QPJ31" s="309"/>
      <c r="QPK31" s="309"/>
      <c r="QPL31" s="309"/>
      <c r="QPM31" s="309"/>
      <c r="QPN31" s="309"/>
      <c r="QPO31" s="309"/>
      <c r="QPP31" s="309"/>
      <c r="QPQ31" s="309"/>
      <c r="QPR31" s="309"/>
      <c r="QPS31" s="309"/>
      <c r="QPT31" s="309"/>
      <c r="QPU31" s="309"/>
      <c r="QPV31" s="309"/>
      <c r="QPW31" s="309"/>
      <c r="QPX31" s="309"/>
      <c r="QPY31" s="309"/>
      <c r="QPZ31" s="309"/>
      <c r="QQA31" s="309"/>
      <c r="QQB31" s="309"/>
      <c r="QQC31" s="309"/>
      <c r="QQD31" s="309"/>
      <c r="QQE31" s="309"/>
      <c r="QQF31" s="309"/>
      <c r="QQG31" s="309"/>
      <c r="QQH31" s="309"/>
      <c r="QQI31" s="309"/>
      <c r="QQJ31" s="309"/>
      <c r="QQK31" s="309"/>
      <c r="QQL31" s="309"/>
      <c r="QQM31" s="309"/>
      <c r="QQN31" s="309"/>
      <c r="QQO31" s="309"/>
      <c r="QQP31" s="309"/>
      <c r="QQQ31" s="309"/>
      <c r="QQR31" s="309"/>
      <c r="QQS31" s="309"/>
      <c r="QQT31" s="309"/>
      <c r="QQU31" s="309"/>
      <c r="QQV31" s="309"/>
      <c r="QQW31" s="309"/>
      <c r="QQX31" s="309"/>
      <c r="QQY31" s="309"/>
      <c r="QQZ31" s="309"/>
      <c r="QRA31" s="309"/>
      <c r="QRB31" s="309"/>
      <c r="QRC31" s="309"/>
      <c r="QRD31" s="309"/>
      <c r="QRE31" s="309"/>
      <c r="QRF31" s="309"/>
      <c r="QRG31" s="309"/>
      <c r="QRH31" s="309"/>
      <c r="QRI31" s="309"/>
      <c r="QRJ31" s="309"/>
      <c r="QRK31" s="309"/>
      <c r="QRL31" s="309"/>
      <c r="QRM31" s="309"/>
      <c r="QRN31" s="309"/>
      <c r="QRO31" s="309"/>
      <c r="QRP31" s="309"/>
      <c r="QRQ31" s="309"/>
      <c r="QRR31" s="309"/>
      <c r="QRS31" s="309"/>
      <c r="QRT31" s="309"/>
      <c r="QRU31" s="309"/>
      <c r="QRV31" s="309"/>
      <c r="QRW31" s="309"/>
      <c r="QRX31" s="309"/>
      <c r="QRY31" s="309"/>
      <c r="QRZ31" s="309"/>
      <c r="QSA31" s="309"/>
      <c r="QSB31" s="309"/>
      <c r="QSC31" s="309"/>
      <c r="QSD31" s="309"/>
      <c r="QSE31" s="309"/>
      <c r="QSF31" s="309"/>
      <c r="QSG31" s="309"/>
      <c r="QSH31" s="309"/>
      <c r="QSI31" s="309"/>
      <c r="QSJ31" s="309"/>
      <c r="QSK31" s="309"/>
      <c r="QSL31" s="309"/>
      <c r="QSM31" s="309"/>
      <c r="QSN31" s="309"/>
      <c r="QSO31" s="309"/>
      <c r="QSP31" s="309"/>
      <c r="QSQ31" s="309"/>
      <c r="QSR31" s="309"/>
      <c r="QSS31" s="309"/>
      <c r="QST31" s="309"/>
      <c r="QSU31" s="309"/>
      <c r="QSV31" s="309"/>
      <c r="QSW31" s="309"/>
      <c r="QSX31" s="309"/>
      <c r="QSY31" s="309"/>
      <c r="QSZ31" s="309"/>
      <c r="QTA31" s="309"/>
      <c r="QTB31" s="309"/>
      <c r="QTC31" s="309"/>
      <c r="QTD31" s="309"/>
      <c r="QTE31" s="309"/>
      <c r="QTF31" s="309"/>
      <c r="QTG31" s="309"/>
      <c r="QTH31" s="309"/>
      <c r="QTI31" s="309"/>
      <c r="QTJ31" s="309"/>
      <c r="QTK31" s="309"/>
      <c r="QTL31" s="309"/>
      <c r="QTM31" s="309"/>
      <c r="QTN31" s="309"/>
      <c r="QTO31" s="309"/>
      <c r="QTP31" s="309"/>
      <c r="QTQ31" s="309"/>
      <c r="QTR31" s="309"/>
      <c r="QTS31" s="309"/>
      <c r="QTT31" s="309"/>
      <c r="QTU31" s="309"/>
      <c r="QTV31" s="309"/>
      <c r="QTW31" s="309"/>
      <c r="QTX31" s="309"/>
      <c r="QTY31" s="309"/>
      <c r="QTZ31" s="309"/>
      <c r="QUA31" s="309"/>
      <c r="QUB31" s="309"/>
      <c r="QUC31" s="309"/>
      <c r="QUD31" s="309"/>
      <c r="QUE31" s="309"/>
      <c r="QUF31" s="309"/>
      <c r="QUG31" s="309"/>
      <c r="QUH31" s="309"/>
      <c r="QUI31" s="309"/>
      <c r="QUJ31" s="309"/>
      <c r="QUK31" s="309"/>
      <c r="QUL31" s="309"/>
      <c r="QUM31" s="309"/>
      <c r="QUN31" s="309"/>
      <c r="QUO31" s="309"/>
      <c r="QUP31" s="309"/>
      <c r="QUQ31" s="309"/>
      <c r="QUR31" s="309"/>
      <c r="QUS31" s="309"/>
      <c r="QUT31" s="309"/>
      <c r="QUU31" s="309"/>
      <c r="QUV31" s="309"/>
      <c r="QUW31" s="309"/>
      <c r="QUX31" s="309"/>
      <c r="QUY31" s="309"/>
      <c r="QUZ31" s="309"/>
      <c r="QVA31" s="309"/>
      <c r="QVB31" s="309"/>
      <c r="QVC31" s="309"/>
      <c r="QVD31" s="309"/>
      <c r="QVE31" s="309"/>
      <c r="QVF31" s="309"/>
      <c r="QVG31" s="309"/>
      <c r="QVH31" s="309"/>
      <c r="QVI31" s="309"/>
      <c r="QVJ31" s="309"/>
      <c r="QVK31" s="309"/>
      <c r="QVL31" s="309"/>
      <c r="QVM31" s="309"/>
      <c r="QVN31" s="309"/>
      <c r="QVO31" s="309"/>
      <c r="QVP31" s="309"/>
      <c r="QVQ31" s="309"/>
      <c r="QVR31" s="309"/>
      <c r="QVS31" s="309"/>
      <c r="QVT31" s="309"/>
      <c r="QVU31" s="309"/>
      <c r="QVV31" s="309"/>
      <c r="QVW31" s="309"/>
      <c r="QVX31" s="309"/>
      <c r="QVY31" s="309"/>
      <c r="QVZ31" s="309"/>
      <c r="QWA31" s="309"/>
      <c r="QWB31" s="309"/>
      <c r="QWC31" s="309"/>
      <c r="QWD31" s="309"/>
      <c r="QWE31" s="309"/>
      <c r="QWF31" s="309"/>
      <c r="QWG31" s="309"/>
      <c r="QWH31" s="309"/>
      <c r="QWI31" s="309"/>
      <c r="QWJ31" s="309"/>
      <c r="QWK31" s="309"/>
      <c r="QWL31" s="309"/>
      <c r="QWM31" s="309"/>
      <c r="QWN31" s="309"/>
      <c r="QWO31" s="309"/>
      <c r="QWP31" s="309"/>
      <c r="QWQ31" s="309"/>
      <c r="QWR31" s="309"/>
      <c r="QWS31" s="309"/>
      <c r="QWT31" s="309"/>
      <c r="QWU31" s="309"/>
      <c r="QWV31" s="309"/>
      <c r="QWW31" s="309"/>
      <c r="QWX31" s="309"/>
      <c r="QWY31" s="309"/>
      <c r="QWZ31" s="309"/>
      <c r="QXA31" s="309"/>
      <c r="QXB31" s="309"/>
      <c r="QXC31" s="309"/>
      <c r="QXD31" s="309"/>
      <c r="QXE31" s="309"/>
      <c r="QXF31" s="309"/>
      <c r="QXG31" s="309"/>
      <c r="QXH31" s="309"/>
      <c r="QXI31" s="309"/>
      <c r="QXJ31" s="309"/>
      <c r="QXK31" s="309"/>
      <c r="QXL31" s="309"/>
      <c r="QXM31" s="309"/>
      <c r="QXN31" s="309"/>
      <c r="QXO31" s="309"/>
      <c r="QXP31" s="309"/>
      <c r="QXQ31" s="309"/>
      <c r="QXR31" s="309"/>
      <c r="QXS31" s="309"/>
      <c r="QXT31" s="309"/>
      <c r="QXU31" s="309"/>
      <c r="QXV31" s="309"/>
      <c r="QXW31" s="309"/>
      <c r="QXX31" s="309"/>
      <c r="QXY31" s="309"/>
      <c r="QXZ31" s="309"/>
      <c r="QYA31" s="309"/>
      <c r="QYB31" s="309"/>
      <c r="QYC31" s="309"/>
      <c r="QYD31" s="309"/>
      <c r="QYE31" s="309"/>
      <c r="QYF31" s="309"/>
      <c r="QYG31" s="309"/>
      <c r="QYH31" s="309"/>
      <c r="QYI31" s="309"/>
      <c r="QYJ31" s="309"/>
      <c r="QYK31" s="309"/>
      <c r="QYL31" s="309"/>
      <c r="QYM31" s="309"/>
      <c r="QYN31" s="309"/>
      <c r="QYO31" s="309"/>
      <c r="QYP31" s="309"/>
      <c r="QYQ31" s="309"/>
      <c r="QYR31" s="309"/>
      <c r="QYS31" s="309"/>
      <c r="QYT31" s="309"/>
      <c r="QYU31" s="309"/>
      <c r="QYV31" s="309"/>
      <c r="QYW31" s="309"/>
      <c r="QYX31" s="309"/>
      <c r="QYY31" s="309"/>
      <c r="QYZ31" s="309"/>
      <c r="QZA31" s="309"/>
      <c r="QZB31" s="309"/>
      <c r="QZC31" s="309"/>
      <c r="QZD31" s="309"/>
      <c r="QZE31" s="309"/>
      <c r="QZF31" s="309"/>
      <c r="QZG31" s="309"/>
      <c r="QZH31" s="309"/>
      <c r="QZI31" s="309"/>
      <c r="QZJ31" s="309"/>
      <c r="QZK31" s="309"/>
      <c r="QZL31" s="309"/>
      <c r="QZM31" s="309"/>
      <c r="QZN31" s="309"/>
      <c r="QZO31" s="309"/>
      <c r="QZP31" s="309"/>
      <c r="QZQ31" s="309"/>
      <c r="QZR31" s="309"/>
      <c r="QZS31" s="309"/>
      <c r="QZT31" s="309"/>
      <c r="QZU31" s="309"/>
      <c r="QZV31" s="309"/>
      <c r="QZW31" s="309"/>
      <c r="QZX31" s="309"/>
      <c r="QZY31" s="309"/>
      <c r="QZZ31" s="309"/>
      <c r="RAA31" s="309"/>
      <c r="RAB31" s="309"/>
      <c r="RAC31" s="309"/>
      <c r="RAD31" s="309"/>
      <c r="RAE31" s="309"/>
      <c r="RAF31" s="309"/>
      <c r="RAG31" s="309"/>
      <c r="RAH31" s="309"/>
      <c r="RAI31" s="309"/>
      <c r="RAJ31" s="309"/>
      <c r="RAK31" s="309"/>
      <c r="RAL31" s="309"/>
      <c r="RAM31" s="309"/>
      <c r="RAN31" s="309"/>
      <c r="RAO31" s="309"/>
      <c r="RAP31" s="309"/>
      <c r="RAQ31" s="309"/>
      <c r="RAR31" s="309"/>
      <c r="RAS31" s="309"/>
      <c r="RAT31" s="309"/>
      <c r="RAU31" s="309"/>
      <c r="RAV31" s="309"/>
      <c r="RAW31" s="309"/>
      <c r="RAX31" s="309"/>
      <c r="RAY31" s="309"/>
      <c r="RAZ31" s="309"/>
      <c r="RBA31" s="309"/>
      <c r="RBB31" s="309"/>
      <c r="RBC31" s="309"/>
      <c r="RBD31" s="309"/>
      <c r="RBE31" s="309"/>
      <c r="RBF31" s="309"/>
      <c r="RBG31" s="309"/>
      <c r="RBH31" s="309"/>
      <c r="RBI31" s="309"/>
      <c r="RBJ31" s="309"/>
      <c r="RBK31" s="309"/>
      <c r="RBL31" s="309"/>
      <c r="RBM31" s="309"/>
      <c r="RBN31" s="309"/>
      <c r="RBO31" s="309"/>
      <c r="RBP31" s="309"/>
      <c r="RBQ31" s="309"/>
      <c r="RBR31" s="309"/>
      <c r="RBS31" s="309"/>
      <c r="RBT31" s="309"/>
      <c r="RBU31" s="309"/>
      <c r="RBV31" s="309"/>
      <c r="RBW31" s="309"/>
      <c r="RBX31" s="309"/>
      <c r="RBY31" s="309"/>
      <c r="RBZ31" s="309"/>
      <c r="RCA31" s="309"/>
      <c r="RCB31" s="309"/>
      <c r="RCC31" s="309"/>
      <c r="RCD31" s="309"/>
      <c r="RCE31" s="309"/>
      <c r="RCF31" s="309"/>
      <c r="RCG31" s="309"/>
      <c r="RCH31" s="309"/>
      <c r="RCI31" s="309"/>
      <c r="RCJ31" s="309"/>
      <c r="RCK31" s="309"/>
      <c r="RCL31" s="309"/>
      <c r="RCM31" s="309"/>
      <c r="RCN31" s="309"/>
      <c r="RCO31" s="309"/>
      <c r="RCP31" s="309"/>
      <c r="RCQ31" s="309"/>
      <c r="RCR31" s="309"/>
      <c r="RCS31" s="309"/>
      <c r="RCT31" s="309"/>
      <c r="RCU31" s="309"/>
      <c r="RCV31" s="309"/>
      <c r="RCW31" s="309"/>
      <c r="RCX31" s="309"/>
      <c r="RCY31" s="309"/>
      <c r="RCZ31" s="309"/>
      <c r="RDA31" s="309"/>
      <c r="RDB31" s="309"/>
      <c r="RDC31" s="309"/>
      <c r="RDD31" s="309"/>
      <c r="RDE31" s="309"/>
      <c r="RDF31" s="309"/>
      <c r="RDG31" s="309"/>
      <c r="RDH31" s="309"/>
      <c r="RDI31" s="309"/>
      <c r="RDJ31" s="309"/>
      <c r="RDK31" s="309"/>
      <c r="RDL31" s="309"/>
      <c r="RDM31" s="309"/>
      <c r="RDN31" s="309"/>
      <c r="RDO31" s="309"/>
      <c r="RDP31" s="309"/>
      <c r="RDQ31" s="309"/>
      <c r="RDR31" s="309"/>
      <c r="RDS31" s="309"/>
      <c r="RDT31" s="309"/>
      <c r="RDU31" s="309"/>
      <c r="RDV31" s="309"/>
      <c r="RDW31" s="309"/>
      <c r="RDX31" s="309"/>
      <c r="RDY31" s="309"/>
      <c r="RDZ31" s="309"/>
      <c r="REA31" s="309"/>
      <c r="REB31" s="309"/>
      <c r="REC31" s="309"/>
      <c r="RED31" s="309"/>
      <c r="REE31" s="309"/>
      <c r="REF31" s="309"/>
      <c r="REG31" s="309"/>
      <c r="REH31" s="309"/>
      <c r="REI31" s="309"/>
      <c r="REJ31" s="309"/>
      <c r="REK31" s="309"/>
      <c r="REL31" s="309"/>
      <c r="REM31" s="309"/>
      <c r="REN31" s="309"/>
      <c r="REO31" s="309"/>
      <c r="REP31" s="309"/>
      <c r="REQ31" s="309"/>
      <c r="RER31" s="309"/>
      <c r="RES31" s="309"/>
      <c r="RET31" s="309"/>
      <c r="REU31" s="309"/>
      <c r="REV31" s="309"/>
      <c r="REW31" s="309"/>
      <c r="REX31" s="309"/>
      <c r="REY31" s="309"/>
      <c r="REZ31" s="309"/>
      <c r="RFA31" s="309"/>
      <c r="RFB31" s="309"/>
      <c r="RFC31" s="309"/>
      <c r="RFD31" s="309"/>
      <c r="RFE31" s="309"/>
      <c r="RFF31" s="309"/>
      <c r="RFG31" s="309"/>
      <c r="RFH31" s="309"/>
      <c r="RFI31" s="309"/>
      <c r="RFJ31" s="309"/>
      <c r="RFK31" s="309"/>
      <c r="RFL31" s="309"/>
      <c r="RFM31" s="309"/>
      <c r="RFN31" s="309"/>
      <c r="RFO31" s="309"/>
      <c r="RFP31" s="309"/>
      <c r="RFQ31" s="309"/>
      <c r="RFR31" s="309"/>
      <c r="RFS31" s="309"/>
      <c r="RFT31" s="309"/>
      <c r="RFU31" s="309"/>
      <c r="RFV31" s="309"/>
      <c r="RFW31" s="309"/>
      <c r="RFX31" s="309"/>
      <c r="RFY31" s="309"/>
      <c r="RFZ31" s="309"/>
      <c r="RGA31" s="309"/>
      <c r="RGB31" s="309"/>
      <c r="RGC31" s="309"/>
      <c r="RGD31" s="309"/>
      <c r="RGE31" s="309"/>
      <c r="RGF31" s="309"/>
      <c r="RGG31" s="309"/>
      <c r="RGH31" s="309"/>
      <c r="RGI31" s="309"/>
      <c r="RGJ31" s="309"/>
      <c r="RGK31" s="309"/>
      <c r="RGL31" s="309"/>
      <c r="RGM31" s="309"/>
      <c r="RGN31" s="309"/>
      <c r="RGO31" s="309"/>
      <c r="RGP31" s="309"/>
      <c r="RGQ31" s="309"/>
      <c r="RGR31" s="309"/>
      <c r="RGS31" s="309"/>
      <c r="RGT31" s="309"/>
      <c r="RGU31" s="309"/>
      <c r="RGV31" s="309"/>
      <c r="RGW31" s="309"/>
      <c r="RGX31" s="309"/>
      <c r="RGY31" s="309"/>
      <c r="RGZ31" s="309"/>
      <c r="RHA31" s="309"/>
      <c r="RHB31" s="309"/>
      <c r="RHC31" s="309"/>
      <c r="RHD31" s="309"/>
      <c r="RHE31" s="309"/>
      <c r="RHF31" s="309"/>
      <c r="RHG31" s="309"/>
      <c r="RHH31" s="309"/>
      <c r="RHI31" s="309"/>
      <c r="RHJ31" s="309"/>
      <c r="RHK31" s="309"/>
      <c r="RHL31" s="309"/>
      <c r="RHM31" s="309"/>
      <c r="RHN31" s="309"/>
      <c r="RHO31" s="309"/>
      <c r="RHP31" s="309"/>
      <c r="RHQ31" s="309"/>
      <c r="RHR31" s="309"/>
      <c r="RHS31" s="309"/>
      <c r="RHT31" s="309"/>
      <c r="RHU31" s="309"/>
      <c r="RHV31" s="309"/>
      <c r="RHW31" s="309"/>
      <c r="RHX31" s="309"/>
      <c r="RHY31" s="309"/>
      <c r="RHZ31" s="309"/>
      <c r="RIA31" s="309"/>
      <c r="RIB31" s="309"/>
      <c r="RIC31" s="309"/>
      <c r="RID31" s="309"/>
      <c r="RIE31" s="309"/>
      <c r="RIF31" s="309"/>
      <c r="RIG31" s="309"/>
      <c r="RIH31" s="309"/>
      <c r="RII31" s="309"/>
      <c r="RIJ31" s="309"/>
      <c r="RIK31" s="309"/>
      <c r="RIL31" s="309"/>
      <c r="RIM31" s="309"/>
      <c r="RIN31" s="309"/>
      <c r="RIO31" s="309"/>
      <c r="RIP31" s="309"/>
      <c r="RIQ31" s="309"/>
      <c r="RIR31" s="309"/>
      <c r="RIS31" s="309"/>
      <c r="RIT31" s="309"/>
      <c r="RIU31" s="309"/>
      <c r="RIV31" s="309"/>
      <c r="RIW31" s="309"/>
      <c r="RIX31" s="309"/>
      <c r="RIY31" s="309"/>
      <c r="RIZ31" s="309"/>
      <c r="RJA31" s="309"/>
      <c r="RJB31" s="309"/>
      <c r="RJC31" s="309"/>
      <c r="RJD31" s="309"/>
      <c r="RJE31" s="309"/>
      <c r="RJF31" s="309"/>
      <c r="RJG31" s="309"/>
      <c r="RJH31" s="309"/>
      <c r="RJI31" s="309"/>
      <c r="RJJ31" s="309"/>
      <c r="RJK31" s="309"/>
      <c r="RJL31" s="309"/>
      <c r="RJM31" s="309"/>
      <c r="RJN31" s="309"/>
      <c r="RJO31" s="309"/>
      <c r="RJP31" s="309"/>
      <c r="RJQ31" s="309"/>
      <c r="RJR31" s="309"/>
      <c r="RJS31" s="309"/>
      <c r="RJT31" s="309"/>
      <c r="RJU31" s="309"/>
      <c r="RJV31" s="309"/>
      <c r="RJW31" s="309"/>
      <c r="RJX31" s="309"/>
      <c r="RJY31" s="309"/>
      <c r="RJZ31" s="309"/>
      <c r="RKA31" s="309"/>
      <c r="RKB31" s="309"/>
      <c r="RKC31" s="309"/>
      <c r="RKD31" s="309"/>
      <c r="RKE31" s="309"/>
      <c r="RKF31" s="309"/>
      <c r="RKG31" s="309"/>
      <c r="RKH31" s="309"/>
      <c r="RKI31" s="309"/>
      <c r="RKJ31" s="309"/>
      <c r="RKK31" s="309"/>
      <c r="RKL31" s="309"/>
      <c r="RKM31" s="309"/>
      <c r="RKN31" s="309"/>
      <c r="RKO31" s="309"/>
      <c r="RKP31" s="309"/>
      <c r="RKQ31" s="309"/>
      <c r="RKR31" s="309"/>
      <c r="RKS31" s="309"/>
      <c r="RKT31" s="309"/>
      <c r="RKU31" s="309"/>
      <c r="RKV31" s="309"/>
      <c r="RKW31" s="309"/>
      <c r="RKX31" s="309"/>
      <c r="RKY31" s="309"/>
      <c r="RKZ31" s="309"/>
      <c r="RLA31" s="309"/>
      <c r="RLB31" s="309"/>
      <c r="RLC31" s="309"/>
      <c r="RLD31" s="309"/>
      <c r="RLE31" s="309"/>
      <c r="RLF31" s="309"/>
      <c r="RLG31" s="309"/>
      <c r="RLH31" s="309"/>
      <c r="RLI31" s="309"/>
      <c r="RLJ31" s="309"/>
      <c r="RLK31" s="309"/>
      <c r="RLL31" s="309"/>
      <c r="RLM31" s="309"/>
      <c r="RLN31" s="309"/>
      <c r="RLO31" s="309"/>
      <c r="RLP31" s="309"/>
      <c r="RLQ31" s="309"/>
      <c r="RLR31" s="309"/>
      <c r="RLS31" s="309"/>
      <c r="RLT31" s="309"/>
      <c r="RLU31" s="309"/>
      <c r="RLV31" s="309"/>
      <c r="RLW31" s="309"/>
      <c r="RLX31" s="309"/>
      <c r="RLY31" s="309"/>
      <c r="RLZ31" s="309"/>
      <c r="RMA31" s="309"/>
      <c r="RMB31" s="309"/>
      <c r="RMC31" s="309"/>
      <c r="RMD31" s="309"/>
      <c r="RME31" s="309"/>
      <c r="RMF31" s="309"/>
      <c r="RMG31" s="309"/>
      <c r="RMH31" s="309"/>
      <c r="RMI31" s="309"/>
      <c r="RMJ31" s="309"/>
      <c r="RMK31" s="309"/>
      <c r="RML31" s="309"/>
      <c r="RMM31" s="309"/>
      <c r="RMN31" s="309"/>
      <c r="RMO31" s="309"/>
      <c r="RMP31" s="309"/>
      <c r="RMQ31" s="309"/>
      <c r="RMR31" s="309"/>
      <c r="RMS31" s="309"/>
      <c r="RMT31" s="309"/>
      <c r="RMU31" s="309"/>
      <c r="RMV31" s="309"/>
      <c r="RMW31" s="309"/>
      <c r="RMX31" s="309"/>
      <c r="RMY31" s="309"/>
      <c r="RMZ31" s="309"/>
      <c r="RNA31" s="309"/>
      <c r="RNB31" s="309"/>
      <c r="RNC31" s="309"/>
      <c r="RND31" s="309"/>
      <c r="RNE31" s="309"/>
      <c r="RNF31" s="309"/>
      <c r="RNG31" s="309"/>
      <c r="RNH31" s="309"/>
      <c r="RNI31" s="309"/>
      <c r="RNJ31" s="309"/>
      <c r="RNK31" s="309"/>
      <c r="RNL31" s="309"/>
      <c r="RNM31" s="309"/>
      <c r="RNN31" s="309"/>
      <c r="RNO31" s="309"/>
      <c r="RNP31" s="309"/>
      <c r="RNQ31" s="309"/>
      <c r="RNR31" s="309"/>
      <c r="RNS31" s="309"/>
      <c r="RNT31" s="309"/>
      <c r="RNU31" s="309"/>
      <c r="RNV31" s="309"/>
      <c r="RNW31" s="309"/>
      <c r="RNX31" s="309"/>
      <c r="RNY31" s="309"/>
      <c r="RNZ31" s="309"/>
      <c r="ROA31" s="309"/>
      <c r="ROB31" s="309"/>
      <c r="ROC31" s="309"/>
      <c r="ROD31" s="309"/>
      <c r="ROE31" s="309"/>
      <c r="ROF31" s="309"/>
      <c r="ROG31" s="309"/>
      <c r="ROH31" s="309"/>
      <c r="ROI31" s="309"/>
      <c r="ROJ31" s="309"/>
      <c r="ROK31" s="309"/>
      <c r="ROL31" s="309"/>
      <c r="ROM31" s="309"/>
      <c r="RON31" s="309"/>
      <c r="ROO31" s="309"/>
      <c r="ROP31" s="309"/>
      <c r="ROQ31" s="309"/>
      <c r="ROR31" s="309"/>
      <c r="ROS31" s="309"/>
      <c r="ROT31" s="309"/>
      <c r="ROU31" s="309"/>
      <c r="ROV31" s="309"/>
      <c r="ROW31" s="309"/>
      <c r="ROX31" s="309"/>
      <c r="ROY31" s="309"/>
      <c r="ROZ31" s="309"/>
      <c r="RPA31" s="309"/>
      <c r="RPB31" s="309"/>
      <c r="RPC31" s="309"/>
      <c r="RPD31" s="309"/>
      <c r="RPE31" s="309"/>
      <c r="RPF31" s="309"/>
      <c r="RPG31" s="309"/>
      <c r="RPH31" s="309"/>
      <c r="RPI31" s="309"/>
      <c r="RPJ31" s="309"/>
      <c r="RPK31" s="309"/>
      <c r="RPL31" s="309"/>
      <c r="RPM31" s="309"/>
      <c r="RPN31" s="309"/>
      <c r="RPO31" s="309"/>
      <c r="RPP31" s="309"/>
      <c r="RPQ31" s="309"/>
      <c r="RPR31" s="309"/>
      <c r="RPS31" s="309"/>
      <c r="RPT31" s="309"/>
      <c r="RPU31" s="309"/>
      <c r="RPV31" s="309"/>
      <c r="RPW31" s="309"/>
      <c r="RPX31" s="309"/>
      <c r="RPY31" s="309"/>
      <c r="RPZ31" s="309"/>
      <c r="RQA31" s="309"/>
      <c r="RQB31" s="309"/>
      <c r="RQC31" s="309"/>
      <c r="RQD31" s="309"/>
      <c r="RQE31" s="309"/>
      <c r="RQF31" s="309"/>
      <c r="RQG31" s="309"/>
      <c r="RQH31" s="309"/>
      <c r="RQI31" s="309"/>
      <c r="RQJ31" s="309"/>
      <c r="RQK31" s="309"/>
      <c r="RQL31" s="309"/>
      <c r="RQM31" s="309"/>
      <c r="RQN31" s="309"/>
      <c r="RQO31" s="309"/>
      <c r="RQP31" s="309"/>
      <c r="RQQ31" s="309"/>
      <c r="RQR31" s="309"/>
      <c r="RQS31" s="309"/>
      <c r="RQT31" s="309"/>
      <c r="RQU31" s="309"/>
      <c r="RQV31" s="309"/>
      <c r="RQW31" s="309"/>
      <c r="RQX31" s="309"/>
      <c r="RQY31" s="309"/>
      <c r="RQZ31" s="309"/>
      <c r="RRA31" s="309"/>
      <c r="RRB31" s="309"/>
      <c r="RRC31" s="309"/>
      <c r="RRD31" s="309"/>
      <c r="RRE31" s="309"/>
      <c r="RRF31" s="309"/>
      <c r="RRG31" s="309"/>
      <c r="RRH31" s="309"/>
      <c r="RRI31" s="309"/>
      <c r="RRJ31" s="309"/>
      <c r="RRK31" s="309"/>
      <c r="RRL31" s="309"/>
      <c r="RRM31" s="309"/>
      <c r="RRN31" s="309"/>
      <c r="RRO31" s="309"/>
      <c r="RRP31" s="309"/>
      <c r="RRQ31" s="309"/>
      <c r="RRR31" s="309"/>
      <c r="RRS31" s="309"/>
      <c r="RRT31" s="309"/>
      <c r="RRU31" s="309"/>
      <c r="RRV31" s="309"/>
      <c r="RRW31" s="309"/>
      <c r="RRX31" s="309"/>
      <c r="RRY31" s="309"/>
      <c r="RRZ31" s="309"/>
      <c r="RSA31" s="309"/>
      <c r="RSB31" s="309"/>
      <c r="RSC31" s="309"/>
      <c r="RSD31" s="309"/>
      <c r="RSE31" s="309"/>
      <c r="RSF31" s="309"/>
      <c r="RSG31" s="309"/>
      <c r="RSH31" s="309"/>
      <c r="RSI31" s="309"/>
      <c r="RSJ31" s="309"/>
      <c r="RSK31" s="309"/>
      <c r="RSL31" s="309"/>
      <c r="RSM31" s="309"/>
      <c r="RSN31" s="309"/>
      <c r="RSO31" s="309"/>
      <c r="RSP31" s="309"/>
      <c r="RSQ31" s="309"/>
      <c r="RSR31" s="309"/>
      <c r="RSS31" s="309"/>
      <c r="RST31" s="309"/>
      <c r="RSU31" s="309"/>
      <c r="RSV31" s="309"/>
      <c r="RSW31" s="309"/>
      <c r="RSX31" s="309"/>
      <c r="RSY31" s="309"/>
      <c r="RSZ31" s="309"/>
      <c r="RTA31" s="309"/>
      <c r="RTB31" s="309"/>
      <c r="RTC31" s="309"/>
      <c r="RTD31" s="309"/>
      <c r="RTE31" s="309"/>
      <c r="RTF31" s="309"/>
      <c r="RTG31" s="309"/>
      <c r="RTH31" s="309"/>
      <c r="RTI31" s="309"/>
      <c r="RTJ31" s="309"/>
      <c r="RTK31" s="309"/>
      <c r="RTL31" s="309"/>
      <c r="RTM31" s="309"/>
      <c r="RTN31" s="309"/>
      <c r="RTO31" s="309"/>
      <c r="RTP31" s="309"/>
      <c r="RTQ31" s="309"/>
      <c r="RTR31" s="309"/>
      <c r="RTS31" s="309"/>
      <c r="RTT31" s="309"/>
      <c r="RTU31" s="309"/>
      <c r="RTV31" s="309"/>
      <c r="RTW31" s="309"/>
      <c r="RTX31" s="309"/>
      <c r="RTY31" s="309"/>
      <c r="RTZ31" s="309"/>
      <c r="RUA31" s="309"/>
      <c r="RUB31" s="309"/>
      <c r="RUC31" s="309"/>
      <c r="RUD31" s="309"/>
      <c r="RUE31" s="309"/>
      <c r="RUF31" s="309"/>
      <c r="RUG31" s="309"/>
      <c r="RUH31" s="309"/>
      <c r="RUI31" s="309"/>
      <c r="RUJ31" s="309"/>
      <c r="RUK31" s="309"/>
      <c r="RUL31" s="309"/>
      <c r="RUM31" s="309"/>
      <c r="RUN31" s="309"/>
      <c r="RUO31" s="309"/>
      <c r="RUP31" s="309"/>
      <c r="RUQ31" s="309"/>
      <c r="RUR31" s="309"/>
      <c r="RUS31" s="309"/>
      <c r="RUT31" s="309"/>
      <c r="RUU31" s="309"/>
      <c r="RUV31" s="309"/>
      <c r="RUW31" s="309"/>
      <c r="RUX31" s="309"/>
      <c r="RUY31" s="309"/>
      <c r="RUZ31" s="309"/>
      <c r="RVA31" s="309"/>
      <c r="RVB31" s="309"/>
      <c r="RVC31" s="309"/>
      <c r="RVD31" s="309"/>
      <c r="RVE31" s="309"/>
      <c r="RVF31" s="309"/>
      <c r="RVG31" s="309"/>
      <c r="RVH31" s="309"/>
      <c r="RVI31" s="309"/>
      <c r="RVJ31" s="309"/>
      <c r="RVK31" s="309"/>
      <c r="RVL31" s="309"/>
      <c r="RVM31" s="309"/>
      <c r="RVN31" s="309"/>
      <c r="RVO31" s="309"/>
      <c r="RVP31" s="309"/>
      <c r="RVQ31" s="309"/>
      <c r="RVR31" s="309"/>
      <c r="RVS31" s="309"/>
      <c r="RVT31" s="309"/>
      <c r="RVU31" s="309"/>
      <c r="RVV31" s="309"/>
      <c r="RVW31" s="309"/>
      <c r="RVX31" s="309"/>
      <c r="RVY31" s="309"/>
      <c r="RVZ31" s="309"/>
      <c r="RWA31" s="309"/>
      <c r="RWB31" s="309"/>
      <c r="RWC31" s="309"/>
      <c r="RWD31" s="309"/>
      <c r="RWE31" s="309"/>
      <c r="RWF31" s="309"/>
      <c r="RWG31" s="309"/>
      <c r="RWH31" s="309"/>
      <c r="RWI31" s="309"/>
      <c r="RWJ31" s="309"/>
      <c r="RWK31" s="309"/>
      <c r="RWL31" s="309"/>
      <c r="RWM31" s="309"/>
      <c r="RWN31" s="309"/>
      <c r="RWO31" s="309"/>
      <c r="RWP31" s="309"/>
      <c r="RWQ31" s="309"/>
      <c r="RWR31" s="309"/>
      <c r="RWS31" s="309"/>
      <c r="RWT31" s="309"/>
      <c r="RWU31" s="309"/>
      <c r="RWV31" s="309"/>
      <c r="RWW31" s="309"/>
      <c r="RWX31" s="309"/>
      <c r="RWY31" s="309"/>
      <c r="RWZ31" s="309"/>
      <c r="RXA31" s="309"/>
      <c r="RXB31" s="309"/>
      <c r="RXC31" s="309"/>
      <c r="RXD31" s="309"/>
      <c r="RXE31" s="309"/>
      <c r="RXF31" s="309"/>
      <c r="RXG31" s="309"/>
      <c r="RXH31" s="309"/>
      <c r="RXI31" s="309"/>
      <c r="RXJ31" s="309"/>
      <c r="RXK31" s="309"/>
      <c r="RXL31" s="309"/>
      <c r="RXM31" s="309"/>
      <c r="RXN31" s="309"/>
      <c r="RXO31" s="309"/>
      <c r="RXP31" s="309"/>
      <c r="RXQ31" s="309"/>
      <c r="RXR31" s="309"/>
      <c r="RXS31" s="309"/>
      <c r="RXT31" s="309"/>
      <c r="RXU31" s="309"/>
      <c r="RXV31" s="309"/>
      <c r="RXW31" s="309"/>
      <c r="RXX31" s="309"/>
      <c r="RXY31" s="309"/>
      <c r="RXZ31" s="309"/>
      <c r="RYA31" s="309"/>
      <c r="RYB31" s="309"/>
      <c r="RYC31" s="309"/>
      <c r="RYD31" s="309"/>
      <c r="RYE31" s="309"/>
      <c r="RYF31" s="309"/>
      <c r="RYG31" s="309"/>
      <c r="RYH31" s="309"/>
      <c r="RYI31" s="309"/>
      <c r="RYJ31" s="309"/>
      <c r="RYK31" s="309"/>
      <c r="RYL31" s="309"/>
      <c r="RYM31" s="309"/>
      <c r="RYN31" s="309"/>
      <c r="RYO31" s="309"/>
      <c r="RYP31" s="309"/>
      <c r="RYQ31" s="309"/>
      <c r="RYR31" s="309"/>
      <c r="RYS31" s="309"/>
      <c r="RYT31" s="309"/>
      <c r="RYU31" s="309"/>
      <c r="RYV31" s="309"/>
      <c r="RYW31" s="309"/>
      <c r="RYX31" s="309"/>
      <c r="RYY31" s="309"/>
      <c r="RYZ31" s="309"/>
      <c r="RZA31" s="309"/>
      <c r="RZB31" s="309"/>
      <c r="RZC31" s="309"/>
      <c r="RZD31" s="309"/>
      <c r="RZE31" s="309"/>
      <c r="RZF31" s="309"/>
      <c r="RZG31" s="309"/>
      <c r="RZH31" s="309"/>
      <c r="RZI31" s="309"/>
      <c r="RZJ31" s="309"/>
      <c r="RZK31" s="309"/>
      <c r="RZL31" s="309"/>
      <c r="RZM31" s="309"/>
      <c r="RZN31" s="309"/>
      <c r="RZO31" s="309"/>
      <c r="RZP31" s="309"/>
      <c r="RZQ31" s="309"/>
      <c r="RZR31" s="309"/>
      <c r="RZS31" s="309"/>
      <c r="RZT31" s="309"/>
      <c r="RZU31" s="309"/>
      <c r="RZV31" s="309"/>
      <c r="RZW31" s="309"/>
      <c r="RZX31" s="309"/>
      <c r="RZY31" s="309"/>
      <c r="RZZ31" s="309"/>
      <c r="SAA31" s="309"/>
      <c r="SAB31" s="309"/>
      <c r="SAC31" s="309"/>
      <c r="SAD31" s="309"/>
      <c r="SAE31" s="309"/>
      <c r="SAF31" s="309"/>
      <c r="SAG31" s="309"/>
      <c r="SAH31" s="309"/>
      <c r="SAI31" s="309"/>
      <c r="SAJ31" s="309"/>
      <c r="SAK31" s="309"/>
      <c r="SAL31" s="309"/>
      <c r="SAM31" s="309"/>
      <c r="SAN31" s="309"/>
      <c r="SAO31" s="309"/>
      <c r="SAP31" s="309"/>
      <c r="SAQ31" s="309"/>
      <c r="SAR31" s="309"/>
      <c r="SAS31" s="309"/>
      <c r="SAT31" s="309"/>
      <c r="SAU31" s="309"/>
      <c r="SAV31" s="309"/>
      <c r="SAW31" s="309"/>
      <c r="SAX31" s="309"/>
      <c r="SAY31" s="309"/>
      <c r="SAZ31" s="309"/>
      <c r="SBA31" s="309"/>
      <c r="SBB31" s="309"/>
      <c r="SBC31" s="309"/>
      <c r="SBD31" s="309"/>
      <c r="SBE31" s="309"/>
      <c r="SBF31" s="309"/>
      <c r="SBG31" s="309"/>
      <c r="SBH31" s="309"/>
      <c r="SBI31" s="309"/>
      <c r="SBJ31" s="309"/>
      <c r="SBK31" s="309"/>
      <c r="SBL31" s="309"/>
      <c r="SBM31" s="309"/>
      <c r="SBN31" s="309"/>
      <c r="SBO31" s="309"/>
      <c r="SBP31" s="309"/>
      <c r="SBQ31" s="309"/>
      <c r="SBR31" s="309"/>
      <c r="SBS31" s="309"/>
      <c r="SBT31" s="309"/>
      <c r="SBU31" s="309"/>
      <c r="SBV31" s="309"/>
      <c r="SBW31" s="309"/>
      <c r="SBX31" s="309"/>
      <c r="SBY31" s="309"/>
      <c r="SBZ31" s="309"/>
      <c r="SCA31" s="309"/>
      <c r="SCB31" s="309"/>
      <c r="SCC31" s="309"/>
      <c r="SCD31" s="309"/>
      <c r="SCE31" s="309"/>
      <c r="SCF31" s="309"/>
      <c r="SCG31" s="309"/>
      <c r="SCH31" s="309"/>
      <c r="SCI31" s="309"/>
      <c r="SCJ31" s="309"/>
      <c r="SCK31" s="309"/>
      <c r="SCL31" s="309"/>
      <c r="SCM31" s="309"/>
      <c r="SCN31" s="309"/>
      <c r="SCO31" s="309"/>
      <c r="SCP31" s="309"/>
      <c r="SCQ31" s="309"/>
      <c r="SCR31" s="309"/>
      <c r="SCS31" s="309"/>
      <c r="SCT31" s="309"/>
      <c r="SCU31" s="309"/>
      <c r="SCV31" s="309"/>
      <c r="SCW31" s="309"/>
      <c r="SCX31" s="309"/>
      <c r="SCY31" s="309"/>
      <c r="SCZ31" s="309"/>
      <c r="SDA31" s="309"/>
      <c r="SDB31" s="309"/>
      <c r="SDC31" s="309"/>
      <c r="SDD31" s="309"/>
      <c r="SDE31" s="309"/>
      <c r="SDF31" s="309"/>
      <c r="SDG31" s="309"/>
      <c r="SDH31" s="309"/>
      <c r="SDI31" s="309"/>
      <c r="SDJ31" s="309"/>
      <c r="SDK31" s="309"/>
      <c r="SDL31" s="309"/>
      <c r="SDM31" s="309"/>
      <c r="SDN31" s="309"/>
      <c r="SDO31" s="309"/>
      <c r="SDP31" s="309"/>
      <c r="SDQ31" s="309"/>
      <c r="SDR31" s="309"/>
      <c r="SDS31" s="309"/>
      <c r="SDT31" s="309"/>
      <c r="SDU31" s="309"/>
      <c r="SDV31" s="309"/>
      <c r="SDW31" s="309"/>
      <c r="SDX31" s="309"/>
      <c r="SDY31" s="309"/>
      <c r="SDZ31" s="309"/>
      <c r="SEA31" s="309"/>
      <c r="SEB31" s="309"/>
      <c r="SEC31" s="309"/>
      <c r="SED31" s="309"/>
      <c r="SEE31" s="309"/>
      <c r="SEF31" s="309"/>
      <c r="SEG31" s="309"/>
      <c r="SEH31" s="309"/>
      <c r="SEI31" s="309"/>
      <c r="SEJ31" s="309"/>
      <c r="SEK31" s="309"/>
      <c r="SEL31" s="309"/>
      <c r="SEM31" s="309"/>
      <c r="SEN31" s="309"/>
      <c r="SEO31" s="309"/>
      <c r="SEP31" s="309"/>
      <c r="SEQ31" s="309"/>
      <c r="SER31" s="309"/>
      <c r="SES31" s="309"/>
      <c r="SET31" s="309"/>
      <c r="SEU31" s="309"/>
      <c r="SEV31" s="309"/>
      <c r="SEW31" s="309"/>
      <c r="SEX31" s="309"/>
      <c r="SEY31" s="309"/>
      <c r="SEZ31" s="309"/>
      <c r="SFA31" s="309"/>
      <c r="SFB31" s="309"/>
      <c r="SFC31" s="309"/>
      <c r="SFD31" s="309"/>
      <c r="SFE31" s="309"/>
      <c r="SFF31" s="309"/>
      <c r="SFG31" s="309"/>
      <c r="SFH31" s="309"/>
      <c r="SFI31" s="309"/>
      <c r="SFJ31" s="309"/>
      <c r="SFK31" s="309"/>
      <c r="SFL31" s="309"/>
      <c r="SFM31" s="309"/>
      <c r="SFN31" s="309"/>
      <c r="SFO31" s="309"/>
      <c r="SFP31" s="309"/>
      <c r="SFQ31" s="309"/>
      <c r="SFR31" s="309"/>
      <c r="SFS31" s="309"/>
      <c r="SFT31" s="309"/>
      <c r="SFU31" s="309"/>
      <c r="SFV31" s="309"/>
      <c r="SFW31" s="309"/>
      <c r="SFX31" s="309"/>
      <c r="SFY31" s="309"/>
      <c r="SFZ31" s="309"/>
      <c r="SGA31" s="309"/>
      <c r="SGB31" s="309"/>
      <c r="SGC31" s="309"/>
      <c r="SGD31" s="309"/>
      <c r="SGE31" s="309"/>
      <c r="SGF31" s="309"/>
      <c r="SGG31" s="309"/>
      <c r="SGH31" s="309"/>
      <c r="SGI31" s="309"/>
      <c r="SGJ31" s="309"/>
      <c r="SGK31" s="309"/>
      <c r="SGL31" s="309"/>
      <c r="SGM31" s="309"/>
      <c r="SGN31" s="309"/>
      <c r="SGO31" s="309"/>
      <c r="SGP31" s="309"/>
      <c r="SGQ31" s="309"/>
      <c r="SGR31" s="309"/>
      <c r="SGS31" s="309"/>
      <c r="SGT31" s="309"/>
      <c r="SGU31" s="309"/>
      <c r="SGV31" s="309"/>
      <c r="SGW31" s="309"/>
      <c r="SGX31" s="309"/>
      <c r="SGY31" s="309"/>
      <c r="SGZ31" s="309"/>
      <c r="SHA31" s="309"/>
      <c r="SHB31" s="309"/>
      <c r="SHC31" s="309"/>
      <c r="SHD31" s="309"/>
      <c r="SHE31" s="309"/>
      <c r="SHF31" s="309"/>
      <c r="SHG31" s="309"/>
      <c r="SHH31" s="309"/>
      <c r="SHI31" s="309"/>
      <c r="SHJ31" s="309"/>
      <c r="SHK31" s="309"/>
      <c r="SHL31" s="309"/>
      <c r="SHM31" s="309"/>
      <c r="SHN31" s="309"/>
      <c r="SHO31" s="309"/>
      <c r="SHP31" s="309"/>
      <c r="SHQ31" s="309"/>
      <c r="SHR31" s="309"/>
      <c r="SHS31" s="309"/>
      <c r="SHT31" s="309"/>
      <c r="SHU31" s="309"/>
      <c r="SHV31" s="309"/>
      <c r="SHW31" s="309"/>
      <c r="SHX31" s="309"/>
      <c r="SHY31" s="309"/>
      <c r="SHZ31" s="309"/>
      <c r="SIA31" s="309"/>
      <c r="SIB31" s="309"/>
      <c r="SIC31" s="309"/>
      <c r="SID31" s="309"/>
      <c r="SIE31" s="309"/>
      <c r="SIF31" s="309"/>
      <c r="SIG31" s="309"/>
      <c r="SIH31" s="309"/>
      <c r="SII31" s="309"/>
      <c r="SIJ31" s="309"/>
      <c r="SIK31" s="309"/>
      <c r="SIL31" s="309"/>
      <c r="SIM31" s="309"/>
      <c r="SIN31" s="309"/>
      <c r="SIO31" s="309"/>
      <c r="SIP31" s="309"/>
      <c r="SIQ31" s="309"/>
      <c r="SIR31" s="309"/>
      <c r="SIS31" s="309"/>
      <c r="SIT31" s="309"/>
      <c r="SIU31" s="309"/>
      <c r="SIV31" s="309"/>
      <c r="SIW31" s="309"/>
      <c r="SIX31" s="309"/>
      <c r="SIY31" s="309"/>
      <c r="SIZ31" s="309"/>
      <c r="SJA31" s="309"/>
      <c r="SJB31" s="309"/>
      <c r="SJC31" s="309"/>
      <c r="SJD31" s="309"/>
      <c r="SJE31" s="309"/>
      <c r="SJF31" s="309"/>
      <c r="SJG31" s="309"/>
      <c r="SJH31" s="309"/>
      <c r="SJI31" s="309"/>
      <c r="SJJ31" s="309"/>
      <c r="SJK31" s="309"/>
      <c r="SJL31" s="309"/>
      <c r="SJM31" s="309"/>
      <c r="SJN31" s="309"/>
      <c r="SJO31" s="309"/>
      <c r="SJP31" s="309"/>
      <c r="SJQ31" s="309"/>
      <c r="SJR31" s="309"/>
      <c r="SJS31" s="309"/>
      <c r="SJT31" s="309"/>
      <c r="SJU31" s="309"/>
      <c r="SJV31" s="309"/>
      <c r="SJW31" s="309"/>
      <c r="SJX31" s="309"/>
      <c r="SJY31" s="309"/>
      <c r="SJZ31" s="309"/>
      <c r="SKA31" s="309"/>
      <c r="SKB31" s="309"/>
      <c r="SKC31" s="309"/>
      <c r="SKD31" s="309"/>
      <c r="SKE31" s="309"/>
      <c r="SKF31" s="309"/>
      <c r="SKG31" s="309"/>
      <c r="SKH31" s="309"/>
      <c r="SKI31" s="309"/>
      <c r="SKJ31" s="309"/>
      <c r="SKK31" s="309"/>
      <c r="SKL31" s="309"/>
      <c r="SKM31" s="309"/>
      <c r="SKN31" s="309"/>
      <c r="SKO31" s="309"/>
      <c r="SKP31" s="309"/>
      <c r="SKQ31" s="309"/>
      <c r="SKR31" s="309"/>
      <c r="SKS31" s="309"/>
      <c r="SKT31" s="309"/>
      <c r="SKU31" s="309"/>
      <c r="SKV31" s="309"/>
      <c r="SKW31" s="309"/>
      <c r="SKX31" s="309"/>
      <c r="SKY31" s="309"/>
      <c r="SKZ31" s="309"/>
      <c r="SLA31" s="309"/>
      <c r="SLB31" s="309"/>
      <c r="SLC31" s="309"/>
      <c r="SLD31" s="309"/>
      <c r="SLE31" s="309"/>
      <c r="SLF31" s="309"/>
      <c r="SLG31" s="309"/>
      <c r="SLH31" s="309"/>
      <c r="SLI31" s="309"/>
      <c r="SLJ31" s="309"/>
      <c r="SLK31" s="309"/>
      <c r="SLL31" s="309"/>
      <c r="SLM31" s="309"/>
      <c r="SLN31" s="309"/>
      <c r="SLO31" s="309"/>
      <c r="SLP31" s="309"/>
      <c r="SLQ31" s="309"/>
      <c r="SLR31" s="309"/>
      <c r="SLS31" s="309"/>
      <c r="SLT31" s="309"/>
      <c r="SLU31" s="309"/>
      <c r="SLV31" s="309"/>
      <c r="SLW31" s="309"/>
      <c r="SLX31" s="309"/>
      <c r="SLY31" s="309"/>
      <c r="SLZ31" s="309"/>
      <c r="SMA31" s="309"/>
      <c r="SMB31" s="309"/>
      <c r="SMC31" s="309"/>
      <c r="SMD31" s="309"/>
      <c r="SME31" s="309"/>
      <c r="SMF31" s="309"/>
      <c r="SMG31" s="309"/>
      <c r="SMH31" s="309"/>
      <c r="SMI31" s="309"/>
      <c r="SMJ31" s="309"/>
      <c r="SMK31" s="309"/>
      <c r="SML31" s="309"/>
      <c r="SMM31" s="309"/>
      <c r="SMN31" s="309"/>
      <c r="SMO31" s="309"/>
      <c r="SMP31" s="309"/>
      <c r="SMQ31" s="309"/>
      <c r="SMR31" s="309"/>
      <c r="SMS31" s="309"/>
      <c r="SMT31" s="309"/>
      <c r="SMU31" s="309"/>
      <c r="SMV31" s="309"/>
      <c r="SMW31" s="309"/>
      <c r="SMX31" s="309"/>
      <c r="SMY31" s="309"/>
      <c r="SMZ31" s="309"/>
      <c r="SNA31" s="309"/>
      <c r="SNB31" s="309"/>
      <c r="SNC31" s="309"/>
      <c r="SND31" s="309"/>
      <c r="SNE31" s="309"/>
      <c r="SNF31" s="309"/>
      <c r="SNG31" s="309"/>
      <c r="SNH31" s="309"/>
      <c r="SNI31" s="309"/>
      <c r="SNJ31" s="309"/>
      <c r="SNK31" s="309"/>
      <c r="SNL31" s="309"/>
      <c r="SNM31" s="309"/>
      <c r="SNN31" s="309"/>
      <c r="SNO31" s="309"/>
      <c r="SNP31" s="309"/>
      <c r="SNQ31" s="309"/>
      <c r="SNR31" s="309"/>
      <c r="SNS31" s="309"/>
      <c r="SNT31" s="309"/>
      <c r="SNU31" s="309"/>
      <c r="SNV31" s="309"/>
      <c r="SNW31" s="309"/>
      <c r="SNX31" s="309"/>
      <c r="SNY31" s="309"/>
      <c r="SNZ31" s="309"/>
      <c r="SOA31" s="309"/>
      <c r="SOB31" s="309"/>
      <c r="SOC31" s="309"/>
      <c r="SOD31" s="309"/>
      <c r="SOE31" s="309"/>
      <c r="SOF31" s="309"/>
      <c r="SOG31" s="309"/>
      <c r="SOH31" s="309"/>
      <c r="SOI31" s="309"/>
      <c r="SOJ31" s="309"/>
      <c r="SOK31" s="309"/>
      <c r="SOL31" s="309"/>
      <c r="SOM31" s="309"/>
      <c r="SON31" s="309"/>
      <c r="SOO31" s="309"/>
      <c r="SOP31" s="309"/>
      <c r="SOQ31" s="309"/>
      <c r="SOR31" s="309"/>
      <c r="SOS31" s="309"/>
      <c r="SOT31" s="309"/>
      <c r="SOU31" s="309"/>
      <c r="SOV31" s="309"/>
      <c r="SOW31" s="309"/>
      <c r="SOX31" s="309"/>
      <c r="SOY31" s="309"/>
      <c r="SOZ31" s="309"/>
      <c r="SPA31" s="309"/>
      <c r="SPB31" s="309"/>
      <c r="SPC31" s="309"/>
      <c r="SPD31" s="309"/>
      <c r="SPE31" s="309"/>
      <c r="SPF31" s="309"/>
      <c r="SPG31" s="309"/>
      <c r="SPH31" s="309"/>
      <c r="SPI31" s="309"/>
      <c r="SPJ31" s="309"/>
      <c r="SPK31" s="309"/>
      <c r="SPL31" s="309"/>
      <c r="SPM31" s="309"/>
      <c r="SPN31" s="309"/>
      <c r="SPO31" s="309"/>
      <c r="SPP31" s="309"/>
      <c r="SPQ31" s="309"/>
      <c r="SPR31" s="309"/>
      <c r="SPS31" s="309"/>
      <c r="SPT31" s="309"/>
      <c r="SPU31" s="309"/>
      <c r="SPV31" s="309"/>
      <c r="SPW31" s="309"/>
      <c r="SPX31" s="309"/>
      <c r="SPY31" s="309"/>
      <c r="SPZ31" s="309"/>
      <c r="SQA31" s="309"/>
      <c r="SQB31" s="309"/>
      <c r="SQC31" s="309"/>
      <c r="SQD31" s="309"/>
      <c r="SQE31" s="309"/>
      <c r="SQF31" s="309"/>
      <c r="SQG31" s="309"/>
      <c r="SQH31" s="309"/>
      <c r="SQI31" s="309"/>
      <c r="SQJ31" s="309"/>
      <c r="SQK31" s="309"/>
      <c r="SQL31" s="309"/>
      <c r="SQM31" s="309"/>
      <c r="SQN31" s="309"/>
      <c r="SQO31" s="309"/>
      <c r="SQP31" s="309"/>
      <c r="SQQ31" s="309"/>
      <c r="SQR31" s="309"/>
      <c r="SQS31" s="309"/>
      <c r="SQT31" s="309"/>
      <c r="SQU31" s="309"/>
      <c r="SQV31" s="309"/>
      <c r="SQW31" s="309"/>
      <c r="SQX31" s="309"/>
      <c r="SQY31" s="309"/>
      <c r="SQZ31" s="309"/>
      <c r="SRA31" s="309"/>
      <c r="SRB31" s="309"/>
      <c r="SRC31" s="309"/>
      <c r="SRD31" s="309"/>
      <c r="SRE31" s="309"/>
      <c r="SRF31" s="309"/>
      <c r="SRG31" s="309"/>
      <c r="SRH31" s="309"/>
      <c r="SRI31" s="309"/>
      <c r="SRJ31" s="309"/>
      <c r="SRK31" s="309"/>
      <c r="SRL31" s="309"/>
      <c r="SRM31" s="309"/>
      <c r="SRN31" s="309"/>
      <c r="SRO31" s="309"/>
      <c r="SRP31" s="309"/>
      <c r="SRQ31" s="309"/>
      <c r="SRR31" s="309"/>
      <c r="SRS31" s="309"/>
      <c r="SRT31" s="309"/>
      <c r="SRU31" s="309"/>
      <c r="SRV31" s="309"/>
      <c r="SRW31" s="309"/>
      <c r="SRX31" s="309"/>
      <c r="SRY31" s="309"/>
      <c r="SRZ31" s="309"/>
      <c r="SSA31" s="309"/>
      <c r="SSB31" s="309"/>
      <c r="SSC31" s="309"/>
      <c r="SSD31" s="309"/>
      <c r="SSE31" s="309"/>
      <c r="SSF31" s="309"/>
      <c r="SSG31" s="309"/>
      <c r="SSH31" s="309"/>
      <c r="SSI31" s="309"/>
      <c r="SSJ31" s="309"/>
      <c r="SSK31" s="309"/>
      <c r="SSL31" s="309"/>
      <c r="SSM31" s="309"/>
      <c r="SSN31" s="309"/>
      <c r="SSO31" s="309"/>
      <c r="SSP31" s="309"/>
      <c r="SSQ31" s="309"/>
      <c r="SSR31" s="309"/>
      <c r="SSS31" s="309"/>
      <c r="SST31" s="309"/>
      <c r="SSU31" s="309"/>
      <c r="SSV31" s="309"/>
      <c r="SSW31" s="309"/>
      <c r="SSX31" s="309"/>
      <c r="SSY31" s="309"/>
      <c r="SSZ31" s="309"/>
      <c r="STA31" s="309"/>
      <c r="STB31" s="309"/>
      <c r="STC31" s="309"/>
      <c r="STD31" s="309"/>
      <c r="STE31" s="309"/>
      <c r="STF31" s="309"/>
      <c r="STG31" s="309"/>
      <c r="STH31" s="309"/>
      <c r="STI31" s="309"/>
      <c r="STJ31" s="309"/>
      <c r="STK31" s="309"/>
      <c r="STL31" s="309"/>
      <c r="STM31" s="309"/>
      <c r="STN31" s="309"/>
      <c r="STO31" s="309"/>
      <c r="STP31" s="309"/>
      <c r="STQ31" s="309"/>
      <c r="STR31" s="309"/>
      <c r="STS31" s="309"/>
      <c r="STT31" s="309"/>
      <c r="STU31" s="309"/>
      <c r="STV31" s="309"/>
      <c r="STW31" s="309"/>
      <c r="STX31" s="309"/>
      <c r="STY31" s="309"/>
      <c r="STZ31" s="309"/>
      <c r="SUA31" s="309"/>
      <c r="SUB31" s="309"/>
      <c r="SUC31" s="309"/>
      <c r="SUD31" s="309"/>
      <c r="SUE31" s="309"/>
      <c r="SUF31" s="309"/>
      <c r="SUG31" s="309"/>
      <c r="SUH31" s="309"/>
      <c r="SUI31" s="309"/>
      <c r="SUJ31" s="309"/>
      <c r="SUK31" s="309"/>
      <c r="SUL31" s="309"/>
      <c r="SUM31" s="309"/>
      <c r="SUN31" s="309"/>
      <c r="SUO31" s="309"/>
      <c r="SUP31" s="309"/>
      <c r="SUQ31" s="309"/>
      <c r="SUR31" s="309"/>
      <c r="SUS31" s="309"/>
      <c r="SUT31" s="309"/>
      <c r="SUU31" s="309"/>
      <c r="SUV31" s="309"/>
      <c r="SUW31" s="309"/>
      <c r="SUX31" s="309"/>
      <c r="SUY31" s="309"/>
      <c r="SUZ31" s="309"/>
      <c r="SVA31" s="309"/>
      <c r="SVB31" s="309"/>
      <c r="SVC31" s="309"/>
      <c r="SVD31" s="309"/>
      <c r="SVE31" s="309"/>
      <c r="SVF31" s="309"/>
      <c r="SVG31" s="309"/>
      <c r="SVH31" s="309"/>
      <c r="SVI31" s="309"/>
      <c r="SVJ31" s="309"/>
      <c r="SVK31" s="309"/>
      <c r="SVL31" s="309"/>
      <c r="SVM31" s="309"/>
      <c r="SVN31" s="309"/>
      <c r="SVO31" s="309"/>
      <c r="SVP31" s="309"/>
      <c r="SVQ31" s="309"/>
      <c r="SVR31" s="309"/>
      <c r="SVS31" s="309"/>
      <c r="SVT31" s="309"/>
      <c r="SVU31" s="309"/>
      <c r="SVV31" s="309"/>
      <c r="SVW31" s="309"/>
      <c r="SVX31" s="309"/>
      <c r="SVY31" s="309"/>
      <c r="SVZ31" s="309"/>
      <c r="SWA31" s="309"/>
      <c r="SWB31" s="309"/>
      <c r="SWC31" s="309"/>
      <c r="SWD31" s="309"/>
      <c r="SWE31" s="309"/>
      <c r="SWF31" s="309"/>
      <c r="SWG31" s="309"/>
      <c r="SWH31" s="309"/>
      <c r="SWI31" s="309"/>
      <c r="SWJ31" s="309"/>
      <c r="SWK31" s="309"/>
      <c r="SWL31" s="309"/>
      <c r="SWM31" s="309"/>
      <c r="SWN31" s="309"/>
      <c r="SWO31" s="309"/>
      <c r="SWP31" s="309"/>
      <c r="SWQ31" s="309"/>
      <c r="SWR31" s="309"/>
      <c r="SWS31" s="309"/>
      <c r="SWT31" s="309"/>
      <c r="SWU31" s="309"/>
      <c r="SWV31" s="309"/>
      <c r="SWW31" s="309"/>
      <c r="SWX31" s="309"/>
      <c r="SWY31" s="309"/>
      <c r="SWZ31" s="309"/>
      <c r="SXA31" s="309"/>
      <c r="SXB31" s="309"/>
      <c r="SXC31" s="309"/>
      <c r="SXD31" s="309"/>
      <c r="SXE31" s="309"/>
      <c r="SXF31" s="309"/>
      <c r="SXG31" s="309"/>
      <c r="SXH31" s="309"/>
      <c r="SXI31" s="309"/>
      <c r="SXJ31" s="309"/>
      <c r="SXK31" s="309"/>
      <c r="SXL31" s="309"/>
      <c r="SXM31" s="309"/>
      <c r="SXN31" s="309"/>
      <c r="SXO31" s="309"/>
      <c r="SXP31" s="309"/>
      <c r="SXQ31" s="309"/>
      <c r="SXR31" s="309"/>
      <c r="SXS31" s="309"/>
      <c r="SXT31" s="309"/>
      <c r="SXU31" s="309"/>
      <c r="SXV31" s="309"/>
      <c r="SXW31" s="309"/>
      <c r="SXX31" s="309"/>
      <c r="SXY31" s="309"/>
      <c r="SXZ31" s="309"/>
      <c r="SYA31" s="309"/>
      <c r="SYB31" s="309"/>
      <c r="SYC31" s="309"/>
      <c r="SYD31" s="309"/>
      <c r="SYE31" s="309"/>
      <c r="SYF31" s="309"/>
      <c r="SYG31" s="309"/>
      <c r="SYH31" s="309"/>
      <c r="SYI31" s="309"/>
      <c r="SYJ31" s="309"/>
      <c r="SYK31" s="309"/>
      <c r="SYL31" s="309"/>
      <c r="SYM31" s="309"/>
      <c r="SYN31" s="309"/>
      <c r="SYO31" s="309"/>
      <c r="SYP31" s="309"/>
      <c r="SYQ31" s="309"/>
      <c r="SYR31" s="309"/>
      <c r="SYS31" s="309"/>
      <c r="SYT31" s="309"/>
      <c r="SYU31" s="309"/>
      <c r="SYV31" s="309"/>
      <c r="SYW31" s="309"/>
      <c r="SYX31" s="309"/>
      <c r="SYY31" s="309"/>
      <c r="SYZ31" s="309"/>
      <c r="SZA31" s="309"/>
      <c r="SZB31" s="309"/>
      <c r="SZC31" s="309"/>
      <c r="SZD31" s="309"/>
      <c r="SZE31" s="309"/>
      <c r="SZF31" s="309"/>
      <c r="SZG31" s="309"/>
      <c r="SZH31" s="309"/>
      <c r="SZI31" s="309"/>
      <c r="SZJ31" s="309"/>
      <c r="SZK31" s="309"/>
      <c r="SZL31" s="309"/>
      <c r="SZM31" s="309"/>
      <c r="SZN31" s="309"/>
      <c r="SZO31" s="309"/>
      <c r="SZP31" s="309"/>
      <c r="SZQ31" s="309"/>
      <c r="SZR31" s="309"/>
      <c r="SZS31" s="309"/>
      <c r="SZT31" s="309"/>
      <c r="SZU31" s="309"/>
      <c r="SZV31" s="309"/>
      <c r="SZW31" s="309"/>
      <c r="SZX31" s="309"/>
      <c r="SZY31" s="309"/>
      <c r="SZZ31" s="309"/>
      <c r="TAA31" s="309"/>
      <c r="TAB31" s="309"/>
      <c r="TAC31" s="309"/>
      <c r="TAD31" s="309"/>
      <c r="TAE31" s="309"/>
      <c r="TAF31" s="309"/>
      <c r="TAG31" s="309"/>
      <c r="TAH31" s="309"/>
      <c r="TAI31" s="309"/>
      <c r="TAJ31" s="309"/>
      <c r="TAK31" s="309"/>
      <c r="TAL31" s="309"/>
      <c r="TAM31" s="309"/>
      <c r="TAN31" s="309"/>
      <c r="TAO31" s="309"/>
      <c r="TAP31" s="309"/>
      <c r="TAQ31" s="309"/>
      <c r="TAR31" s="309"/>
      <c r="TAS31" s="309"/>
      <c r="TAT31" s="309"/>
      <c r="TAU31" s="309"/>
      <c r="TAV31" s="309"/>
      <c r="TAW31" s="309"/>
      <c r="TAX31" s="309"/>
      <c r="TAY31" s="309"/>
      <c r="TAZ31" s="309"/>
      <c r="TBA31" s="309"/>
      <c r="TBB31" s="309"/>
      <c r="TBC31" s="309"/>
      <c r="TBD31" s="309"/>
      <c r="TBE31" s="309"/>
      <c r="TBF31" s="309"/>
      <c r="TBG31" s="309"/>
      <c r="TBH31" s="309"/>
      <c r="TBI31" s="309"/>
      <c r="TBJ31" s="309"/>
      <c r="TBK31" s="309"/>
      <c r="TBL31" s="309"/>
      <c r="TBM31" s="309"/>
      <c r="TBN31" s="309"/>
      <c r="TBO31" s="309"/>
      <c r="TBP31" s="309"/>
      <c r="TBQ31" s="309"/>
      <c r="TBR31" s="309"/>
      <c r="TBS31" s="309"/>
      <c r="TBT31" s="309"/>
      <c r="TBU31" s="309"/>
      <c r="TBV31" s="309"/>
      <c r="TBW31" s="309"/>
      <c r="TBX31" s="309"/>
      <c r="TBY31" s="309"/>
      <c r="TBZ31" s="309"/>
      <c r="TCA31" s="309"/>
      <c r="TCB31" s="309"/>
      <c r="TCC31" s="309"/>
      <c r="TCD31" s="309"/>
      <c r="TCE31" s="309"/>
      <c r="TCF31" s="309"/>
      <c r="TCG31" s="309"/>
      <c r="TCH31" s="309"/>
      <c r="TCI31" s="309"/>
      <c r="TCJ31" s="309"/>
      <c r="TCK31" s="309"/>
      <c r="TCL31" s="309"/>
      <c r="TCM31" s="309"/>
      <c r="TCN31" s="309"/>
      <c r="TCO31" s="309"/>
      <c r="TCP31" s="309"/>
      <c r="TCQ31" s="309"/>
      <c r="TCR31" s="309"/>
      <c r="TCS31" s="309"/>
      <c r="TCT31" s="309"/>
      <c r="TCU31" s="309"/>
      <c r="TCV31" s="309"/>
      <c r="TCW31" s="309"/>
      <c r="TCX31" s="309"/>
      <c r="TCY31" s="309"/>
      <c r="TCZ31" s="309"/>
      <c r="TDA31" s="309"/>
      <c r="TDB31" s="309"/>
      <c r="TDC31" s="309"/>
      <c r="TDD31" s="309"/>
      <c r="TDE31" s="309"/>
      <c r="TDF31" s="309"/>
      <c r="TDG31" s="309"/>
      <c r="TDH31" s="309"/>
      <c r="TDI31" s="309"/>
      <c r="TDJ31" s="309"/>
      <c r="TDK31" s="309"/>
      <c r="TDL31" s="309"/>
      <c r="TDM31" s="309"/>
      <c r="TDN31" s="309"/>
      <c r="TDO31" s="309"/>
      <c r="TDP31" s="309"/>
      <c r="TDQ31" s="309"/>
      <c r="TDR31" s="309"/>
      <c r="TDS31" s="309"/>
      <c r="TDT31" s="309"/>
      <c r="TDU31" s="309"/>
      <c r="TDV31" s="309"/>
      <c r="TDW31" s="309"/>
      <c r="TDX31" s="309"/>
      <c r="TDY31" s="309"/>
      <c r="TDZ31" s="309"/>
      <c r="TEA31" s="309"/>
      <c r="TEB31" s="309"/>
      <c r="TEC31" s="309"/>
      <c r="TED31" s="309"/>
      <c r="TEE31" s="309"/>
      <c r="TEF31" s="309"/>
      <c r="TEG31" s="309"/>
      <c r="TEH31" s="309"/>
      <c r="TEI31" s="309"/>
      <c r="TEJ31" s="309"/>
      <c r="TEK31" s="309"/>
      <c r="TEL31" s="309"/>
      <c r="TEM31" s="309"/>
      <c r="TEN31" s="309"/>
      <c r="TEO31" s="309"/>
      <c r="TEP31" s="309"/>
      <c r="TEQ31" s="309"/>
      <c r="TER31" s="309"/>
      <c r="TES31" s="309"/>
      <c r="TET31" s="309"/>
      <c r="TEU31" s="309"/>
      <c r="TEV31" s="309"/>
      <c r="TEW31" s="309"/>
      <c r="TEX31" s="309"/>
      <c r="TEY31" s="309"/>
      <c r="TEZ31" s="309"/>
      <c r="TFA31" s="309"/>
      <c r="TFB31" s="309"/>
      <c r="TFC31" s="309"/>
      <c r="TFD31" s="309"/>
      <c r="TFE31" s="309"/>
      <c r="TFF31" s="309"/>
      <c r="TFG31" s="309"/>
      <c r="TFH31" s="309"/>
      <c r="TFI31" s="309"/>
      <c r="TFJ31" s="309"/>
      <c r="TFK31" s="309"/>
      <c r="TFL31" s="309"/>
      <c r="TFM31" s="309"/>
      <c r="TFN31" s="309"/>
      <c r="TFO31" s="309"/>
      <c r="TFP31" s="309"/>
      <c r="TFQ31" s="309"/>
      <c r="TFR31" s="309"/>
      <c r="TFS31" s="309"/>
      <c r="TFT31" s="309"/>
      <c r="TFU31" s="309"/>
      <c r="TFV31" s="309"/>
      <c r="TFW31" s="309"/>
      <c r="TFX31" s="309"/>
      <c r="TFY31" s="309"/>
      <c r="TFZ31" s="309"/>
      <c r="TGA31" s="309"/>
      <c r="TGB31" s="309"/>
      <c r="TGC31" s="309"/>
      <c r="TGD31" s="309"/>
      <c r="TGE31" s="309"/>
      <c r="TGF31" s="309"/>
      <c r="TGG31" s="309"/>
      <c r="TGH31" s="309"/>
      <c r="TGI31" s="309"/>
      <c r="TGJ31" s="309"/>
      <c r="TGK31" s="309"/>
      <c r="TGL31" s="309"/>
      <c r="TGM31" s="309"/>
      <c r="TGN31" s="309"/>
      <c r="TGO31" s="309"/>
      <c r="TGP31" s="309"/>
      <c r="TGQ31" s="309"/>
      <c r="TGR31" s="309"/>
      <c r="TGS31" s="309"/>
      <c r="TGT31" s="309"/>
      <c r="TGU31" s="309"/>
      <c r="TGV31" s="309"/>
      <c r="TGW31" s="309"/>
      <c r="TGX31" s="309"/>
      <c r="TGY31" s="309"/>
      <c r="TGZ31" s="309"/>
      <c r="THA31" s="309"/>
      <c r="THB31" s="309"/>
      <c r="THC31" s="309"/>
      <c r="THD31" s="309"/>
      <c r="THE31" s="309"/>
      <c r="THF31" s="309"/>
      <c r="THG31" s="309"/>
      <c r="THH31" s="309"/>
      <c r="THI31" s="309"/>
      <c r="THJ31" s="309"/>
      <c r="THK31" s="309"/>
      <c r="THL31" s="309"/>
      <c r="THM31" s="309"/>
      <c r="THN31" s="309"/>
      <c r="THO31" s="309"/>
      <c r="THP31" s="309"/>
      <c r="THQ31" s="309"/>
      <c r="THR31" s="309"/>
      <c r="THS31" s="309"/>
      <c r="THT31" s="309"/>
      <c r="THU31" s="309"/>
      <c r="THV31" s="309"/>
      <c r="THW31" s="309"/>
      <c r="THX31" s="309"/>
      <c r="THY31" s="309"/>
      <c r="THZ31" s="309"/>
      <c r="TIA31" s="309"/>
      <c r="TIB31" s="309"/>
      <c r="TIC31" s="309"/>
      <c r="TID31" s="309"/>
      <c r="TIE31" s="309"/>
      <c r="TIF31" s="309"/>
      <c r="TIG31" s="309"/>
      <c r="TIH31" s="309"/>
      <c r="TII31" s="309"/>
      <c r="TIJ31" s="309"/>
      <c r="TIK31" s="309"/>
      <c r="TIL31" s="309"/>
      <c r="TIM31" s="309"/>
      <c r="TIN31" s="309"/>
      <c r="TIO31" s="309"/>
      <c r="TIP31" s="309"/>
      <c r="TIQ31" s="309"/>
      <c r="TIR31" s="309"/>
      <c r="TIS31" s="309"/>
      <c r="TIT31" s="309"/>
      <c r="TIU31" s="309"/>
      <c r="TIV31" s="309"/>
      <c r="TIW31" s="309"/>
      <c r="TIX31" s="309"/>
      <c r="TIY31" s="309"/>
      <c r="TIZ31" s="309"/>
      <c r="TJA31" s="309"/>
      <c r="TJB31" s="309"/>
      <c r="TJC31" s="309"/>
      <c r="TJD31" s="309"/>
      <c r="TJE31" s="309"/>
      <c r="TJF31" s="309"/>
      <c r="TJG31" s="309"/>
      <c r="TJH31" s="309"/>
      <c r="TJI31" s="309"/>
      <c r="TJJ31" s="309"/>
      <c r="TJK31" s="309"/>
      <c r="TJL31" s="309"/>
      <c r="TJM31" s="309"/>
      <c r="TJN31" s="309"/>
      <c r="TJO31" s="309"/>
      <c r="TJP31" s="309"/>
      <c r="TJQ31" s="309"/>
      <c r="TJR31" s="309"/>
      <c r="TJS31" s="309"/>
      <c r="TJT31" s="309"/>
      <c r="TJU31" s="309"/>
      <c r="TJV31" s="309"/>
      <c r="TJW31" s="309"/>
      <c r="TJX31" s="309"/>
      <c r="TJY31" s="309"/>
      <c r="TJZ31" s="309"/>
      <c r="TKA31" s="309"/>
      <c r="TKB31" s="309"/>
      <c r="TKC31" s="309"/>
      <c r="TKD31" s="309"/>
      <c r="TKE31" s="309"/>
      <c r="TKF31" s="309"/>
      <c r="TKG31" s="309"/>
      <c r="TKH31" s="309"/>
      <c r="TKI31" s="309"/>
      <c r="TKJ31" s="309"/>
      <c r="TKK31" s="309"/>
      <c r="TKL31" s="309"/>
      <c r="TKM31" s="309"/>
      <c r="TKN31" s="309"/>
      <c r="TKO31" s="309"/>
      <c r="TKP31" s="309"/>
      <c r="TKQ31" s="309"/>
      <c r="TKR31" s="309"/>
      <c r="TKS31" s="309"/>
      <c r="TKT31" s="309"/>
      <c r="TKU31" s="309"/>
      <c r="TKV31" s="309"/>
      <c r="TKW31" s="309"/>
      <c r="TKX31" s="309"/>
      <c r="TKY31" s="309"/>
      <c r="TKZ31" s="309"/>
      <c r="TLA31" s="309"/>
      <c r="TLB31" s="309"/>
      <c r="TLC31" s="309"/>
      <c r="TLD31" s="309"/>
      <c r="TLE31" s="309"/>
      <c r="TLF31" s="309"/>
      <c r="TLG31" s="309"/>
      <c r="TLH31" s="309"/>
      <c r="TLI31" s="309"/>
      <c r="TLJ31" s="309"/>
      <c r="TLK31" s="309"/>
      <c r="TLL31" s="309"/>
      <c r="TLM31" s="309"/>
      <c r="TLN31" s="309"/>
      <c r="TLO31" s="309"/>
      <c r="TLP31" s="309"/>
      <c r="TLQ31" s="309"/>
      <c r="TLR31" s="309"/>
      <c r="TLS31" s="309"/>
      <c r="TLT31" s="309"/>
      <c r="TLU31" s="309"/>
      <c r="TLV31" s="309"/>
      <c r="TLW31" s="309"/>
      <c r="TLX31" s="309"/>
      <c r="TLY31" s="309"/>
      <c r="TLZ31" s="309"/>
      <c r="TMA31" s="309"/>
      <c r="TMB31" s="309"/>
      <c r="TMC31" s="309"/>
      <c r="TMD31" s="309"/>
      <c r="TME31" s="309"/>
      <c r="TMF31" s="309"/>
      <c r="TMG31" s="309"/>
      <c r="TMH31" s="309"/>
      <c r="TMI31" s="309"/>
      <c r="TMJ31" s="309"/>
      <c r="TMK31" s="309"/>
      <c r="TML31" s="309"/>
      <c r="TMM31" s="309"/>
      <c r="TMN31" s="309"/>
      <c r="TMO31" s="309"/>
      <c r="TMP31" s="309"/>
      <c r="TMQ31" s="309"/>
      <c r="TMR31" s="309"/>
      <c r="TMS31" s="309"/>
      <c r="TMT31" s="309"/>
      <c r="TMU31" s="309"/>
      <c r="TMV31" s="309"/>
      <c r="TMW31" s="309"/>
      <c r="TMX31" s="309"/>
      <c r="TMY31" s="309"/>
      <c r="TMZ31" s="309"/>
      <c r="TNA31" s="309"/>
      <c r="TNB31" s="309"/>
      <c r="TNC31" s="309"/>
      <c r="TND31" s="309"/>
      <c r="TNE31" s="309"/>
      <c r="TNF31" s="309"/>
      <c r="TNG31" s="309"/>
      <c r="TNH31" s="309"/>
      <c r="TNI31" s="309"/>
      <c r="TNJ31" s="309"/>
      <c r="TNK31" s="309"/>
      <c r="TNL31" s="309"/>
      <c r="TNM31" s="309"/>
      <c r="TNN31" s="309"/>
      <c r="TNO31" s="309"/>
      <c r="TNP31" s="309"/>
      <c r="TNQ31" s="309"/>
      <c r="TNR31" s="309"/>
      <c r="TNS31" s="309"/>
      <c r="TNT31" s="309"/>
      <c r="TNU31" s="309"/>
      <c r="TNV31" s="309"/>
      <c r="TNW31" s="309"/>
      <c r="TNX31" s="309"/>
      <c r="TNY31" s="309"/>
      <c r="TNZ31" s="309"/>
      <c r="TOA31" s="309"/>
      <c r="TOB31" s="309"/>
      <c r="TOC31" s="309"/>
      <c r="TOD31" s="309"/>
      <c r="TOE31" s="309"/>
      <c r="TOF31" s="309"/>
      <c r="TOG31" s="309"/>
      <c r="TOH31" s="309"/>
      <c r="TOI31" s="309"/>
      <c r="TOJ31" s="309"/>
      <c r="TOK31" s="309"/>
      <c r="TOL31" s="309"/>
      <c r="TOM31" s="309"/>
      <c r="TON31" s="309"/>
      <c r="TOO31" s="309"/>
      <c r="TOP31" s="309"/>
      <c r="TOQ31" s="309"/>
      <c r="TOR31" s="309"/>
      <c r="TOS31" s="309"/>
      <c r="TOT31" s="309"/>
      <c r="TOU31" s="309"/>
      <c r="TOV31" s="309"/>
      <c r="TOW31" s="309"/>
      <c r="TOX31" s="309"/>
      <c r="TOY31" s="309"/>
      <c r="TOZ31" s="309"/>
      <c r="TPA31" s="309"/>
      <c r="TPB31" s="309"/>
      <c r="TPC31" s="309"/>
      <c r="TPD31" s="309"/>
      <c r="TPE31" s="309"/>
      <c r="TPF31" s="309"/>
      <c r="TPG31" s="309"/>
      <c r="TPH31" s="309"/>
      <c r="TPI31" s="309"/>
      <c r="TPJ31" s="309"/>
      <c r="TPK31" s="309"/>
      <c r="TPL31" s="309"/>
      <c r="TPM31" s="309"/>
      <c r="TPN31" s="309"/>
      <c r="TPO31" s="309"/>
      <c r="TPP31" s="309"/>
      <c r="TPQ31" s="309"/>
      <c r="TPR31" s="309"/>
      <c r="TPS31" s="309"/>
      <c r="TPT31" s="309"/>
      <c r="TPU31" s="309"/>
      <c r="TPV31" s="309"/>
      <c r="TPW31" s="309"/>
      <c r="TPX31" s="309"/>
      <c r="TPY31" s="309"/>
      <c r="TPZ31" s="309"/>
      <c r="TQA31" s="309"/>
      <c r="TQB31" s="309"/>
      <c r="TQC31" s="309"/>
      <c r="TQD31" s="309"/>
      <c r="TQE31" s="309"/>
      <c r="TQF31" s="309"/>
      <c r="TQG31" s="309"/>
      <c r="TQH31" s="309"/>
      <c r="TQI31" s="309"/>
      <c r="TQJ31" s="309"/>
      <c r="TQK31" s="309"/>
      <c r="TQL31" s="309"/>
      <c r="TQM31" s="309"/>
      <c r="TQN31" s="309"/>
      <c r="TQO31" s="309"/>
      <c r="TQP31" s="309"/>
      <c r="TQQ31" s="309"/>
      <c r="TQR31" s="309"/>
      <c r="TQS31" s="309"/>
      <c r="TQT31" s="309"/>
      <c r="TQU31" s="309"/>
      <c r="TQV31" s="309"/>
      <c r="TQW31" s="309"/>
      <c r="TQX31" s="309"/>
      <c r="TQY31" s="309"/>
      <c r="TQZ31" s="309"/>
      <c r="TRA31" s="309"/>
      <c r="TRB31" s="309"/>
      <c r="TRC31" s="309"/>
      <c r="TRD31" s="309"/>
      <c r="TRE31" s="309"/>
      <c r="TRF31" s="309"/>
      <c r="TRG31" s="309"/>
      <c r="TRH31" s="309"/>
      <c r="TRI31" s="309"/>
      <c r="TRJ31" s="309"/>
      <c r="TRK31" s="309"/>
      <c r="TRL31" s="309"/>
      <c r="TRM31" s="309"/>
      <c r="TRN31" s="309"/>
      <c r="TRO31" s="309"/>
      <c r="TRP31" s="309"/>
      <c r="TRQ31" s="309"/>
      <c r="TRR31" s="309"/>
      <c r="TRS31" s="309"/>
      <c r="TRT31" s="309"/>
      <c r="TRU31" s="309"/>
      <c r="TRV31" s="309"/>
      <c r="TRW31" s="309"/>
      <c r="TRX31" s="309"/>
      <c r="TRY31" s="309"/>
      <c r="TRZ31" s="309"/>
      <c r="TSA31" s="309"/>
      <c r="TSB31" s="309"/>
      <c r="TSC31" s="309"/>
      <c r="TSD31" s="309"/>
      <c r="TSE31" s="309"/>
      <c r="TSF31" s="309"/>
      <c r="TSG31" s="309"/>
      <c r="TSH31" s="309"/>
      <c r="TSI31" s="309"/>
      <c r="TSJ31" s="309"/>
      <c r="TSK31" s="309"/>
      <c r="TSL31" s="309"/>
      <c r="TSM31" s="309"/>
      <c r="TSN31" s="309"/>
      <c r="TSO31" s="309"/>
      <c r="TSP31" s="309"/>
      <c r="TSQ31" s="309"/>
      <c r="TSR31" s="309"/>
      <c r="TSS31" s="309"/>
      <c r="TST31" s="309"/>
      <c r="TSU31" s="309"/>
      <c r="TSV31" s="309"/>
      <c r="TSW31" s="309"/>
      <c r="TSX31" s="309"/>
      <c r="TSY31" s="309"/>
      <c r="TSZ31" s="309"/>
      <c r="TTA31" s="309"/>
      <c r="TTB31" s="309"/>
      <c r="TTC31" s="309"/>
      <c r="TTD31" s="309"/>
      <c r="TTE31" s="309"/>
      <c r="TTF31" s="309"/>
      <c r="TTG31" s="309"/>
      <c r="TTH31" s="309"/>
      <c r="TTI31" s="309"/>
      <c r="TTJ31" s="309"/>
      <c r="TTK31" s="309"/>
      <c r="TTL31" s="309"/>
      <c r="TTM31" s="309"/>
      <c r="TTN31" s="309"/>
      <c r="TTO31" s="309"/>
      <c r="TTP31" s="309"/>
      <c r="TTQ31" s="309"/>
      <c r="TTR31" s="309"/>
      <c r="TTS31" s="309"/>
      <c r="TTT31" s="309"/>
      <c r="TTU31" s="309"/>
      <c r="TTV31" s="309"/>
      <c r="TTW31" s="309"/>
      <c r="TTX31" s="309"/>
      <c r="TTY31" s="309"/>
      <c r="TTZ31" s="309"/>
      <c r="TUA31" s="309"/>
      <c r="TUB31" s="309"/>
      <c r="TUC31" s="309"/>
      <c r="TUD31" s="309"/>
      <c r="TUE31" s="309"/>
      <c r="TUF31" s="309"/>
      <c r="TUG31" s="309"/>
      <c r="TUH31" s="309"/>
      <c r="TUI31" s="309"/>
      <c r="TUJ31" s="309"/>
      <c r="TUK31" s="309"/>
      <c r="TUL31" s="309"/>
      <c r="TUM31" s="309"/>
      <c r="TUN31" s="309"/>
      <c r="TUO31" s="309"/>
      <c r="TUP31" s="309"/>
      <c r="TUQ31" s="309"/>
      <c r="TUR31" s="309"/>
      <c r="TUS31" s="309"/>
      <c r="TUT31" s="309"/>
      <c r="TUU31" s="309"/>
      <c r="TUV31" s="309"/>
      <c r="TUW31" s="309"/>
      <c r="TUX31" s="309"/>
      <c r="TUY31" s="309"/>
      <c r="TUZ31" s="309"/>
      <c r="TVA31" s="309"/>
      <c r="TVB31" s="309"/>
      <c r="TVC31" s="309"/>
      <c r="TVD31" s="309"/>
      <c r="TVE31" s="309"/>
      <c r="TVF31" s="309"/>
      <c r="TVG31" s="309"/>
      <c r="TVH31" s="309"/>
      <c r="TVI31" s="309"/>
      <c r="TVJ31" s="309"/>
      <c r="TVK31" s="309"/>
      <c r="TVL31" s="309"/>
      <c r="TVM31" s="309"/>
      <c r="TVN31" s="309"/>
      <c r="TVO31" s="309"/>
      <c r="TVP31" s="309"/>
      <c r="TVQ31" s="309"/>
      <c r="TVR31" s="309"/>
      <c r="TVS31" s="309"/>
      <c r="TVT31" s="309"/>
      <c r="TVU31" s="309"/>
      <c r="TVV31" s="309"/>
      <c r="TVW31" s="309"/>
      <c r="TVX31" s="309"/>
      <c r="TVY31" s="309"/>
      <c r="TVZ31" s="309"/>
      <c r="TWA31" s="309"/>
      <c r="TWB31" s="309"/>
      <c r="TWC31" s="309"/>
      <c r="TWD31" s="309"/>
      <c r="TWE31" s="309"/>
      <c r="TWF31" s="309"/>
      <c r="TWG31" s="309"/>
      <c r="TWH31" s="309"/>
      <c r="TWI31" s="309"/>
      <c r="TWJ31" s="309"/>
      <c r="TWK31" s="309"/>
      <c r="TWL31" s="309"/>
      <c r="TWM31" s="309"/>
      <c r="TWN31" s="309"/>
      <c r="TWO31" s="309"/>
      <c r="TWP31" s="309"/>
      <c r="TWQ31" s="309"/>
      <c r="TWR31" s="309"/>
      <c r="TWS31" s="309"/>
      <c r="TWT31" s="309"/>
      <c r="TWU31" s="309"/>
      <c r="TWV31" s="309"/>
      <c r="TWW31" s="309"/>
      <c r="TWX31" s="309"/>
      <c r="TWY31" s="309"/>
      <c r="TWZ31" s="309"/>
      <c r="TXA31" s="309"/>
      <c r="TXB31" s="309"/>
      <c r="TXC31" s="309"/>
      <c r="TXD31" s="309"/>
      <c r="TXE31" s="309"/>
      <c r="TXF31" s="309"/>
      <c r="TXG31" s="309"/>
      <c r="TXH31" s="309"/>
      <c r="TXI31" s="309"/>
      <c r="TXJ31" s="309"/>
      <c r="TXK31" s="309"/>
      <c r="TXL31" s="309"/>
      <c r="TXM31" s="309"/>
      <c r="TXN31" s="309"/>
      <c r="TXO31" s="309"/>
      <c r="TXP31" s="309"/>
      <c r="TXQ31" s="309"/>
      <c r="TXR31" s="309"/>
      <c r="TXS31" s="309"/>
      <c r="TXT31" s="309"/>
      <c r="TXU31" s="309"/>
      <c r="TXV31" s="309"/>
      <c r="TXW31" s="309"/>
      <c r="TXX31" s="309"/>
      <c r="TXY31" s="309"/>
      <c r="TXZ31" s="309"/>
      <c r="TYA31" s="309"/>
      <c r="TYB31" s="309"/>
      <c r="TYC31" s="309"/>
      <c r="TYD31" s="309"/>
      <c r="TYE31" s="309"/>
      <c r="TYF31" s="309"/>
      <c r="TYG31" s="309"/>
      <c r="TYH31" s="309"/>
      <c r="TYI31" s="309"/>
      <c r="TYJ31" s="309"/>
      <c r="TYK31" s="309"/>
      <c r="TYL31" s="309"/>
      <c r="TYM31" s="309"/>
      <c r="TYN31" s="309"/>
      <c r="TYO31" s="309"/>
      <c r="TYP31" s="309"/>
      <c r="TYQ31" s="309"/>
      <c r="TYR31" s="309"/>
      <c r="TYS31" s="309"/>
      <c r="TYT31" s="309"/>
      <c r="TYU31" s="309"/>
      <c r="TYV31" s="309"/>
      <c r="TYW31" s="309"/>
      <c r="TYX31" s="309"/>
      <c r="TYY31" s="309"/>
      <c r="TYZ31" s="309"/>
      <c r="TZA31" s="309"/>
      <c r="TZB31" s="309"/>
      <c r="TZC31" s="309"/>
      <c r="TZD31" s="309"/>
      <c r="TZE31" s="309"/>
      <c r="TZF31" s="309"/>
      <c r="TZG31" s="309"/>
      <c r="TZH31" s="309"/>
      <c r="TZI31" s="309"/>
      <c r="TZJ31" s="309"/>
      <c r="TZK31" s="309"/>
      <c r="TZL31" s="309"/>
      <c r="TZM31" s="309"/>
      <c r="TZN31" s="309"/>
      <c r="TZO31" s="309"/>
      <c r="TZP31" s="309"/>
      <c r="TZQ31" s="309"/>
      <c r="TZR31" s="309"/>
      <c r="TZS31" s="309"/>
      <c r="TZT31" s="309"/>
      <c r="TZU31" s="309"/>
      <c r="TZV31" s="309"/>
      <c r="TZW31" s="309"/>
      <c r="TZX31" s="309"/>
      <c r="TZY31" s="309"/>
      <c r="TZZ31" s="309"/>
      <c r="UAA31" s="309"/>
      <c r="UAB31" s="309"/>
      <c r="UAC31" s="309"/>
      <c r="UAD31" s="309"/>
      <c r="UAE31" s="309"/>
      <c r="UAF31" s="309"/>
      <c r="UAG31" s="309"/>
      <c r="UAH31" s="309"/>
      <c r="UAI31" s="309"/>
      <c r="UAJ31" s="309"/>
      <c r="UAK31" s="309"/>
      <c r="UAL31" s="309"/>
      <c r="UAM31" s="309"/>
      <c r="UAN31" s="309"/>
      <c r="UAO31" s="309"/>
      <c r="UAP31" s="309"/>
      <c r="UAQ31" s="309"/>
      <c r="UAR31" s="309"/>
      <c r="UAS31" s="309"/>
      <c r="UAT31" s="309"/>
      <c r="UAU31" s="309"/>
      <c r="UAV31" s="309"/>
      <c r="UAW31" s="309"/>
      <c r="UAX31" s="309"/>
      <c r="UAY31" s="309"/>
      <c r="UAZ31" s="309"/>
      <c r="UBA31" s="309"/>
      <c r="UBB31" s="309"/>
      <c r="UBC31" s="309"/>
      <c r="UBD31" s="309"/>
      <c r="UBE31" s="309"/>
      <c r="UBF31" s="309"/>
      <c r="UBG31" s="309"/>
      <c r="UBH31" s="309"/>
      <c r="UBI31" s="309"/>
      <c r="UBJ31" s="309"/>
      <c r="UBK31" s="309"/>
      <c r="UBL31" s="309"/>
      <c r="UBM31" s="309"/>
      <c r="UBN31" s="309"/>
      <c r="UBO31" s="309"/>
      <c r="UBP31" s="309"/>
      <c r="UBQ31" s="309"/>
      <c r="UBR31" s="309"/>
      <c r="UBS31" s="309"/>
      <c r="UBT31" s="309"/>
      <c r="UBU31" s="309"/>
      <c r="UBV31" s="309"/>
      <c r="UBW31" s="309"/>
      <c r="UBX31" s="309"/>
      <c r="UBY31" s="309"/>
      <c r="UBZ31" s="309"/>
      <c r="UCA31" s="309"/>
      <c r="UCB31" s="309"/>
      <c r="UCC31" s="309"/>
      <c r="UCD31" s="309"/>
      <c r="UCE31" s="309"/>
      <c r="UCF31" s="309"/>
      <c r="UCG31" s="309"/>
      <c r="UCH31" s="309"/>
      <c r="UCI31" s="309"/>
      <c r="UCJ31" s="309"/>
      <c r="UCK31" s="309"/>
      <c r="UCL31" s="309"/>
      <c r="UCM31" s="309"/>
      <c r="UCN31" s="309"/>
      <c r="UCO31" s="309"/>
      <c r="UCP31" s="309"/>
      <c r="UCQ31" s="309"/>
      <c r="UCR31" s="309"/>
      <c r="UCS31" s="309"/>
      <c r="UCT31" s="309"/>
      <c r="UCU31" s="309"/>
      <c r="UCV31" s="309"/>
      <c r="UCW31" s="309"/>
      <c r="UCX31" s="309"/>
      <c r="UCY31" s="309"/>
      <c r="UCZ31" s="309"/>
      <c r="UDA31" s="309"/>
      <c r="UDB31" s="309"/>
      <c r="UDC31" s="309"/>
      <c r="UDD31" s="309"/>
      <c r="UDE31" s="309"/>
      <c r="UDF31" s="309"/>
      <c r="UDG31" s="309"/>
      <c r="UDH31" s="309"/>
      <c r="UDI31" s="309"/>
      <c r="UDJ31" s="309"/>
      <c r="UDK31" s="309"/>
      <c r="UDL31" s="309"/>
      <c r="UDM31" s="309"/>
      <c r="UDN31" s="309"/>
      <c r="UDO31" s="309"/>
      <c r="UDP31" s="309"/>
      <c r="UDQ31" s="309"/>
      <c r="UDR31" s="309"/>
      <c r="UDS31" s="309"/>
      <c r="UDT31" s="309"/>
      <c r="UDU31" s="309"/>
      <c r="UDV31" s="309"/>
      <c r="UDW31" s="309"/>
      <c r="UDX31" s="309"/>
      <c r="UDY31" s="309"/>
      <c r="UDZ31" s="309"/>
      <c r="UEA31" s="309"/>
      <c r="UEB31" s="309"/>
      <c r="UEC31" s="309"/>
      <c r="UED31" s="309"/>
      <c r="UEE31" s="309"/>
      <c r="UEF31" s="309"/>
      <c r="UEG31" s="309"/>
      <c r="UEH31" s="309"/>
      <c r="UEI31" s="309"/>
      <c r="UEJ31" s="309"/>
      <c r="UEK31" s="309"/>
      <c r="UEL31" s="309"/>
      <c r="UEM31" s="309"/>
      <c r="UEN31" s="309"/>
      <c r="UEO31" s="309"/>
      <c r="UEP31" s="309"/>
      <c r="UEQ31" s="309"/>
      <c r="UER31" s="309"/>
      <c r="UES31" s="309"/>
      <c r="UET31" s="309"/>
      <c r="UEU31" s="309"/>
      <c r="UEV31" s="309"/>
      <c r="UEW31" s="309"/>
      <c r="UEX31" s="309"/>
      <c r="UEY31" s="309"/>
      <c r="UEZ31" s="309"/>
      <c r="UFA31" s="309"/>
      <c r="UFB31" s="309"/>
      <c r="UFC31" s="309"/>
      <c r="UFD31" s="309"/>
      <c r="UFE31" s="309"/>
      <c r="UFF31" s="309"/>
      <c r="UFG31" s="309"/>
      <c r="UFH31" s="309"/>
      <c r="UFI31" s="309"/>
      <c r="UFJ31" s="309"/>
      <c r="UFK31" s="309"/>
      <c r="UFL31" s="309"/>
      <c r="UFM31" s="309"/>
      <c r="UFN31" s="309"/>
      <c r="UFO31" s="309"/>
      <c r="UFP31" s="309"/>
      <c r="UFQ31" s="309"/>
      <c r="UFR31" s="309"/>
      <c r="UFS31" s="309"/>
      <c r="UFT31" s="309"/>
      <c r="UFU31" s="309"/>
      <c r="UFV31" s="309"/>
      <c r="UFW31" s="309"/>
      <c r="UFX31" s="309"/>
      <c r="UFY31" s="309"/>
      <c r="UFZ31" s="309"/>
      <c r="UGA31" s="309"/>
      <c r="UGB31" s="309"/>
      <c r="UGC31" s="309"/>
      <c r="UGD31" s="309"/>
      <c r="UGE31" s="309"/>
      <c r="UGF31" s="309"/>
      <c r="UGG31" s="309"/>
      <c r="UGH31" s="309"/>
      <c r="UGI31" s="309"/>
      <c r="UGJ31" s="309"/>
      <c r="UGK31" s="309"/>
      <c r="UGL31" s="309"/>
      <c r="UGM31" s="309"/>
      <c r="UGN31" s="309"/>
      <c r="UGO31" s="309"/>
      <c r="UGP31" s="309"/>
      <c r="UGQ31" s="309"/>
      <c r="UGR31" s="309"/>
      <c r="UGS31" s="309"/>
      <c r="UGT31" s="309"/>
      <c r="UGU31" s="309"/>
      <c r="UGV31" s="309"/>
      <c r="UGW31" s="309"/>
      <c r="UGX31" s="309"/>
      <c r="UGY31" s="309"/>
      <c r="UGZ31" s="309"/>
      <c r="UHA31" s="309"/>
      <c r="UHB31" s="309"/>
      <c r="UHC31" s="309"/>
      <c r="UHD31" s="309"/>
      <c r="UHE31" s="309"/>
      <c r="UHF31" s="309"/>
      <c r="UHG31" s="309"/>
      <c r="UHH31" s="309"/>
      <c r="UHI31" s="309"/>
      <c r="UHJ31" s="309"/>
      <c r="UHK31" s="309"/>
      <c r="UHL31" s="309"/>
      <c r="UHM31" s="309"/>
      <c r="UHN31" s="309"/>
      <c r="UHO31" s="309"/>
      <c r="UHP31" s="309"/>
      <c r="UHQ31" s="309"/>
      <c r="UHR31" s="309"/>
      <c r="UHS31" s="309"/>
      <c r="UHT31" s="309"/>
      <c r="UHU31" s="309"/>
      <c r="UHV31" s="309"/>
      <c r="UHW31" s="309"/>
      <c r="UHX31" s="309"/>
      <c r="UHY31" s="309"/>
      <c r="UHZ31" s="309"/>
      <c r="UIA31" s="309"/>
      <c r="UIB31" s="309"/>
      <c r="UIC31" s="309"/>
      <c r="UID31" s="309"/>
      <c r="UIE31" s="309"/>
      <c r="UIF31" s="309"/>
      <c r="UIG31" s="309"/>
      <c r="UIH31" s="309"/>
      <c r="UII31" s="309"/>
      <c r="UIJ31" s="309"/>
      <c r="UIK31" s="309"/>
      <c r="UIL31" s="309"/>
      <c r="UIM31" s="309"/>
      <c r="UIN31" s="309"/>
      <c r="UIO31" s="309"/>
      <c r="UIP31" s="309"/>
      <c r="UIQ31" s="309"/>
      <c r="UIR31" s="309"/>
      <c r="UIS31" s="309"/>
      <c r="UIT31" s="309"/>
      <c r="UIU31" s="309"/>
      <c r="UIV31" s="309"/>
      <c r="UIW31" s="309"/>
      <c r="UIX31" s="309"/>
      <c r="UIY31" s="309"/>
      <c r="UIZ31" s="309"/>
      <c r="UJA31" s="309"/>
      <c r="UJB31" s="309"/>
      <c r="UJC31" s="309"/>
      <c r="UJD31" s="309"/>
      <c r="UJE31" s="309"/>
      <c r="UJF31" s="309"/>
      <c r="UJG31" s="309"/>
      <c r="UJH31" s="309"/>
      <c r="UJI31" s="309"/>
      <c r="UJJ31" s="309"/>
      <c r="UJK31" s="309"/>
      <c r="UJL31" s="309"/>
      <c r="UJM31" s="309"/>
      <c r="UJN31" s="309"/>
      <c r="UJO31" s="309"/>
      <c r="UJP31" s="309"/>
      <c r="UJQ31" s="309"/>
      <c r="UJR31" s="309"/>
      <c r="UJS31" s="309"/>
      <c r="UJT31" s="309"/>
      <c r="UJU31" s="309"/>
      <c r="UJV31" s="309"/>
      <c r="UJW31" s="309"/>
      <c r="UJX31" s="309"/>
      <c r="UJY31" s="309"/>
      <c r="UJZ31" s="309"/>
      <c r="UKA31" s="309"/>
      <c r="UKB31" s="309"/>
      <c r="UKC31" s="309"/>
      <c r="UKD31" s="309"/>
      <c r="UKE31" s="309"/>
      <c r="UKF31" s="309"/>
      <c r="UKG31" s="309"/>
      <c r="UKH31" s="309"/>
      <c r="UKI31" s="309"/>
      <c r="UKJ31" s="309"/>
      <c r="UKK31" s="309"/>
      <c r="UKL31" s="309"/>
      <c r="UKM31" s="309"/>
      <c r="UKN31" s="309"/>
      <c r="UKO31" s="309"/>
      <c r="UKP31" s="309"/>
      <c r="UKQ31" s="309"/>
      <c r="UKR31" s="309"/>
      <c r="UKS31" s="309"/>
      <c r="UKT31" s="309"/>
      <c r="UKU31" s="309"/>
      <c r="UKV31" s="309"/>
      <c r="UKW31" s="309"/>
      <c r="UKX31" s="309"/>
      <c r="UKY31" s="309"/>
      <c r="UKZ31" s="309"/>
      <c r="ULA31" s="309"/>
      <c r="ULB31" s="309"/>
      <c r="ULC31" s="309"/>
      <c r="ULD31" s="309"/>
      <c r="ULE31" s="309"/>
      <c r="ULF31" s="309"/>
      <c r="ULG31" s="309"/>
      <c r="ULH31" s="309"/>
      <c r="ULI31" s="309"/>
      <c r="ULJ31" s="309"/>
      <c r="ULK31" s="309"/>
      <c r="ULL31" s="309"/>
      <c r="ULM31" s="309"/>
      <c r="ULN31" s="309"/>
      <c r="ULO31" s="309"/>
      <c r="ULP31" s="309"/>
      <c r="ULQ31" s="309"/>
      <c r="ULR31" s="309"/>
      <c r="ULS31" s="309"/>
      <c r="ULT31" s="309"/>
      <c r="ULU31" s="309"/>
      <c r="ULV31" s="309"/>
      <c r="ULW31" s="309"/>
      <c r="ULX31" s="309"/>
      <c r="ULY31" s="309"/>
      <c r="ULZ31" s="309"/>
      <c r="UMA31" s="309"/>
      <c r="UMB31" s="309"/>
      <c r="UMC31" s="309"/>
      <c r="UMD31" s="309"/>
      <c r="UME31" s="309"/>
      <c r="UMF31" s="309"/>
      <c r="UMG31" s="309"/>
      <c r="UMH31" s="309"/>
      <c r="UMI31" s="309"/>
      <c r="UMJ31" s="309"/>
      <c r="UMK31" s="309"/>
      <c r="UML31" s="309"/>
      <c r="UMM31" s="309"/>
      <c r="UMN31" s="309"/>
      <c r="UMO31" s="309"/>
      <c r="UMP31" s="309"/>
      <c r="UMQ31" s="309"/>
      <c r="UMR31" s="309"/>
      <c r="UMS31" s="309"/>
      <c r="UMT31" s="309"/>
      <c r="UMU31" s="309"/>
      <c r="UMV31" s="309"/>
      <c r="UMW31" s="309"/>
      <c r="UMX31" s="309"/>
      <c r="UMY31" s="309"/>
      <c r="UMZ31" s="309"/>
      <c r="UNA31" s="309"/>
      <c r="UNB31" s="309"/>
      <c r="UNC31" s="309"/>
      <c r="UND31" s="309"/>
      <c r="UNE31" s="309"/>
      <c r="UNF31" s="309"/>
      <c r="UNG31" s="309"/>
      <c r="UNH31" s="309"/>
      <c r="UNI31" s="309"/>
      <c r="UNJ31" s="309"/>
      <c r="UNK31" s="309"/>
      <c r="UNL31" s="309"/>
      <c r="UNM31" s="309"/>
      <c r="UNN31" s="309"/>
      <c r="UNO31" s="309"/>
      <c r="UNP31" s="309"/>
      <c r="UNQ31" s="309"/>
      <c r="UNR31" s="309"/>
      <c r="UNS31" s="309"/>
      <c r="UNT31" s="309"/>
      <c r="UNU31" s="309"/>
      <c r="UNV31" s="309"/>
      <c r="UNW31" s="309"/>
      <c r="UNX31" s="309"/>
      <c r="UNY31" s="309"/>
      <c r="UNZ31" s="309"/>
      <c r="UOA31" s="309"/>
      <c r="UOB31" s="309"/>
      <c r="UOC31" s="309"/>
      <c r="UOD31" s="309"/>
      <c r="UOE31" s="309"/>
      <c r="UOF31" s="309"/>
      <c r="UOG31" s="309"/>
      <c r="UOH31" s="309"/>
      <c r="UOI31" s="309"/>
      <c r="UOJ31" s="309"/>
      <c r="UOK31" s="309"/>
      <c r="UOL31" s="309"/>
      <c r="UOM31" s="309"/>
      <c r="UON31" s="309"/>
      <c r="UOO31" s="309"/>
      <c r="UOP31" s="309"/>
      <c r="UOQ31" s="309"/>
      <c r="UOR31" s="309"/>
      <c r="UOS31" s="309"/>
      <c r="UOT31" s="309"/>
      <c r="UOU31" s="309"/>
      <c r="UOV31" s="309"/>
      <c r="UOW31" s="309"/>
      <c r="UOX31" s="309"/>
      <c r="UOY31" s="309"/>
      <c r="UOZ31" s="309"/>
      <c r="UPA31" s="309"/>
      <c r="UPB31" s="309"/>
      <c r="UPC31" s="309"/>
      <c r="UPD31" s="309"/>
      <c r="UPE31" s="309"/>
      <c r="UPF31" s="309"/>
      <c r="UPG31" s="309"/>
      <c r="UPH31" s="309"/>
      <c r="UPI31" s="309"/>
      <c r="UPJ31" s="309"/>
      <c r="UPK31" s="309"/>
      <c r="UPL31" s="309"/>
      <c r="UPM31" s="309"/>
      <c r="UPN31" s="309"/>
      <c r="UPO31" s="309"/>
      <c r="UPP31" s="309"/>
      <c r="UPQ31" s="309"/>
      <c r="UPR31" s="309"/>
      <c r="UPS31" s="309"/>
      <c r="UPT31" s="309"/>
      <c r="UPU31" s="309"/>
      <c r="UPV31" s="309"/>
      <c r="UPW31" s="309"/>
      <c r="UPX31" s="309"/>
      <c r="UPY31" s="309"/>
      <c r="UPZ31" s="309"/>
      <c r="UQA31" s="309"/>
      <c r="UQB31" s="309"/>
      <c r="UQC31" s="309"/>
      <c r="UQD31" s="309"/>
      <c r="UQE31" s="309"/>
      <c r="UQF31" s="309"/>
      <c r="UQG31" s="309"/>
      <c r="UQH31" s="309"/>
      <c r="UQI31" s="309"/>
      <c r="UQJ31" s="309"/>
      <c r="UQK31" s="309"/>
      <c r="UQL31" s="309"/>
      <c r="UQM31" s="309"/>
      <c r="UQN31" s="309"/>
      <c r="UQO31" s="309"/>
      <c r="UQP31" s="309"/>
      <c r="UQQ31" s="309"/>
      <c r="UQR31" s="309"/>
      <c r="UQS31" s="309"/>
      <c r="UQT31" s="309"/>
      <c r="UQU31" s="309"/>
      <c r="UQV31" s="309"/>
      <c r="UQW31" s="309"/>
      <c r="UQX31" s="309"/>
      <c r="UQY31" s="309"/>
      <c r="UQZ31" s="309"/>
      <c r="URA31" s="309"/>
      <c r="URB31" s="309"/>
      <c r="URC31" s="309"/>
      <c r="URD31" s="309"/>
      <c r="URE31" s="309"/>
      <c r="URF31" s="309"/>
      <c r="URG31" s="309"/>
      <c r="URH31" s="309"/>
      <c r="URI31" s="309"/>
      <c r="URJ31" s="309"/>
      <c r="URK31" s="309"/>
      <c r="URL31" s="309"/>
      <c r="URM31" s="309"/>
      <c r="URN31" s="309"/>
      <c r="URO31" s="309"/>
      <c r="URP31" s="309"/>
      <c r="URQ31" s="309"/>
      <c r="URR31" s="309"/>
      <c r="URS31" s="309"/>
      <c r="URT31" s="309"/>
      <c r="URU31" s="309"/>
      <c r="URV31" s="309"/>
      <c r="URW31" s="309"/>
      <c r="URX31" s="309"/>
      <c r="URY31" s="309"/>
      <c r="URZ31" s="309"/>
      <c r="USA31" s="309"/>
      <c r="USB31" s="309"/>
      <c r="USC31" s="309"/>
      <c r="USD31" s="309"/>
      <c r="USE31" s="309"/>
      <c r="USF31" s="309"/>
      <c r="USG31" s="309"/>
      <c r="USH31" s="309"/>
      <c r="USI31" s="309"/>
      <c r="USJ31" s="309"/>
      <c r="USK31" s="309"/>
      <c r="USL31" s="309"/>
      <c r="USM31" s="309"/>
      <c r="USN31" s="309"/>
      <c r="USO31" s="309"/>
      <c r="USP31" s="309"/>
      <c r="USQ31" s="309"/>
      <c r="USR31" s="309"/>
      <c r="USS31" s="309"/>
      <c r="UST31" s="309"/>
      <c r="USU31" s="309"/>
      <c r="USV31" s="309"/>
      <c r="USW31" s="309"/>
      <c r="USX31" s="309"/>
      <c r="USY31" s="309"/>
      <c r="USZ31" s="309"/>
      <c r="UTA31" s="309"/>
      <c r="UTB31" s="309"/>
      <c r="UTC31" s="309"/>
      <c r="UTD31" s="309"/>
      <c r="UTE31" s="309"/>
      <c r="UTF31" s="309"/>
      <c r="UTG31" s="309"/>
      <c r="UTH31" s="309"/>
      <c r="UTI31" s="309"/>
      <c r="UTJ31" s="309"/>
      <c r="UTK31" s="309"/>
      <c r="UTL31" s="309"/>
      <c r="UTM31" s="309"/>
      <c r="UTN31" s="309"/>
      <c r="UTO31" s="309"/>
      <c r="UTP31" s="309"/>
      <c r="UTQ31" s="309"/>
      <c r="UTR31" s="309"/>
      <c r="UTS31" s="309"/>
      <c r="UTT31" s="309"/>
      <c r="UTU31" s="309"/>
      <c r="UTV31" s="309"/>
      <c r="UTW31" s="309"/>
      <c r="UTX31" s="309"/>
      <c r="UTY31" s="309"/>
      <c r="UTZ31" s="309"/>
      <c r="UUA31" s="309"/>
      <c r="UUB31" s="309"/>
      <c r="UUC31" s="309"/>
      <c r="UUD31" s="309"/>
      <c r="UUE31" s="309"/>
      <c r="UUF31" s="309"/>
      <c r="UUG31" s="309"/>
      <c r="UUH31" s="309"/>
      <c r="UUI31" s="309"/>
      <c r="UUJ31" s="309"/>
      <c r="UUK31" s="309"/>
      <c r="UUL31" s="309"/>
      <c r="UUM31" s="309"/>
      <c r="UUN31" s="309"/>
      <c r="UUO31" s="309"/>
      <c r="UUP31" s="309"/>
      <c r="UUQ31" s="309"/>
      <c r="UUR31" s="309"/>
      <c r="UUS31" s="309"/>
      <c r="UUT31" s="309"/>
      <c r="UUU31" s="309"/>
      <c r="UUV31" s="309"/>
      <c r="UUW31" s="309"/>
      <c r="UUX31" s="309"/>
      <c r="UUY31" s="309"/>
      <c r="UUZ31" s="309"/>
      <c r="UVA31" s="309"/>
      <c r="UVB31" s="309"/>
      <c r="UVC31" s="309"/>
      <c r="UVD31" s="309"/>
      <c r="UVE31" s="309"/>
      <c r="UVF31" s="309"/>
      <c r="UVG31" s="309"/>
      <c r="UVH31" s="309"/>
      <c r="UVI31" s="309"/>
      <c r="UVJ31" s="309"/>
      <c r="UVK31" s="309"/>
      <c r="UVL31" s="309"/>
      <c r="UVM31" s="309"/>
      <c r="UVN31" s="309"/>
      <c r="UVO31" s="309"/>
      <c r="UVP31" s="309"/>
      <c r="UVQ31" s="309"/>
      <c r="UVR31" s="309"/>
      <c r="UVS31" s="309"/>
      <c r="UVT31" s="309"/>
      <c r="UVU31" s="309"/>
      <c r="UVV31" s="309"/>
      <c r="UVW31" s="309"/>
      <c r="UVX31" s="309"/>
      <c r="UVY31" s="309"/>
      <c r="UVZ31" s="309"/>
      <c r="UWA31" s="309"/>
      <c r="UWB31" s="309"/>
      <c r="UWC31" s="309"/>
      <c r="UWD31" s="309"/>
      <c r="UWE31" s="309"/>
      <c r="UWF31" s="309"/>
      <c r="UWG31" s="309"/>
      <c r="UWH31" s="309"/>
      <c r="UWI31" s="309"/>
      <c r="UWJ31" s="309"/>
      <c r="UWK31" s="309"/>
      <c r="UWL31" s="309"/>
      <c r="UWM31" s="309"/>
      <c r="UWN31" s="309"/>
      <c r="UWO31" s="309"/>
      <c r="UWP31" s="309"/>
      <c r="UWQ31" s="309"/>
      <c r="UWR31" s="309"/>
      <c r="UWS31" s="309"/>
      <c r="UWT31" s="309"/>
      <c r="UWU31" s="309"/>
      <c r="UWV31" s="309"/>
      <c r="UWW31" s="309"/>
      <c r="UWX31" s="309"/>
      <c r="UWY31" s="309"/>
      <c r="UWZ31" s="309"/>
      <c r="UXA31" s="309"/>
      <c r="UXB31" s="309"/>
      <c r="UXC31" s="309"/>
      <c r="UXD31" s="309"/>
      <c r="UXE31" s="309"/>
      <c r="UXF31" s="309"/>
      <c r="UXG31" s="309"/>
      <c r="UXH31" s="309"/>
      <c r="UXI31" s="309"/>
      <c r="UXJ31" s="309"/>
      <c r="UXK31" s="309"/>
      <c r="UXL31" s="309"/>
      <c r="UXM31" s="309"/>
      <c r="UXN31" s="309"/>
      <c r="UXO31" s="309"/>
      <c r="UXP31" s="309"/>
      <c r="UXQ31" s="309"/>
      <c r="UXR31" s="309"/>
      <c r="UXS31" s="309"/>
      <c r="UXT31" s="309"/>
      <c r="UXU31" s="309"/>
      <c r="UXV31" s="309"/>
      <c r="UXW31" s="309"/>
      <c r="UXX31" s="309"/>
      <c r="UXY31" s="309"/>
      <c r="UXZ31" s="309"/>
      <c r="UYA31" s="309"/>
      <c r="UYB31" s="309"/>
      <c r="UYC31" s="309"/>
      <c r="UYD31" s="309"/>
      <c r="UYE31" s="309"/>
      <c r="UYF31" s="309"/>
      <c r="UYG31" s="309"/>
      <c r="UYH31" s="309"/>
      <c r="UYI31" s="309"/>
      <c r="UYJ31" s="309"/>
      <c r="UYK31" s="309"/>
      <c r="UYL31" s="309"/>
      <c r="UYM31" s="309"/>
      <c r="UYN31" s="309"/>
      <c r="UYO31" s="309"/>
      <c r="UYP31" s="309"/>
      <c r="UYQ31" s="309"/>
      <c r="UYR31" s="309"/>
      <c r="UYS31" s="309"/>
      <c r="UYT31" s="309"/>
      <c r="UYU31" s="309"/>
      <c r="UYV31" s="309"/>
      <c r="UYW31" s="309"/>
      <c r="UYX31" s="309"/>
      <c r="UYY31" s="309"/>
      <c r="UYZ31" s="309"/>
      <c r="UZA31" s="309"/>
      <c r="UZB31" s="309"/>
      <c r="UZC31" s="309"/>
      <c r="UZD31" s="309"/>
      <c r="UZE31" s="309"/>
      <c r="UZF31" s="309"/>
      <c r="UZG31" s="309"/>
      <c r="UZH31" s="309"/>
      <c r="UZI31" s="309"/>
      <c r="UZJ31" s="309"/>
      <c r="UZK31" s="309"/>
      <c r="UZL31" s="309"/>
      <c r="UZM31" s="309"/>
      <c r="UZN31" s="309"/>
      <c r="UZO31" s="309"/>
      <c r="UZP31" s="309"/>
      <c r="UZQ31" s="309"/>
      <c r="UZR31" s="309"/>
      <c r="UZS31" s="309"/>
      <c r="UZT31" s="309"/>
      <c r="UZU31" s="309"/>
      <c r="UZV31" s="309"/>
      <c r="UZW31" s="309"/>
      <c r="UZX31" s="309"/>
      <c r="UZY31" s="309"/>
      <c r="UZZ31" s="309"/>
      <c r="VAA31" s="309"/>
      <c r="VAB31" s="309"/>
      <c r="VAC31" s="309"/>
      <c r="VAD31" s="309"/>
      <c r="VAE31" s="309"/>
      <c r="VAF31" s="309"/>
      <c r="VAG31" s="309"/>
      <c r="VAH31" s="309"/>
      <c r="VAI31" s="309"/>
      <c r="VAJ31" s="309"/>
      <c r="VAK31" s="309"/>
      <c r="VAL31" s="309"/>
      <c r="VAM31" s="309"/>
      <c r="VAN31" s="309"/>
      <c r="VAO31" s="309"/>
      <c r="VAP31" s="309"/>
      <c r="VAQ31" s="309"/>
      <c r="VAR31" s="309"/>
      <c r="VAS31" s="309"/>
      <c r="VAT31" s="309"/>
      <c r="VAU31" s="309"/>
      <c r="VAV31" s="309"/>
      <c r="VAW31" s="309"/>
      <c r="VAX31" s="309"/>
      <c r="VAY31" s="309"/>
      <c r="VAZ31" s="309"/>
      <c r="VBA31" s="309"/>
      <c r="VBB31" s="309"/>
      <c r="VBC31" s="309"/>
      <c r="VBD31" s="309"/>
      <c r="VBE31" s="309"/>
      <c r="VBF31" s="309"/>
      <c r="VBG31" s="309"/>
      <c r="VBH31" s="309"/>
      <c r="VBI31" s="309"/>
      <c r="VBJ31" s="309"/>
      <c r="VBK31" s="309"/>
      <c r="VBL31" s="309"/>
      <c r="VBM31" s="309"/>
      <c r="VBN31" s="309"/>
      <c r="VBO31" s="309"/>
      <c r="VBP31" s="309"/>
      <c r="VBQ31" s="309"/>
      <c r="VBR31" s="309"/>
      <c r="VBS31" s="309"/>
      <c r="VBT31" s="309"/>
      <c r="VBU31" s="309"/>
      <c r="VBV31" s="309"/>
      <c r="VBW31" s="309"/>
      <c r="VBX31" s="309"/>
      <c r="VBY31" s="309"/>
      <c r="VBZ31" s="309"/>
      <c r="VCA31" s="309"/>
      <c r="VCB31" s="309"/>
      <c r="VCC31" s="309"/>
      <c r="VCD31" s="309"/>
      <c r="VCE31" s="309"/>
      <c r="VCF31" s="309"/>
      <c r="VCG31" s="309"/>
      <c r="VCH31" s="309"/>
      <c r="VCI31" s="309"/>
      <c r="VCJ31" s="309"/>
      <c r="VCK31" s="309"/>
      <c r="VCL31" s="309"/>
      <c r="VCM31" s="309"/>
      <c r="VCN31" s="309"/>
      <c r="VCO31" s="309"/>
      <c r="VCP31" s="309"/>
      <c r="VCQ31" s="309"/>
      <c r="VCR31" s="309"/>
      <c r="VCS31" s="309"/>
      <c r="VCT31" s="309"/>
      <c r="VCU31" s="309"/>
      <c r="VCV31" s="309"/>
      <c r="VCW31" s="309"/>
      <c r="VCX31" s="309"/>
      <c r="VCY31" s="309"/>
      <c r="VCZ31" s="309"/>
      <c r="VDA31" s="309"/>
      <c r="VDB31" s="309"/>
      <c r="VDC31" s="309"/>
      <c r="VDD31" s="309"/>
      <c r="VDE31" s="309"/>
      <c r="VDF31" s="309"/>
      <c r="VDG31" s="309"/>
      <c r="VDH31" s="309"/>
      <c r="VDI31" s="309"/>
      <c r="VDJ31" s="309"/>
      <c r="VDK31" s="309"/>
      <c r="VDL31" s="309"/>
      <c r="VDM31" s="309"/>
      <c r="VDN31" s="309"/>
      <c r="VDO31" s="309"/>
      <c r="VDP31" s="309"/>
      <c r="VDQ31" s="309"/>
      <c r="VDR31" s="309"/>
      <c r="VDS31" s="309"/>
      <c r="VDT31" s="309"/>
      <c r="VDU31" s="309"/>
      <c r="VDV31" s="309"/>
      <c r="VDW31" s="309"/>
      <c r="VDX31" s="309"/>
      <c r="VDY31" s="309"/>
      <c r="VDZ31" s="309"/>
      <c r="VEA31" s="309"/>
      <c r="VEB31" s="309"/>
      <c r="VEC31" s="309"/>
      <c r="VED31" s="309"/>
      <c r="VEE31" s="309"/>
      <c r="VEF31" s="309"/>
      <c r="VEG31" s="309"/>
      <c r="VEH31" s="309"/>
      <c r="VEI31" s="309"/>
      <c r="VEJ31" s="309"/>
      <c r="VEK31" s="309"/>
      <c r="VEL31" s="309"/>
      <c r="VEM31" s="309"/>
      <c r="VEN31" s="309"/>
      <c r="VEO31" s="309"/>
      <c r="VEP31" s="309"/>
      <c r="VEQ31" s="309"/>
      <c r="VER31" s="309"/>
      <c r="VES31" s="309"/>
      <c r="VET31" s="309"/>
      <c r="VEU31" s="309"/>
      <c r="VEV31" s="309"/>
      <c r="VEW31" s="309"/>
      <c r="VEX31" s="309"/>
      <c r="VEY31" s="309"/>
      <c r="VEZ31" s="309"/>
      <c r="VFA31" s="309"/>
      <c r="VFB31" s="309"/>
      <c r="VFC31" s="309"/>
      <c r="VFD31" s="309"/>
      <c r="VFE31" s="309"/>
      <c r="VFF31" s="309"/>
      <c r="VFG31" s="309"/>
      <c r="VFH31" s="309"/>
      <c r="VFI31" s="309"/>
      <c r="VFJ31" s="309"/>
      <c r="VFK31" s="309"/>
      <c r="VFL31" s="309"/>
      <c r="VFM31" s="309"/>
      <c r="VFN31" s="309"/>
      <c r="VFO31" s="309"/>
      <c r="VFP31" s="309"/>
      <c r="VFQ31" s="309"/>
      <c r="VFR31" s="309"/>
      <c r="VFS31" s="309"/>
      <c r="VFT31" s="309"/>
      <c r="VFU31" s="309"/>
      <c r="VFV31" s="309"/>
      <c r="VFW31" s="309"/>
      <c r="VFX31" s="309"/>
      <c r="VFY31" s="309"/>
      <c r="VFZ31" s="309"/>
      <c r="VGA31" s="309"/>
      <c r="VGB31" s="309"/>
      <c r="VGC31" s="309"/>
      <c r="VGD31" s="309"/>
      <c r="VGE31" s="309"/>
      <c r="VGF31" s="309"/>
      <c r="VGG31" s="309"/>
      <c r="VGH31" s="309"/>
      <c r="VGI31" s="309"/>
      <c r="VGJ31" s="309"/>
      <c r="VGK31" s="309"/>
      <c r="VGL31" s="309"/>
      <c r="VGM31" s="309"/>
      <c r="VGN31" s="309"/>
      <c r="VGO31" s="309"/>
      <c r="VGP31" s="309"/>
      <c r="VGQ31" s="309"/>
      <c r="VGR31" s="309"/>
      <c r="VGS31" s="309"/>
      <c r="VGT31" s="309"/>
      <c r="VGU31" s="309"/>
      <c r="VGV31" s="309"/>
      <c r="VGW31" s="309"/>
      <c r="VGX31" s="309"/>
      <c r="VGY31" s="309"/>
      <c r="VGZ31" s="309"/>
      <c r="VHA31" s="309"/>
      <c r="VHB31" s="309"/>
      <c r="VHC31" s="309"/>
      <c r="VHD31" s="309"/>
      <c r="VHE31" s="309"/>
      <c r="VHF31" s="309"/>
      <c r="VHG31" s="309"/>
      <c r="VHH31" s="309"/>
      <c r="VHI31" s="309"/>
      <c r="VHJ31" s="309"/>
      <c r="VHK31" s="309"/>
      <c r="VHL31" s="309"/>
      <c r="VHM31" s="309"/>
      <c r="VHN31" s="309"/>
      <c r="VHO31" s="309"/>
      <c r="VHP31" s="309"/>
      <c r="VHQ31" s="309"/>
      <c r="VHR31" s="309"/>
      <c r="VHS31" s="309"/>
      <c r="VHT31" s="309"/>
      <c r="VHU31" s="309"/>
      <c r="VHV31" s="309"/>
      <c r="VHW31" s="309"/>
      <c r="VHX31" s="309"/>
      <c r="VHY31" s="309"/>
      <c r="VHZ31" s="309"/>
      <c r="VIA31" s="309"/>
      <c r="VIB31" s="309"/>
      <c r="VIC31" s="309"/>
      <c r="VID31" s="309"/>
      <c r="VIE31" s="309"/>
      <c r="VIF31" s="309"/>
      <c r="VIG31" s="309"/>
      <c r="VIH31" s="309"/>
      <c r="VII31" s="309"/>
      <c r="VIJ31" s="309"/>
      <c r="VIK31" s="309"/>
      <c r="VIL31" s="309"/>
      <c r="VIM31" s="309"/>
      <c r="VIN31" s="309"/>
      <c r="VIO31" s="309"/>
      <c r="VIP31" s="309"/>
      <c r="VIQ31" s="309"/>
      <c r="VIR31" s="309"/>
      <c r="VIS31" s="309"/>
      <c r="VIT31" s="309"/>
      <c r="VIU31" s="309"/>
      <c r="VIV31" s="309"/>
      <c r="VIW31" s="309"/>
      <c r="VIX31" s="309"/>
      <c r="VIY31" s="309"/>
      <c r="VIZ31" s="309"/>
      <c r="VJA31" s="309"/>
      <c r="VJB31" s="309"/>
      <c r="VJC31" s="309"/>
      <c r="VJD31" s="309"/>
      <c r="VJE31" s="309"/>
      <c r="VJF31" s="309"/>
      <c r="VJG31" s="309"/>
      <c r="VJH31" s="309"/>
      <c r="VJI31" s="309"/>
      <c r="VJJ31" s="309"/>
      <c r="VJK31" s="309"/>
      <c r="VJL31" s="309"/>
      <c r="VJM31" s="309"/>
      <c r="VJN31" s="309"/>
      <c r="VJO31" s="309"/>
      <c r="VJP31" s="309"/>
      <c r="VJQ31" s="309"/>
      <c r="VJR31" s="309"/>
      <c r="VJS31" s="309"/>
      <c r="VJT31" s="309"/>
      <c r="VJU31" s="309"/>
      <c r="VJV31" s="309"/>
      <c r="VJW31" s="309"/>
      <c r="VJX31" s="309"/>
      <c r="VJY31" s="309"/>
      <c r="VJZ31" s="309"/>
      <c r="VKA31" s="309"/>
      <c r="VKB31" s="309"/>
      <c r="VKC31" s="309"/>
      <c r="VKD31" s="309"/>
      <c r="VKE31" s="309"/>
      <c r="VKF31" s="309"/>
      <c r="VKG31" s="309"/>
      <c r="VKH31" s="309"/>
      <c r="VKI31" s="309"/>
      <c r="VKJ31" s="309"/>
      <c r="VKK31" s="309"/>
      <c r="VKL31" s="309"/>
      <c r="VKM31" s="309"/>
      <c r="VKN31" s="309"/>
      <c r="VKO31" s="309"/>
      <c r="VKP31" s="309"/>
      <c r="VKQ31" s="309"/>
      <c r="VKR31" s="309"/>
      <c r="VKS31" s="309"/>
      <c r="VKT31" s="309"/>
      <c r="VKU31" s="309"/>
      <c r="VKV31" s="309"/>
      <c r="VKW31" s="309"/>
      <c r="VKX31" s="309"/>
      <c r="VKY31" s="309"/>
      <c r="VKZ31" s="309"/>
      <c r="VLA31" s="309"/>
      <c r="VLB31" s="309"/>
      <c r="VLC31" s="309"/>
      <c r="VLD31" s="309"/>
      <c r="VLE31" s="309"/>
      <c r="VLF31" s="309"/>
      <c r="VLG31" s="309"/>
      <c r="VLH31" s="309"/>
      <c r="VLI31" s="309"/>
      <c r="VLJ31" s="309"/>
      <c r="VLK31" s="309"/>
      <c r="VLL31" s="309"/>
      <c r="VLM31" s="309"/>
      <c r="VLN31" s="309"/>
      <c r="VLO31" s="309"/>
      <c r="VLP31" s="309"/>
      <c r="VLQ31" s="309"/>
      <c r="VLR31" s="309"/>
      <c r="VLS31" s="309"/>
      <c r="VLT31" s="309"/>
      <c r="VLU31" s="309"/>
      <c r="VLV31" s="309"/>
      <c r="VLW31" s="309"/>
      <c r="VLX31" s="309"/>
      <c r="VLY31" s="309"/>
      <c r="VLZ31" s="309"/>
      <c r="VMA31" s="309"/>
      <c r="VMB31" s="309"/>
      <c r="VMC31" s="309"/>
      <c r="VMD31" s="309"/>
      <c r="VME31" s="309"/>
      <c r="VMF31" s="309"/>
      <c r="VMG31" s="309"/>
      <c r="VMH31" s="309"/>
      <c r="VMI31" s="309"/>
      <c r="VMJ31" s="309"/>
      <c r="VMK31" s="309"/>
      <c r="VML31" s="309"/>
      <c r="VMM31" s="309"/>
      <c r="VMN31" s="309"/>
      <c r="VMO31" s="309"/>
      <c r="VMP31" s="309"/>
      <c r="VMQ31" s="309"/>
      <c r="VMR31" s="309"/>
      <c r="VMS31" s="309"/>
      <c r="VMT31" s="309"/>
      <c r="VMU31" s="309"/>
      <c r="VMV31" s="309"/>
      <c r="VMW31" s="309"/>
      <c r="VMX31" s="309"/>
      <c r="VMY31" s="309"/>
      <c r="VMZ31" s="309"/>
      <c r="VNA31" s="309"/>
      <c r="VNB31" s="309"/>
      <c r="VNC31" s="309"/>
      <c r="VND31" s="309"/>
      <c r="VNE31" s="309"/>
      <c r="VNF31" s="309"/>
      <c r="VNG31" s="309"/>
      <c r="VNH31" s="309"/>
      <c r="VNI31" s="309"/>
      <c r="VNJ31" s="309"/>
      <c r="VNK31" s="309"/>
      <c r="VNL31" s="309"/>
      <c r="VNM31" s="309"/>
      <c r="VNN31" s="309"/>
      <c r="VNO31" s="309"/>
      <c r="VNP31" s="309"/>
      <c r="VNQ31" s="309"/>
      <c r="VNR31" s="309"/>
      <c r="VNS31" s="309"/>
      <c r="VNT31" s="309"/>
      <c r="VNU31" s="309"/>
      <c r="VNV31" s="309"/>
      <c r="VNW31" s="309"/>
      <c r="VNX31" s="309"/>
      <c r="VNY31" s="309"/>
      <c r="VNZ31" s="309"/>
      <c r="VOA31" s="309"/>
      <c r="VOB31" s="309"/>
      <c r="VOC31" s="309"/>
      <c r="VOD31" s="309"/>
      <c r="VOE31" s="309"/>
      <c r="VOF31" s="309"/>
      <c r="VOG31" s="309"/>
      <c r="VOH31" s="309"/>
      <c r="VOI31" s="309"/>
      <c r="VOJ31" s="309"/>
      <c r="VOK31" s="309"/>
      <c r="VOL31" s="309"/>
      <c r="VOM31" s="309"/>
      <c r="VON31" s="309"/>
      <c r="VOO31" s="309"/>
      <c r="VOP31" s="309"/>
      <c r="VOQ31" s="309"/>
      <c r="VOR31" s="309"/>
      <c r="VOS31" s="309"/>
      <c r="VOT31" s="309"/>
      <c r="VOU31" s="309"/>
      <c r="VOV31" s="309"/>
      <c r="VOW31" s="309"/>
      <c r="VOX31" s="309"/>
      <c r="VOY31" s="309"/>
      <c r="VOZ31" s="309"/>
      <c r="VPA31" s="309"/>
      <c r="VPB31" s="309"/>
      <c r="VPC31" s="309"/>
      <c r="VPD31" s="309"/>
      <c r="VPE31" s="309"/>
      <c r="VPF31" s="309"/>
      <c r="VPG31" s="309"/>
      <c r="VPH31" s="309"/>
      <c r="VPI31" s="309"/>
      <c r="VPJ31" s="309"/>
      <c r="VPK31" s="309"/>
      <c r="VPL31" s="309"/>
      <c r="VPM31" s="309"/>
      <c r="VPN31" s="309"/>
      <c r="VPO31" s="309"/>
      <c r="VPP31" s="309"/>
      <c r="VPQ31" s="309"/>
      <c r="VPR31" s="309"/>
      <c r="VPS31" s="309"/>
      <c r="VPT31" s="309"/>
      <c r="VPU31" s="309"/>
      <c r="VPV31" s="309"/>
      <c r="VPW31" s="309"/>
      <c r="VPX31" s="309"/>
      <c r="VPY31" s="309"/>
      <c r="VPZ31" s="309"/>
      <c r="VQA31" s="309"/>
      <c r="VQB31" s="309"/>
      <c r="VQC31" s="309"/>
      <c r="VQD31" s="309"/>
      <c r="VQE31" s="309"/>
      <c r="VQF31" s="309"/>
      <c r="VQG31" s="309"/>
      <c r="VQH31" s="309"/>
      <c r="VQI31" s="309"/>
      <c r="VQJ31" s="309"/>
      <c r="VQK31" s="309"/>
      <c r="VQL31" s="309"/>
      <c r="VQM31" s="309"/>
      <c r="VQN31" s="309"/>
      <c r="VQO31" s="309"/>
      <c r="VQP31" s="309"/>
      <c r="VQQ31" s="309"/>
      <c r="VQR31" s="309"/>
      <c r="VQS31" s="309"/>
      <c r="VQT31" s="309"/>
      <c r="VQU31" s="309"/>
      <c r="VQV31" s="309"/>
      <c r="VQW31" s="309"/>
      <c r="VQX31" s="309"/>
      <c r="VQY31" s="309"/>
      <c r="VQZ31" s="309"/>
      <c r="VRA31" s="309"/>
      <c r="VRB31" s="309"/>
      <c r="VRC31" s="309"/>
      <c r="VRD31" s="309"/>
      <c r="VRE31" s="309"/>
      <c r="VRF31" s="309"/>
      <c r="VRG31" s="309"/>
      <c r="VRH31" s="309"/>
      <c r="VRI31" s="309"/>
      <c r="VRJ31" s="309"/>
      <c r="VRK31" s="309"/>
      <c r="VRL31" s="309"/>
      <c r="VRM31" s="309"/>
      <c r="VRN31" s="309"/>
      <c r="VRO31" s="309"/>
      <c r="VRP31" s="309"/>
      <c r="VRQ31" s="309"/>
      <c r="VRR31" s="309"/>
      <c r="VRS31" s="309"/>
      <c r="VRT31" s="309"/>
      <c r="VRU31" s="309"/>
      <c r="VRV31" s="309"/>
      <c r="VRW31" s="309"/>
      <c r="VRX31" s="309"/>
      <c r="VRY31" s="309"/>
      <c r="VRZ31" s="309"/>
      <c r="VSA31" s="309"/>
      <c r="VSB31" s="309"/>
      <c r="VSC31" s="309"/>
      <c r="VSD31" s="309"/>
      <c r="VSE31" s="309"/>
      <c r="VSF31" s="309"/>
      <c r="VSG31" s="309"/>
      <c r="VSH31" s="309"/>
      <c r="VSI31" s="309"/>
      <c r="VSJ31" s="309"/>
      <c r="VSK31" s="309"/>
      <c r="VSL31" s="309"/>
      <c r="VSM31" s="309"/>
      <c r="VSN31" s="309"/>
      <c r="VSO31" s="309"/>
      <c r="VSP31" s="309"/>
      <c r="VSQ31" s="309"/>
      <c r="VSR31" s="309"/>
      <c r="VSS31" s="309"/>
      <c r="VST31" s="309"/>
      <c r="VSU31" s="309"/>
      <c r="VSV31" s="309"/>
      <c r="VSW31" s="309"/>
      <c r="VSX31" s="309"/>
      <c r="VSY31" s="309"/>
      <c r="VSZ31" s="309"/>
      <c r="VTA31" s="309"/>
      <c r="VTB31" s="309"/>
      <c r="VTC31" s="309"/>
      <c r="VTD31" s="309"/>
      <c r="VTE31" s="309"/>
      <c r="VTF31" s="309"/>
      <c r="VTG31" s="309"/>
      <c r="VTH31" s="309"/>
      <c r="VTI31" s="309"/>
      <c r="VTJ31" s="309"/>
      <c r="VTK31" s="309"/>
      <c r="VTL31" s="309"/>
      <c r="VTM31" s="309"/>
      <c r="VTN31" s="309"/>
      <c r="VTO31" s="309"/>
      <c r="VTP31" s="309"/>
      <c r="VTQ31" s="309"/>
      <c r="VTR31" s="309"/>
      <c r="VTS31" s="309"/>
      <c r="VTT31" s="309"/>
      <c r="VTU31" s="309"/>
      <c r="VTV31" s="309"/>
      <c r="VTW31" s="309"/>
      <c r="VTX31" s="309"/>
      <c r="VTY31" s="309"/>
      <c r="VTZ31" s="309"/>
      <c r="VUA31" s="309"/>
      <c r="VUB31" s="309"/>
      <c r="VUC31" s="309"/>
      <c r="VUD31" s="309"/>
      <c r="VUE31" s="309"/>
      <c r="VUF31" s="309"/>
      <c r="VUG31" s="309"/>
      <c r="VUH31" s="309"/>
      <c r="VUI31" s="309"/>
      <c r="VUJ31" s="309"/>
      <c r="VUK31" s="309"/>
      <c r="VUL31" s="309"/>
      <c r="VUM31" s="309"/>
      <c r="VUN31" s="309"/>
      <c r="VUO31" s="309"/>
      <c r="VUP31" s="309"/>
      <c r="VUQ31" s="309"/>
      <c r="VUR31" s="309"/>
      <c r="VUS31" s="309"/>
      <c r="VUT31" s="309"/>
      <c r="VUU31" s="309"/>
      <c r="VUV31" s="309"/>
      <c r="VUW31" s="309"/>
      <c r="VUX31" s="309"/>
      <c r="VUY31" s="309"/>
      <c r="VUZ31" s="309"/>
      <c r="VVA31" s="309"/>
      <c r="VVB31" s="309"/>
      <c r="VVC31" s="309"/>
      <c r="VVD31" s="309"/>
      <c r="VVE31" s="309"/>
      <c r="VVF31" s="309"/>
      <c r="VVG31" s="309"/>
      <c r="VVH31" s="309"/>
      <c r="VVI31" s="309"/>
      <c r="VVJ31" s="309"/>
      <c r="VVK31" s="309"/>
      <c r="VVL31" s="309"/>
      <c r="VVM31" s="309"/>
      <c r="VVN31" s="309"/>
      <c r="VVO31" s="309"/>
      <c r="VVP31" s="309"/>
      <c r="VVQ31" s="309"/>
      <c r="VVR31" s="309"/>
      <c r="VVS31" s="309"/>
      <c r="VVT31" s="309"/>
      <c r="VVU31" s="309"/>
      <c r="VVV31" s="309"/>
      <c r="VVW31" s="309"/>
      <c r="VVX31" s="309"/>
      <c r="VVY31" s="309"/>
      <c r="VVZ31" s="309"/>
      <c r="VWA31" s="309"/>
      <c r="VWB31" s="309"/>
      <c r="VWC31" s="309"/>
      <c r="VWD31" s="309"/>
      <c r="VWE31" s="309"/>
      <c r="VWF31" s="309"/>
      <c r="VWG31" s="309"/>
      <c r="VWH31" s="309"/>
      <c r="VWI31" s="309"/>
      <c r="VWJ31" s="309"/>
      <c r="VWK31" s="309"/>
      <c r="VWL31" s="309"/>
      <c r="VWM31" s="309"/>
      <c r="VWN31" s="309"/>
      <c r="VWO31" s="309"/>
      <c r="VWP31" s="309"/>
      <c r="VWQ31" s="309"/>
      <c r="VWR31" s="309"/>
      <c r="VWS31" s="309"/>
      <c r="VWT31" s="309"/>
      <c r="VWU31" s="309"/>
      <c r="VWV31" s="309"/>
      <c r="VWW31" s="309"/>
      <c r="VWX31" s="309"/>
      <c r="VWY31" s="309"/>
      <c r="VWZ31" s="309"/>
      <c r="VXA31" s="309"/>
      <c r="VXB31" s="309"/>
      <c r="VXC31" s="309"/>
      <c r="VXD31" s="309"/>
      <c r="VXE31" s="309"/>
      <c r="VXF31" s="309"/>
      <c r="VXG31" s="309"/>
      <c r="VXH31" s="309"/>
      <c r="VXI31" s="309"/>
      <c r="VXJ31" s="309"/>
      <c r="VXK31" s="309"/>
      <c r="VXL31" s="309"/>
      <c r="VXM31" s="309"/>
      <c r="VXN31" s="309"/>
      <c r="VXO31" s="309"/>
      <c r="VXP31" s="309"/>
      <c r="VXQ31" s="309"/>
      <c r="VXR31" s="309"/>
      <c r="VXS31" s="309"/>
      <c r="VXT31" s="309"/>
      <c r="VXU31" s="309"/>
      <c r="VXV31" s="309"/>
      <c r="VXW31" s="309"/>
      <c r="VXX31" s="309"/>
      <c r="VXY31" s="309"/>
      <c r="VXZ31" s="309"/>
      <c r="VYA31" s="309"/>
      <c r="VYB31" s="309"/>
      <c r="VYC31" s="309"/>
      <c r="VYD31" s="309"/>
      <c r="VYE31" s="309"/>
      <c r="VYF31" s="309"/>
      <c r="VYG31" s="309"/>
      <c r="VYH31" s="309"/>
      <c r="VYI31" s="309"/>
      <c r="VYJ31" s="309"/>
      <c r="VYK31" s="309"/>
      <c r="VYL31" s="309"/>
      <c r="VYM31" s="309"/>
      <c r="VYN31" s="309"/>
      <c r="VYO31" s="309"/>
      <c r="VYP31" s="309"/>
      <c r="VYQ31" s="309"/>
      <c r="VYR31" s="309"/>
      <c r="VYS31" s="309"/>
      <c r="VYT31" s="309"/>
      <c r="VYU31" s="309"/>
      <c r="VYV31" s="309"/>
      <c r="VYW31" s="309"/>
      <c r="VYX31" s="309"/>
      <c r="VYY31" s="309"/>
      <c r="VYZ31" s="309"/>
      <c r="VZA31" s="309"/>
      <c r="VZB31" s="309"/>
      <c r="VZC31" s="309"/>
      <c r="VZD31" s="309"/>
      <c r="VZE31" s="309"/>
      <c r="VZF31" s="309"/>
      <c r="VZG31" s="309"/>
      <c r="VZH31" s="309"/>
      <c r="VZI31" s="309"/>
      <c r="VZJ31" s="309"/>
      <c r="VZK31" s="309"/>
      <c r="VZL31" s="309"/>
      <c r="VZM31" s="309"/>
      <c r="VZN31" s="309"/>
      <c r="VZO31" s="309"/>
      <c r="VZP31" s="309"/>
      <c r="VZQ31" s="309"/>
      <c r="VZR31" s="309"/>
      <c r="VZS31" s="309"/>
      <c r="VZT31" s="309"/>
      <c r="VZU31" s="309"/>
      <c r="VZV31" s="309"/>
      <c r="VZW31" s="309"/>
      <c r="VZX31" s="309"/>
      <c r="VZY31" s="309"/>
      <c r="VZZ31" s="309"/>
      <c r="WAA31" s="309"/>
      <c r="WAB31" s="309"/>
      <c r="WAC31" s="309"/>
      <c r="WAD31" s="309"/>
      <c r="WAE31" s="309"/>
      <c r="WAF31" s="309"/>
      <c r="WAG31" s="309"/>
      <c r="WAH31" s="309"/>
      <c r="WAI31" s="309"/>
      <c r="WAJ31" s="309"/>
      <c r="WAK31" s="309"/>
      <c r="WAL31" s="309"/>
      <c r="WAM31" s="309"/>
      <c r="WAN31" s="309"/>
      <c r="WAO31" s="309"/>
      <c r="WAP31" s="309"/>
      <c r="WAQ31" s="309"/>
      <c r="WAR31" s="309"/>
      <c r="WAS31" s="309"/>
      <c r="WAT31" s="309"/>
      <c r="WAU31" s="309"/>
      <c r="WAV31" s="309"/>
      <c r="WAW31" s="309"/>
      <c r="WAX31" s="309"/>
      <c r="WAY31" s="309"/>
      <c r="WAZ31" s="309"/>
      <c r="WBA31" s="309"/>
      <c r="WBB31" s="309"/>
      <c r="WBC31" s="309"/>
      <c r="WBD31" s="309"/>
      <c r="WBE31" s="309"/>
      <c r="WBF31" s="309"/>
      <c r="WBG31" s="309"/>
      <c r="WBH31" s="309"/>
      <c r="WBI31" s="309"/>
      <c r="WBJ31" s="309"/>
      <c r="WBK31" s="309"/>
      <c r="WBL31" s="309"/>
      <c r="WBM31" s="309"/>
      <c r="WBN31" s="309"/>
      <c r="WBO31" s="309"/>
      <c r="WBP31" s="309"/>
      <c r="WBQ31" s="309"/>
      <c r="WBR31" s="309"/>
      <c r="WBS31" s="309"/>
      <c r="WBT31" s="309"/>
      <c r="WBU31" s="309"/>
      <c r="WBV31" s="309"/>
      <c r="WBW31" s="309"/>
      <c r="WBX31" s="309"/>
      <c r="WBY31" s="309"/>
      <c r="WBZ31" s="309"/>
      <c r="WCA31" s="309"/>
      <c r="WCB31" s="309"/>
      <c r="WCC31" s="309"/>
      <c r="WCD31" s="309"/>
      <c r="WCE31" s="309"/>
      <c r="WCF31" s="309"/>
      <c r="WCG31" s="309"/>
      <c r="WCH31" s="309"/>
      <c r="WCI31" s="309"/>
      <c r="WCJ31" s="309"/>
      <c r="WCK31" s="309"/>
      <c r="WCL31" s="309"/>
      <c r="WCM31" s="309"/>
      <c r="WCN31" s="309"/>
      <c r="WCO31" s="309"/>
      <c r="WCP31" s="309"/>
      <c r="WCQ31" s="309"/>
      <c r="WCR31" s="309"/>
      <c r="WCS31" s="309"/>
      <c r="WCT31" s="309"/>
      <c r="WCU31" s="309"/>
      <c r="WCV31" s="309"/>
      <c r="WCW31" s="309"/>
      <c r="WCX31" s="309"/>
      <c r="WCY31" s="309"/>
      <c r="WCZ31" s="309"/>
      <c r="WDA31" s="309"/>
      <c r="WDB31" s="309"/>
      <c r="WDC31" s="309"/>
      <c r="WDD31" s="309"/>
      <c r="WDE31" s="309"/>
      <c r="WDF31" s="309"/>
      <c r="WDG31" s="309"/>
      <c r="WDH31" s="309"/>
      <c r="WDI31" s="309"/>
      <c r="WDJ31" s="309"/>
      <c r="WDK31" s="309"/>
      <c r="WDL31" s="309"/>
      <c r="WDM31" s="309"/>
      <c r="WDN31" s="309"/>
      <c r="WDO31" s="309"/>
      <c r="WDP31" s="309"/>
      <c r="WDQ31" s="309"/>
      <c r="WDR31" s="309"/>
      <c r="WDS31" s="309"/>
      <c r="WDT31" s="309"/>
      <c r="WDU31" s="309"/>
      <c r="WDV31" s="309"/>
      <c r="WDW31" s="309"/>
      <c r="WDX31" s="309"/>
      <c r="WDY31" s="309"/>
      <c r="WDZ31" s="309"/>
      <c r="WEA31" s="309"/>
      <c r="WEB31" s="309"/>
      <c r="WEC31" s="309"/>
      <c r="WED31" s="309"/>
      <c r="WEE31" s="309"/>
      <c r="WEF31" s="309"/>
      <c r="WEG31" s="309"/>
      <c r="WEH31" s="309"/>
      <c r="WEI31" s="309"/>
      <c r="WEJ31" s="309"/>
      <c r="WEK31" s="309"/>
      <c r="WEL31" s="309"/>
      <c r="WEM31" s="309"/>
      <c r="WEN31" s="309"/>
      <c r="WEO31" s="309"/>
      <c r="WEP31" s="309"/>
      <c r="WEQ31" s="309"/>
      <c r="WER31" s="309"/>
      <c r="WES31" s="309"/>
      <c r="WET31" s="309"/>
      <c r="WEU31" s="309"/>
      <c r="WEV31" s="309"/>
      <c r="WEW31" s="309"/>
      <c r="WEX31" s="309"/>
      <c r="WEY31" s="309"/>
      <c r="WEZ31" s="309"/>
      <c r="WFA31" s="309"/>
      <c r="WFB31" s="309"/>
      <c r="WFC31" s="309"/>
      <c r="WFD31" s="309"/>
      <c r="WFE31" s="309"/>
      <c r="WFF31" s="309"/>
      <c r="WFG31" s="309"/>
      <c r="WFH31" s="309"/>
      <c r="WFI31" s="309"/>
      <c r="WFJ31" s="309"/>
      <c r="WFK31" s="309"/>
      <c r="WFL31" s="309"/>
      <c r="WFM31" s="309"/>
      <c r="WFN31" s="309"/>
      <c r="WFO31" s="309"/>
      <c r="WFP31" s="309"/>
      <c r="WFQ31" s="309"/>
      <c r="WFR31" s="309"/>
      <c r="WFS31" s="309"/>
      <c r="WFT31" s="309"/>
      <c r="WFU31" s="309"/>
      <c r="WFV31" s="309"/>
      <c r="WFW31" s="309"/>
      <c r="WFX31" s="309"/>
      <c r="WFY31" s="309"/>
      <c r="WFZ31" s="309"/>
      <c r="WGA31" s="309"/>
      <c r="WGB31" s="309"/>
      <c r="WGC31" s="309"/>
      <c r="WGD31" s="309"/>
      <c r="WGE31" s="309"/>
      <c r="WGF31" s="309"/>
      <c r="WGG31" s="309"/>
      <c r="WGH31" s="309"/>
      <c r="WGI31" s="309"/>
      <c r="WGJ31" s="309"/>
      <c r="WGK31" s="309"/>
      <c r="WGL31" s="309"/>
      <c r="WGM31" s="309"/>
      <c r="WGN31" s="309"/>
      <c r="WGO31" s="309"/>
      <c r="WGP31" s="309"/>
      <c r="WGQ31" s="309"/>
      <c r="WGR31" s="309"/>
      <c r="WGS31" s="309"/>
      <c r="WGT31" s="309"/>
      <c r="WGU31" s="309"/>
      <c r="WGV31" s="309"/>
      <c r="WGW31" s="309"/>
      <c r="WGX31" s="309"/>
      <c r="WGY31" s="309"/>
      <c r="WGZ31" s="309"/>
      <c r="WHA31" s="309"/>
      <c r="WHB31" s="309"/>
      <c r="WHC31" s="309"/>
      <c r="WHD31" s="309"/>
      <c r="WHE31" s="309"/>
      <c r="WHF31" s="309"/>
      <c r="WHG31" s="309"/>
      <c r="WHH31" s="309"/>
      <c r="WHI31" s="309"/>
      <c r="WHJ31" s="309"/>
      <c r="WHK31" s="309"/>
      <c r="WHL31" s="309"/>
      <c r="WHM31" s="309"/>
      <c r="WHN31" s="309"/>
      <c r="WHO31" s="309"/>
      <c r="WHP31" s="309"/>
      <c r="WHQ31" s="309"/>
      <c r="WHR31" s="309"/>
      <c r="WHS31" s="309"/>
      <c r="WHT31" s="309"/>
      <c r="WHU31" s="309"/>
      <c r="WHV31" s="309"/>
      <c r="WHW31" s="309"/>
      <c r="WHX31" s="309"/>
      <c r="WHY31" s="309"/>
      <c r="WHZ31" s="309"/>
      <c r="WIA31" s="309"/>
      <c r="WIB31" s="309"/>
      <c r="WIC31" s="309"/>
      <c r="WID31" s="309"/>
      <c r="WIE31" s="309"/>
      <c r="WIF31" s="309"/>
      <c r="WIG31" s="309"/>
      <c r="WIH31" s="309"/>
      <c r="WII31" s="309"/>
      <c r="WIJ31" s="309"/>
      <c r="WIK31" s="309"/>
      <c r="WIL31" s="309"/>
      <c r="WIM31" s="309"/>
      <c r="WIN31" s="309"/>
      <c r="WIO31" s="309"/>
      <c r="WIP31" s="309"/>
      <c r="WIQ31" s="309"/>
      <c r="WIR31" s="309"/>
      <c r="WIS31" s="309"/>
      <c r="WIT31" s="309"/>
      <c r="WIU31" s="309"/>
      <c r="WIV31" s="309"/>
      <c r="WIW31" s="309"/>
      <c r="WIX31" s="309"/>
      <c r="WIY31" s="309"/>
      <c r="WIZ31" s="309"/>
      <c r="WJA31" s="309"/>
      <c r="WJB31" s="309"/>
      <c r="WJC31" s="309"/>
      <c r="WJD31" s="309"/>
      <c r="WJE31" s="309"/>
      <c r="WJF31" s="309"/>
      <c r="WJG31" s="309"/>
      <c r="WJH31" s="309"/>
      <c r="WJI31" s="309"/>
      <c r="WJJ31" s="309"/>
      <c r="WJK31" s="309"/>
      <c r="WJL31" s="309"/>
      <c r="WJM31" s="309"/>
      <c r="WJN31" s="309"/>
      <c r="WJO31" s="309"/>
      <c r="WJP31" s="309"/>
      <c r="WJQ31" s="309"/>
      <c r="WJR31" s="309"/>
      <c r="WJS31" s="309"/>
      <c r="WJT31" s="309"/>
      <c r="WJU31" s="309"/>
      <c r="WJV31" s="309"/>
      <c r="WJW31" s="309"/>
      <c r="WJX31" s="309"/>
      <c r="WJY31" s="309"/>
      <c r="WJZ31" s="309"/>
      <c r="WKA31" s="309"/>
      <c r="WKB31" s="309"/>
      <c r="WKC31" s="309"/>
      <c r="WKD31" s="309"/>
      <c r="WKE31" s="309"/>
      <c r="WKF31" s="309"/>
      <c r="WKG31" s="309"/>
      <c r="WKH31" s="309"/>
      <c r="WKI31" s="309"/>
      <c r="WKJ31" s="309"/>
      <c r="WKK31" s="309"/>
      <c r="WKL31" s="309"/>
      <c r="WKM31" s="309"/>
      <c r="WKN31" s="309"/>
      <c r="WKO31" s="309"/>
      <c r="WKP31" s="309"/>
      <c r="WKQ31" s="309"/>
      <c r="WKR31" s="309"/>
      <c r="WKS31" s="309"/>
      <c r="WKT31" s="309"/>
      <c r="WKU31" s="309"/>
      <c r="WKV31" s="309"/>
      <c r="WKW31" s="309"/>
      <c r="WKX31" s="309"/>
      <c r="WKY31" s="309"/>
      <c r="WKZ31" s="309"/>
      <c r="WLA31" s="309"/>
      <c r="WLB31" s="309"/>
      <c r="WLC31" s="309"/>
      <c r="WLD31" s="309"/>
      <c r="WLE31" s="309"/>
      <c r="WLF31" s="309"/>
      <c r="WLG31" s="309"/>
      <c r="WLH31" s="309"/>
      <c r="WLI31" s="309"/>
      <c r="WLJ31" s="309"/>
      <c r="WLK31" s="309"/>
      <c r="WLL31" s="309"/>
      <c r="WLM31" s="309"/>
      <c r="WLN31" s="309"/>
      <c r="WLO31" s="309"/>
      <c r="WLP31" s="309"/>
      <c r="WLQ31" s="309"/>
      <c r="WLR31" s="309"/>
      <c r="WLS31" s="309"/>
      <c r="WLT31" s="309"/>
      <c r="WLU31" s="309"/>
      <c r="WLV31" s="309"/>
      <c r="WLW31" s="309"/>
      <c r="WLX31" s="309"/>
      <c r="WLY31" s="309"/>
      <c r="WLZ31" s="309"/>
      <c r="WMA31" s="309"/>
      <c r="WMB31" s="309"/>
      <c r="WMC31" s="309"/>
      <c r="WMD31" s="309"/>
      <c r="WME31" s="309"/>
      <c r="WMF31" s="309"/>
      <c r="WMG31" s="309"/>
      <c r="WMH31" s="309"/>
      <c r="WMI31" s="309"/>
      <c r="WMJ31" s="309"/>
      <c r="WMK31" s="309"/>
      <c r="WML31" s="309"/>
      <c r="WMM31" s="309"/>
      <c r="WMN31" s="309"/>
      <c r="WMO31" s="309"/>
      <c r="WMP31" s="309"/>
      <c r="WMQ31" s="309"/>
      <c r="WMR31" s="309"/>
      <c r="WMS31" s="309"/>
      <c r="WMT31" s="309"/>
      <c r="WMU31" s="309"/>
      <c r="WMV31" s="309"/>
      <c r="WMW31" s="309"/>
      <c r="WMX31" s="309"/>
      <c r="WMY31" s="309"/>
      <c r="WMZ31" s="309"/>
      <c r="WNA31" s="309"/>
      <c r="WNB31" s="309"/>
      <c r="WNC31" s="309"/>
      <c r="WND31" s="309"/>
      <c r="WNE31" s="309"/>
      <c r="WNF31" s="309"/>
      <c r="WNG31" s="309"/>
      <c r="WNH31" s="309"/>
      <c r="WNI31" s="309"/>
      <c r="WNJ31" s="309"/>
      <c r="WNK31" s="309"/>
      <c r="WNL31" s="309"/>
      <c r="WNM31" s="309"/>
      <c r="WNN31" s="309"/>
      <c r="WNO31" s="309"/>
      <c r="WNP31" s="309"/>
      <c r="WNQ31" s="309"/>
      <c r="WNR31" s="309"/>
      <c r="WNS31" s="309"/>
      <c r="WNT31" s="309"/>
      <c r="WNU31" s="309"/>
      <c r="WNV31" s="309"/>
      <c r="WNW31" s="309"/>
      <c r="WNX31" s="309"/>
      <c r="WNY31" s="309"/>
      <c r="WNZ31" s="309"/>
      <c r="WOA31" s="309"/>
      <c r="WOB31" s="309"/>
      <c r="WOC31" s="309"/>
      <c r="WOD31" s="309"/>
      <c r="WOE31" s="309"/>
      <c r="WOF31" s="309"/>
      <c r="WOG31" s="309"/>
      <c r="WOH31" s="309"/>
      <c r="WOI31" s="309"/>
      <c r="WOJ31" s="309"/>
      <c r="WOK31" s="309"/>
      <c r="WOL31" s="309"/>
      <c r="WOM31" s="309"/>
      <c r="WON31" s="309"/>
      <c r="WOO31" s="309"/>
      <c r="WOP31" s="309"/>
      <c r="WOQ31" s="309"/>
      <c r="WOR31" s="309"/>
      <c r="WOS31" s="309"/>
      <c r="WOT31" s="309"/>
      <c r="WOU31" s="309"/>
      <c r="WOV31" s="309"/>
      <c r="WOW31" s="309"/>
      <c r="WOX31" s="309"/>
      <c r="WOY31" s="309"/>
      <c r="WOZ31" s="309"/>
      <c r="WPA31" s="309"/>
      <c r="WPB31" s="309"/>
      <c r="WPC31" s="309"/>
      <c r="WPD31" s="309"/>
      <c r="WPE31" s="309"/>
      <c r="WPF31" s="309"/>
      <c r="WPG31" s="309"/>
      <c r="WPH31" s="309"/>
      <c r="WPI31" s="309"/>
      <c r="WPJ31" s="309"/>
      <c r="WPK31" s="309"/>
      <c r="WPL31" s="309"/>
      <c r="WPM31" s="309"/>
      <c r="WPN31" s="309"/>
      <c r="WPO31" s="309"/>
      <c r="WPP31" s="309"/>
      <c r="WPQ31" s="309"/>
      <c r="WPR31" s="309"/>
      <c r="WPS31" s="309"/>
      <c r="WPT31" s="309"/>
      <c r="WPU31" s="309"/>
      <c r="WPV31" s="309"/>
      <c r="WPW31" s="309"/>
      <c r="WPX31" s="309"/>
      <c r="WPY31" s="309"/>
      <c r="WPZ31" s="309"/>
      <c r="WQA31" s="309"/>
      <c r="WQB31" s="309"/>
      <c r="WQC31" s="309"/>
      <c r="WQD31" s="309"/>
      <c r="WQE31" s="309"/>
      <c r="WQF31" s="309"/>
      <c r="WQG31" s="309"/>
      <c r="WQH31" s="309"/>
      <c r="WQI31" s="309"/>
      <c r="WQJ31" s="309"/>
      <c r="WQK31" s="309"/>
      <c r="WQL31" s="309"/>
      <c r="WQM31" s="309"/>
      <c r="WQN31" s="309"/>
      <c r="WQO31" s="309"/>
      <c r="WQP31" s="309"/>
      <c r="WQQ31" s="309"/>
      <c r="WQR31" s="309"/>
      <c r="WQS31" s="309"/>
      <c r="WQT31" s="309"/>
      <c r="WQU31" s="309"/>
      <c r="WQV31" s="309"/>
      <c r="WQW31" s="309"/>
      <c r="WQX31" s="309"/>
      <c r="WQY31" s="309"/>
      <c r="WQZ31" s="309"/>
      <c r="WRA31" s="309"/>
      <c r="WRB31" s="309"/>
      <c r="WRC31" s="309"/>
      <c r="WRD31" s="309"/>
      <c r="WRE31" s="309"/>
      <c r="WRF31" s="309"/>
      <c r="WRG31" s="309"/>
      <c r="WRH31" s="309"/>
      <c r="WRI31" s="309"/>
      <c r="WRJ31" s="309"/>
      <c r="WRK31" s="309"/>
      <c r="WRL31" s="309"/>
      <c r="WRM31" s="309"/>
      <c r="WRN31" s="309"/>
      <c r="WRO31" s="309"/>
      <c r="WRP31" s="309"/>
      <c r="WRQ31" s="309"/>
      <c r="WRR31" s="309"/>
      <c r="WRS31" s="309"/>
      <c r="WRT31" s="309"/>
      <c r="WRU31" s="309"/>
      <c r="WRV31" s="309"/>
      <c r="WRW31" s="309"/>
      <c r="WRX31" s="309"/>
      <c r="WRY31" s="309"/>
      <c r="WRZ31" s="309"/>
      <c r="WSA31" s="309"/>
      <c r="WSB31" s="309"/>
      <c r="WSC31" s="309"/>
      <c r="WSD31" s="309"/>
      <c r="WSE31" s="309"/>
      <c r="WSF31" s="309"/>
      <c r="WSG31" s="309"/>
      <c r="WSH31" s="309"/>
      <c r="WSI31" s="309"/>
      <c r="WSJ31" s="309"/>
      <c r="WSK31" s="309"/>
      <c r="WSL31" s="309"/>
      <c r="WSM31" s="309"/>
      <c r="WSN31" s="309"/>
      <c r="WSO31" s="309"/>
      <c r="WSP31" s="309"/>
      <c r="WSQ31" s="309"/>
      <c r="WSR31" s="309"/>
      <c r="WSS31" s="309"/>
      <c r="WST31" s="309"/>
      <c r="WSU31" s="309"/>
      <c r="WSV31" s="309"/>
      <c r="WSW31" s="309"/>
      <c r="WSX31" s="309"/>
      <c r="WSY31" s="309"/>
      <c r="WSZ31" s="309"/>
      <c r="WTA31" s="309"/>
      <c r="WTB31" s="309"/>
      <c r="WTC31" s="309"/>
      <c r="WTD31" s="309"/>
      <c r="WTE31" s="309"/>
      <c r="WTF31" s="309"/>
      <c r="WTG31" s="309"/>
      <c r="WTH31" s="309"/>
      <c r="WTI31" s="309"/>
      <c r="WTJ31" s="309"/>
      <c r="WTK31" s="309"/>
      <c r="WTL31" s="309"/>
      <c r="WTM31" s="309"/>
      <c r="WTN31" s="309"/>
      <c r="WTO31" s="309"/>
      <c r="WTP31" s="309"/>
      <c r="WTQ31" s="309"/>
      <c r="WTR31" s="309"/>
      <c r="WTS31" s="309"/>
      <c r="WTT31" s="309"/>
      <c r="WTU31" s="309"/>
      <c r="WTV31" s="309"/>
      <c r="WTW31" s="309"/>
      <c r="WTX31" s="309"/>
      <c r="WTY31" s="309"/>
      <c r="WTZ31" s="309"/>
      <c r="WUA31" s="309"/>
      <c r="WUB31" s="309"/>
      <c r="WUC31" s="309"/>
      <c r="WUD31" s="309"/>
      <c r="WUE31" s="309"/>
      <c r="WUF31" s="309"/>
      <c r="WUG31" s="309"/>
      <c r="WUH31" s="309"/>
      <c r="WUI31" s="309"/>
      <c r="WUJ31" s="309"/>
      <c r="WUK31" s="309"/>
      <c r="WUL31" s="309"/>
      <c r="WUM31" s="309"/>
      <c r="WUN31" s="309"/>
      <c r="WUO31" s="309"/>
      <c r="WUP31" s="309"/>
      <c r="WUQ31" s="309"/>
      <c r="WUR31" s="309"/>
      <c r="WUS31" s="309"/>
      <c r="WUT31" s="309"/>
      <c r="WUU31" s="309"/>
      <c r="WUV31" s="309"/>
      <c r="WUW31" s="309"/>
      <c r="WUX31" s="309"/>
      <c r="WUY31" s="309"/>
      <c r="WUZ31" s="309"/>
      <c r="WVA31" s="309"/>
      <c r="WVB31" s="309"/>
      <c r="WVC31" s="309"/>
      <c r="WVD31" s="309"/>
      <c r="WVE31" s="309"/>
      <c r="WVF31" s="309"/>
      <c r="WVG31" s="309"/>
      <c r="WVH31" s="309"/>
      <c r="WVI31" s="309"/>
      <c r="WVJ31" s="309"/>
      <c r="WVK31" s="309"/>
      <c r="WVL31" s="309"/>
      <c r="WVM31" s="309"/>
      <c r="WVN31" s="309"/>
      <c r="WVO31" s="309"/>
      <c r="WVP31" s="309"/>
      <c r="WVQ31" s="309"/>
    </row>
    <row r="32" spans="1:16137" s="310" customFormat="1" x14ac:dyDescent="0.25">
      <c r="A32" s="309"/>
      <c r="B32" s="309"/>
      <c r="C32" s="309"/>
      <c r="D32" s="309"/>
      <c r="F32" s="309"/>
      <c r="G32" s="309"/>
      <c r="H32" s="309"/>
      <c r="I32" s="309"/>
      <c r="J32" s="309"/>
      <c r="K32" s="311"/>
      <c r="L32" s="312"/>
      <c r="M32" s="307" t="s">
        <v>729</v>
      </c>
      <c r="N32" s="308">
        <v>20</v>
      </c>
      <c r="O32" s="64">
        <f>O26+O25+O24+O23+O22+O21+O20+O19+O18+O17+O16+O15+O14+O13+O12+O11+O10+O9+O8+O7</f>
        <v>3564295.4299999997</v>
      </c>
      <c r="P32" s="64">
        <f>P26+P25+P24+P23+P22+P21+P20+P19+P18+P17+P16+P15+P14+P13+P12+P11+P10+P9+P8+P7</f>
        <v>2519884.44</v>
      </c>
      <c r="Q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309"/>
      <c r="BJ32" s="309"/>
      <c r="BK32" s="309"/>
      <c r="BL32" s="309"/>
      <c r="BM32" s="309"/>
      <c r="BN32" s="309"/>
      <c r="BO32" s="309"/>
      <c r="BP32" s="309"/>
      <c r="BQ32" s="309"/>
      <c r="BR32" s="309"/>
      <c r="BS32" s="309"/>
      <c r="BT32" s="309"/>
      <c r="BU32" s="309"/>
      <c r="BV32" s="309"/>
      <c r="BW32" s="309"/>
      <c r="BX32" s="309"/>
      <c r="BY32" s="309"/>
      <c r="BZ32" s="309"/>
      <c r="CA32" s="309"/>
      <c r="CB32" s="309"/>
      <c r="CC32" s="309"/>
      <c r="CD32" s="309"/>
      <c r="CE32" s="309"/>
      <c r="CF32" s="309"/>
      <c r="CG32" s="309"/>
      <c r="CH32" s="309"/>
      <c r="CI32" s="309"/>
      <c r="CJ32" s="309"/>
      <c r="CK32" s="309"/>
      <c r="CL32" s="309"/>
      <c r="CM32" s="309"/>
      <c r="CN32" s="309"/>
      <c r="CO32" s="309"/>
      <c r="CP32" s="309"/>
      <c r="CQ32" s="309"/>
      <c r="CR32" s="309"/>
      <c r="CS32" s="309"/>
      <c r="CT32" s="309"/>
      <c r="CU32" s="309"/>
      <c r="CV32" s="309"/>
      <c r="CW32" s="309"/>
      <c r="CX32" s="309"/>
      <c r="CY32" s="309"/>
      <c r="CZ32" s="309"/>
      <c r="DA32" s="309"/>
      <c r="DB32" s="309"/>
      <c r="DC32" s="309"/>
      <c r="DD32" s="309"/>
      <c r="DE32" s="309"/>
      <c r="DF32" s="309"/>
      <c r="DG32" s="309"/>
      <c r="DH32" s="309"/>
      <c r="DI32" s="309"/>
      <c r="DJ32" s="309"/>
      <c r="DK32" s="309"/>
      <c r="DL32" s="309"/>
      <c r="DM32" s="309"/>
      <c r="DN32" s="309"/>
      <c r="DO32" s="309"/>
      <c r="DP32" s="309"/>
      <c r="DQ32" s="309"/>
      <c r="DR32" s="309"/>
      <c r="DS32" s="309"/>
      <c r="DT32" s="309"/>
      <c r="DU32" s="309"/>
      <c r="DV32" s="309"/>
      <c r="DW32" s="309"/>
      <c r="DX32" s="309"/>
      <c r="DY32" s="309"/>
      <c r="DZ32" s="309"/>
      <c r="EA32" s="309"/>
      <c r="EB32" s="309"/>
      <c r="EC32" s="309"/>
      <c r="ED32" s="309"/>
      <c r="EE32" s="309"/>
      <c r="EF32" s="309"/>
      <c r="EG32" s="309"/>
      <c r="EH32" s="309"/>
      <c r="EI32" s="309"/>
      <c r="EJ32" s="309"/>
      <c r="EK32" s="309"/>
      <c r="EL32" s="309"/>
      <c r="EM32" s="309"/>
      <c r="EN32" s="309"/>
      <c r="EO32" s="309"/>
      <c r="EP32" s="309"/>
      <c r="EQ32" s="309"/>
      <c r="ER32" s="309"/>
      <c r="ES32" s="309"/>
      <c r="ET32" s="309"/>
      <c r="EU32" s="309"/>
      <c r="EV32" s="309"/>
      <c r="EW32" s="309"/>
      <c r="EX32" s="309"/>
      <c r="EY32" s="309"/>
      <c r="EZ32" s="309"/>
      <c r="FA32" s="309"/>
      <c r="FB32" s="309"/>
      <c r="FC32" s="309"/>
      <c r="FD32" s="309"/>
      <c r="FE32" s="309"/>
      <c r="FF32" s="309"/>
      <c r="FG32" s="309"/>
      <c r="FH32" s="309"/>
      <c r="FI32" s="309"/>
      <c r="FJ32" s="309"/>
      <c r="FK32" s="309"/>
      <c r="FL32" s="309"/>
      <c r="FM32" s="309"/>
      <c r="FN32" s="309"/>
      <c r="FO32" s="309"/>
      <c r="FP32" s="309"/>
      <c r="FQ32" s="309"/>
      <c r="FR32" s="309"/>
      <c r="FS32" s="309"/>
      <c r="FT32" s="309"/>
      <c r="FU32" s="309"/>
      <c r="FV32" s="309"/>
      <c r="FW32" s="309"/>
      <c r="FX32" s="309"/>
      <c r="FY32" s="309"/>
      <c r="FZ32" s="309"/>
      <c r="GA32" s="309"/>
      <c r="GB32" s="309"/>
      <c r="GC32" s="309"/>
      <c r="GD32" s="309"/>
      <c r="GE32" s="309"/>
      <c r="GF32" s="309"/>
      <c r="GG32" s="309"/>
      <c r="GH32" s="309"/>
      <c r="GI32" s="309"/>
      <c r="GJ32" s="309"/>
      <c r="GK32" s="309"/>
      <c r="GL32" s="309"/>
      <c r="GM32" s="309"/>
      <c r="GN32" s="309"/>
      <c r="GO32" s="309"/>
      <c r="GP32" s="309"/>
      <c r="GQ32" s="309"/>
      <c r="GR32" s="309"/>
      <c r="GS32" s="309"/>
      <c r="GT32" s="309"/>
      <c r="GU32" s="309"/>
      <c r="GV32" s="309"/>
      <c r="GW32" s="309"/>
      <c r="GX32" s="309"/>
      <c r="GY32" s="309"/>
      <c r="GZ32" s="309"/>
      <c r="HA32" s="309"/>
      <c r="HB32" s="309"/>
      <c r="HC32" s="309"/>
      <c r="HD32" s="309"/>
      <c r="HE32" s="309"/>
      <c r="HF32" s="309"/>
      <c r="HG32" s="309"/>
      <c r="HH32" s="309"/>
      <c r="HI32" s="309"/>
      <c r="HJ32" s="309"/>
      <c r="HK32" s="309"/>
      <c r="HL32" s="309"/>
      <c r="HM32" s="309"/>
      <c r="HN32" s="309"/>
      <c r="HO32" s="309"/>
      <c r="HP32" s="309"/>
      <c r="HQ32" s="309"/>
      <c r="HR32" s="309"/>
      <c r="HS32" s="309"/>
      <c r="HT32" s="309"/>
      <c r="HU32" s="309"/>
      <c r="HV32" s="309"/>
      <c r="HW32" s="309"/>
      <c r="HX32" s="309"/>
      <c r="HY32" s="309"/>
      <c r="HZ32" s="309"/>
      <c r="IA32" s="309"/>
      <c r="IB32" s="309"/>
      <c r="IC32" s="309"/>
      <c r="ID32" s="309"/>
      <c r="IE32" s="309"/>
      <c r="IF32" s="309"/>
      <c r="IG32" s="309"/>
      <c r="IH32" s="309"/>
      <c r="II32" s="309"/>
      <c r="IJ32" s="309"/>
      <c r="IK32" s="309"/>
      <c r="IL32" s="309"/>
      <c r="IM32" s="309"/>
      <c r="IN32" s="309"/>
      <c r="IO32" s="309"/>
      <c r="IP32" s="309"/>
      <c r="IQ32" s="309"/>
      <c r="IR32" s="309"/>
      <c r="IS32" s="309"/>
      <c r="IT32" s="309"/>
      <c r="IU32" s="309"/>
      <c r="IV32" s="309"/>
      <c r="IW32" s="309"/>
      <c r="IX32" s="309"/>
      <c r="IY32" s="309"/>
      <c r="IZ32" s="309"/>
      <c r="JA32" s="309"/>
      <c r="JB32" s="309"/>
      <c r="JC32" s="309"/>
      <c r="JD32" s="309"/>
      <c r="JE32" s="309"/>
      <c r="JF32" s="309"/>
      <c r="JG32" s="309"/>
      <c r="JH32" s="309"/>
      <c r="JI32" s="309"/>
      <c r="JJ32" s="309"/>
      <c r="JK32" s="309"/>
      <c r="JL32" s="309"/>
      <c r="JM32" s="309"/>
      <c r="JN32" s="309"/>
      <c r="JO32" s="309"/>
      <c r="JP32" s="309"/>
      <c r="JQ32" s="309"/>
      <c r="JR32" s="309"/>
      <c r="JS32" s="309"/>
      <c r="JT32" s="309"/>
      <c r="JU32" s="309"/>
      <c r="JV32" s="309"/>
      <c r="JW32" s="309"/>
      <c r="JX32" s="309"/>
      <c r="JY32" s="309"/>
      <c r="JZ32" s="309"/>
      <c r="KA32" s="309"/>
      <c r="KB32" s="309"/>
      <c r="KC32" s="309"/>
      <c r="KD32" s="309"/>
      <c r="KE32" s="309"/>
      <c r="KF32" s="309"/>
      <c r="KG32" s="309"/>
      <c r="KH32" s="309"/>
      <c r="KI32" s="309"/>
      <c r="KJ32" s="309"/>
      <c r="KK32" s="309"/>
      <c r="KL32" s="309"/>
      <c r="KM32" s="309"/>
      <c r="KN32" s="309"/>
      <c r="KO32" s="309"/>
      <c r="KP32" s="309"/>
      <c r="KQ32" s="309"/>
      <c r="KR32" s="309"/>
      <c r="KS32" s="309"/>
      <c r="KT32" s="309"/>
      <c r="KU32" s="309"/>
      <c r="KV32" s="309"/>
      <c r="KW32" s="309"/>
      <c r="KX32" s="309"/>
      <c r="KY32" s="309"/>
      <c r="KZ32" s="309"/>
      <c r="LA32" s="309"/>
      <c r="LB32" s="309"/>
      <c r="LC32" s="309"/>
      <c r="LD32" s="309"/>
      <c r="LE32" s="309"/>
      <c r="LF32" s="309"/>
      <c r="LG32" s="309"/>
      <c r="LH32" s="309"/>
      <c r="LI32" s="309"/>
      <c r="LJ32" s="309"/>
      <c r="LK32" s="309"/>
      <c r="LL32" s="309"/>
      <c r="LM32" s="309"/>
      <c r="LN32" s="309"/>
      <c r="LO32" s="309"/>
      <c r="LP32" s="309"/>
      <c r="LQ32" s="309"/>
      <c r="LR32" s="309"/>
      <c r="LS32" s="309"/>
      <c r="LT32" s="309"/>
      <c r="LU32" s="309"/>
      <c r="LV32" s="309"/>
      <c r="LW32" s="309"/>
      <c r="LX32" s="309"/>
      <c r="LY32" s="309"/>
      <c r="LZ32" s="309"/>
      <c r="MA32" s="309"/>
      <c r="MB32" s="309"/>
      <c r="MC32" s="309"/>
      <c r="MD32" s="309"/>
      <c r="ME32" s="309"/>
      <c r="MF32" s="309"/>
      <c r="MG32" s="309"/>
      <c r="MH32" s="309"/>
      <c r="MI32" s="309"/>
      <c r="MJ32" s="309"/>
      <c r="MK32" s="309"/>
      <c r="ML32" s="309"/>
      <c r="MM32" s="309"/>
      <c r="MN32" s="309"/>
      <c r="MO32" s="309"/>
      <c r="MP32" s="309"/>
      <c r="MQ32" s="309"/>
      <c r="MR32" s="309"/>
      <c r="MS32" s="309"/>
      <c r="MT32" s="309"/>
      <c r="MU32" s="309"/>
      <c r="MV32" s="309"/>
      <c r="MW32" s="309"/>
      <c r="MX32" s="309"/>
      <c r="MY32" s="309"/>
      <c r="MZ32" s="309"/>
      <c r="NA32" s="309"/>
      <c r="NB32" s="309"/>
      <c r="NC32" s="309"/>
      <c r="ND32" s="309"/>
      <c r="NE32" s="309"/>
      <c r="NF32" s="309"/>
      <c r="NG32" s="309"/>
      <c r="NH32" s="309"/>
      <c r="NI32" s="309"/>
      <c r="NJ32" s="309"/>
      <c r="NK32" s="309"/>
      <c r="NL32" s="309"/>
      <c r="NM32" s="309"/>
      <c r="NN32" s="309"/>
      <c r="NO32" s="309"/>
      <c r="NP32" s="309"/>
      <c r="NQ32" s="309"/>
      <c r="NR32" s="309"/>
      <c r="NS32" s="309"/>
      <c r="NT32" s="309"/>
      <c r="NU32" s="309"/>
      <c r="NV32" s="309"/>
      <c r="NW32" s="309"/>
      <c r="NX32" s="309"/>
      <c r="NY32" s="309"/>
      <c r="NZ32" s="309"/>
      <c r="OA32" s="309"/>
      <c r="OB32" s="309"/>
      <c r="OC32" s="309"/>
      <c r="OD32" s="309"/>
      <c r="OE32" s="309"/>
      <c r="OF32" s="309"/>
      <c r="OG32" s="309"/>
      <c r="OH32" s="309"/>
      <c r="OI32" s="309"/>
      <c r="OJ32" s="309"/>
      <c r="OK32" s="309"/>
      <c r="OL32" s="309"/>
      <c r="OM32" s="309"/>
      <c r="ON32" s="309"/>
      <c r="OO32" s="309"/>
      <c r="OP32" s="309"/>
      <c r="OQ32" s="309"/>
      <c r="OR32" s="309"/>
      <c r="OS32" s="309"/>
      <c r="OT32" s="309"/>
      <c r="OU32" s="309"/>
      <c r="OV32" s="309"/>
      <c r="OW32" s="309"/>
      <c r="OX32" s="309"/>
      <c r="OY32" s="309"/>
      <c r="OZ32" s="309"/>
      <c r="PA32" s="309"/>
      <c r="PB32" s="309"/>
      <c r="PC32" s="309"/>
      <c r="PD32" s="309"/>
      <c r="PE32" s="309"/>
      <c r="PF32" s="309"/>
      <c r="PG32" s="309"/>
      <c r="PH32" s="309"/>
      <c r="PI32" s="309"/>
      <c r="PJ32" s="309"/>
      <c r="PK32" s="309"/>
      <c r="PL32" s="309"/>
      <c r="PM32" s="309"/>
      <c r="PN32" s="309"/>
      <c r="PO32" s="309"/>
      <c r="PP32" s="309"/>
      <c r="PQ32" s="309"/>
      <c r="PR32" s="309"/>
      <c r="PS32" s="309"/>
      <c r="PT32" s="309"/>
      <c r="PU32" s="309"/>
      <c r="PV32" s="309"/>
      <c r="PW32" s="309"/>
      <c r="PX32" s="309"/>
      <c r="PY32" s="309"/>
      <c r="PZ32" s="309"/>
      <c r="QA32" s="309"/>
      <c r="QB32" s="309"/>
      <c r="QC32" s="309"/>
      <c r="QD32" s="309"/>
      <c r="QE32" s="309"/>
      <c r="QF32" s="309"/>
      <c r="QG32" s="309"/>
      <c r="QH32" s="309"/>
      <c r="QI32" s="309"/>
      <c r="QJ32" s="309"/>
      <c r="QK32" s="309"/>
      <c r="QL32" s="309"/>
      <c r="QM32" s="309"/>
      <c r="QN32" s="309"/>
      <c r="QO32" s="309"/>
      <c r="QP32" s="309"/>
      <c r="QQ32" s="309"/>
      <c r="QR32" s="309"/>
      <c r="QS32" s="309"/>
      <c r="QT32" s="309"/>
      <c r="QU32" s="309"/>
      <c r="QV32" s="309"/>
      <c r="QW32" s="309"/>
      <c r="QX32" s="309"/>
      <c r="QY32" s="309"/>
      <c r="QZ32" s="309"/>
      <c r="RA32" s="309"/>
      <c r="RB32" s="309"/>
      <c r="RC32" s="309"/>
      <c r="RD32" s="309"/>
      <c r="RE32" s="309"/>
      <c r="RF32" s="309"/>
      <c r="RG32" s="309"/>
      <c r="RH32" s="309"/>
      <c r="RI32" s="309"/>
      <c r="RJ32" s="309"/>
      <c r="RK32" s="309"/>
      <c r="RL32" s="309"/>
      <c r="RM32" s="309"/>
      <c r="RN32" s="309"/>
      <c r="RO32" s="309"/>
      <c r="RP32" s="309"/>
      <c r="RQ32" s="309"/>
      <c r="RR32" s="309"/>
      <c r="RS32" s="309"/>
      <c r="RT32" s="309"/>
      <c r="RU32" s="309"/>
      <c r="RV32" s="309"/>
      <c r="RW32" s="309"/>
      <c r="RX32" s="309"/>
      <c r="RY32" s="309"/>
      <c r="RZ32" s="309"/>
      <c r="SA32" s="309"/>
      <c r="SB32" s="309"/>
      <c r="SC32" s="309"/>
      <c r="SD32" s="309"/>
      <c r="SE32" s="309"/>
      <c r="SF32" s="309"/>
      <c r="SG32" s="309"/>
      <c r="SH32" s="309"/>
      <c r="SI32" s="309"/>
      <c r="SJ32" s="309"/>
      <c r="SK32" s="309"/>
      <c r="SL32" s="309"/>
      <c r="SM32" s="309"/>
      <c r="SN32" s="309"/>
      <c r="SO32" s="309"/>
      <c r="SP32" s="309"/>
      <c r="SQ32" s="309"/>
      <c r="SR32" s="309"/>
      <c r="SS32" s="309"/>
      <c r="ST32" s="309"/>
      <c r="SU32" s="309"/>
      <c r="SV32" s="309"/>
      <c r="SW32" s="309"/>
      <c r="SX32" s="309"/>
      <c r="SY32" s="309"/>
      <c r="SZ32" s="309"/>
      <c r="TA32" s="309"/>
      <c r="TB32" s="309"/>
      <c r="TC32" s="309"/>
      <c r="TD32" s="309"/>
      <c r="TE32" s="309"/>
      <c r="TF32" s="309"/>
      <c r="TG32" s="309"/>
      <c r="TH32" s="309"/>
      <c r="TI32" s="309"/>
      <c r="TJ32" s="309"/>
      <c r="TK32" s="309"/>
      <c r="TL32" s="309"/>
      <c r="TM32" s="309"/>
      <c r="TN32" s="309"/>
      <c r="TO32" s="309"/>
      <c r="TP32" s="309"/>
      <c r="TQ32" s="309"/>
      <c r="TR32" s="309"/>
      <c r="TS32" s="309"/>
      <c r="TT32" s="309"/>
      <c r="TU32" s="309"/>
      <c r="TV32" s="309"/>
      <c r="TW32" s="309"/>
      <c r="TX32" s="309"/>
      <c r="TY32" s="309"/>
      <c r="TZ32" s="309"/>
      <c r="UA32" s="309"/>
      <c r="UB32" s="309"/>
      <c r="UC32" s="309"/>
      <c r="UD32" s="309"/>
      <c r="UE32" s="309"/>
      <c r="UF32" s="309"/>
      <c r="UG32" s="309"/>
      <c r="UH32" s="309"/>
      <c r="UI32" s="309"/>
      <c r="UJ32" s="309"/>
      <c r="UK32" s="309"/>
      <c r="UL32" s="309"/>
      <c r="UM32" s="309"/>
      <c r="UN32" s="309"/>
      <c r="UO32" s="309"/>
      <c r="UP32" s="309"/>
      <c r="UQ32" s="309"/>
      <c r="UR32" s="309"/>
      <c r="US32" s="309"/>
      <c r="UT32" s="309"/>
      <c r="UU32" s="309"/>
      <c r="UV32" s="309"/>
      <c r="UW32" s="309"/>
      <c r="UX32" s="309"/>
      <c r="UY32" s="309"/>
      <c r="UZ32" s="309"/>
      <c r="VA32" s="309"/>
      <c r="VB32" s="309"/>
      <c r="VC32" s="309"/>
      <c r="VD32" s="309"/>
      <c r="VE32" s="309"/>
      <c r="VF32" s="309"/>
      <c r="VG32" s="309"/>
      <c r="VH32" s="309"/>
      <c r="VI32" s="309"/>
      <c r="VJ32" s="309"/>
      <c r="VK32" s="309"/>
      <c r="VL32" s="309"/>
      <c r="VM32" s="309"/>
      <c r="VN32" s="309"/>
      <c r="VO32" s="309"/>
      <c r="VP32" s="309"/>
      <c r="VQ32" s="309"/>
      <c r="VR32" s="309"/>
      <c r="VS32" s="309"/>
      <c r="VT32" s="309"/>
      <c r="VU32" s="309"/>
      <c r="VV32" s="309"/>
      <c r="VW32" s="309"/>
      <c r="VX32" s="309"/>
      <c r="VY32" s="309"/>
      <c r="VZ32" s="309"/>
      <c r="WA32" s="309"/>
      <c r="WB32" s="309"/>
      <c r="WC32" s="309"/>
      <c r="WD32" s="309"/>
      <c r="WE32" s="309"/>
      <c r="WF32" s="309"/>
      <c r="WG32" s="309"/>
      <c r="WH32" s="309"/>
      <c r="WI32" s="309"/>
      <c r="WJ32" s="309"/>
      <c r="WK32" s="309"/>
      <c r="WL32" s="309"/>
      <c r="WM32" s="309"/>
      <c r="WN32" s="309"/>
      <c r="WO32" s="309"/>
      <c r="WP32" s="309"/>
      <c r="WQ32" s="309"/>
      <c r="WR32" s="309"/>
      <c r="WS32" s="309"/>
      <c r="WT32" s="309"/>
      <c r="WU32" s="309"/>
      <c r="WV32" s="309"/>
      <c r="WW32" s="309"/>
      <c r="WX32" s="309"/>
      <c r="WY32" s="309"/>
      <c r="WZ32" s="309"/>
      <c r="XA32" s="309"/>
      <c r="XB32" s="309"/>
      <c r="XC32" s="309"/>
      <c r="XD32" s="309"/>
      <c r="XE32" s="309"/>
      <c r="XF32" s="309"/>
      <c r="XG32" s="309"/>
      <c r="XH32" s="309"/>
      <c r="XI32" s="309"/>
      <c r="XJ32" s="309"/>
      <c r="XK32" s="309"/>
      <c r="XL32" s="309"/>
      <c r="XM32" s="309"/>
      <c r="XN32" s="309"/>
      <c r="XO32" s="309"/>
      <c r="XP32" s="309"/>
      <c r="XQ32" s="309"/>
      <c r="XR32" s="309"/>
      <c r="XS32" s="309"/>
      <c r="XT32" s="309"/>
      <c r="XU32" s="309"/>
      <c r="XV32" s="309"/>
      <c r="XW32" s="309"/>
      <c r="XX32" s="309"/>
      <c r="XY32" s="309"/>
      <c r="XZ32" s="309"/>
      <c r="YA32" s="309"/>
      <c r="YB32" s="309"/>
      <c r="YC32" s="309"/>
      <c r="YD32" s="309"/>
      <c r="YE32" s="309"/>
      <c r="YF32" s="309"/>
      <c r="YG32" s="309"/>
      <c r="YH32" s="309"/>
      <c r="YI32" s="309"/>
      <c r="YJ32" s="309"/>
      <c r="YK32" s="309"/>
      <c r="YL32" s="309"/>
      <c r="YM32" s="309"/>
      <c r="YN32" s="309"/>
      <c r="YO32" s="309"/>
      <c r="YP32" s="309"/>
      <c r="YQ32" s="309"/>
      <c r="YR32" s="309"/>
      <c r="YS32" s="309"/>
      <c r="YT32" s="309"/>
      <c r="YU32" s="309"/>
      <c r="YV32" s="309"/>
      <c r="YW32" s="309"/>
      <c r="YX32" s="309"/>
      <c r="YY32" s="309"/>
      <c r="YZ32" s="309"/>
      <c r="ZA32" s="309"/>
      <c r="ZB32" s="309"/>
      <c r="ZC32" s="309"/>
      <c r="ZD32" s="309"/>
      <c r="ZE32" s="309"/>
      <c r="ZF32" s="309"/>
      <c r="ZG32" s="309"/>
      <c r="ZH32" s="309"/>
      <c r="ZI32" s="309"/>
      <c r="ZJ32" s="309"/>
      <c r="ZK32" s="309"/>
      <c r="ZL32" s="309"/>
      <c r="ZM32" s="309"/>
      <c r="ZN32" s="309"/>
      <c r="ZO32" s="309"/>
      <c r="ZP32" s="309"/>
      <c r="ZQ32" s="309"/>
      <c r="ZR32" s="309"/>
      <c r="ZS32" s="309"/>
      <c r="ZT32" s="309"/>
      <c r="ZU32" s="309"/>
      <c r="ZV32" s="309"/>
      <c r="ZW32" s="309"/>
      <c r="ZX32" s="309"/>
      <c r="ZY32" s="309"/>
      <c r="ZZ32" s="309"/>
      <c r="AAA32" s="309"/>
      <c r="AAB32" s="309"/>
      <c r="AAC32" s="309"/>
      <c r="AAD32" s="309"/>
      <c r="AAE32" s="309"/>
      <c r="AAF32" s="309"/>
      <c r="AAG32" s="309"/>
      <c r="AAH32" s="309"/>
      <c r="AAI32" s="309"/>
      <c r="AAJ32" s="309"/>
      <c r="AAK32" s="309"/>
      <c r="AAL32" s="309"/>
      <c r="AAM32" s="309"/>
      <c r="AAN32" s="309"/>
      <c r="AAO32" s="309"/>
      <c r="AAP32" s="309"/>
      <c r="AAQ32" s="309"/>
      <c r="AAR32" s="309"/>
      <c r="AAS32" s="309"/>
      <c r="AAT32" s="309"/>
      <c r="AAU32" s="309"/>
      <c r="AAV32" s="309"/>
      <c r="AAW32" s="309"/>
      <c r="AAX32" s="309"/>
      <c r="AAY32" s="309"/>
      <c r="AAZ32" s="309"/>
      <c r="ABA32" s="309"/>
      <c r="ABB32" s="309"/>
      <c r="ABC32" s="309"/>
      <c r="ABD32" s="309"/>
      <c r="ABE32" s="309"/>
      <c r="ABF32" s="309"/>
      <c r="ABG32" s="309"/>
      <c r="ABH32" s="309"/>
      <c r="ABI32" s="309"/>
      <c r="ABJ32" s="309"/>
      <c r="ABK32" s="309"/>
      <c r="ABL32" s="309"/>
      <c r="ABM32" s="309"/>
      <c r="ABN32" s="309"/>
      <c r="ABO32" s="309"/>
      <c r="ABP32" s="309"/>
      <c r="ABQ32" s="309"/>
      <c r="ABR32" s="309"/>
      <c r="ABS32" s="309"/>
      <c r="ABT32" s="309"/>
      <c r="ABU32" s="309"/>
      <c r="ABV32" s="309"/>
      <c r="ABW32" s="309"/>
      <c r="ABX32" s="309"/>
      <c r="ABY32" s="309"/>
      <c r="ABZ32" s="309"/>
      <c r="ACA32" s="309"/>
      <c r="ACB32" s="309"/>
      <c r="ACC32" s="309"/>
      <c r="ACD32" s="309"/>
      <c r="ACE32" s="309"/>
      <c r="ACF32" s="309"/>
      <c r="ACG32" s="309"/>
      <c r="ACH32" s="309"/>
      <c r="ACI32" s="309"/>
      <c r="ACJ32" s="309"/>
      <c r="ACK32" s="309"/>
      <c r="ACL32" s="309"/>
      <c r="ACM32" s="309"/>
      <c r="ACN32" s="309"/>
      <c r="ACO32" s="309"/>
      <c r="ACP32" s="309"/>
      <c r="ACQ32" s="309"/>
      <c r="ACR32" s="309"/>
      <c r="ACS32" s="309"/>
      <c r="ACT32" s="309"/>
      <c r="ACU32" s="309"/>
      <c r="ACV32" s="309"/>
      <c r="ACW32" s="309"/>
      <c r="ACX32" s="309"/>
      <c r="ACY32" s="309"/>
      <c r="ACZ32" s="309"/>
      <c r="ADA32" s="309"/>
      <c r="ADB32" s="309"/>
      <c r="ADC32" s="309"/>
      <c r="ADD32" s="309"/>
      <c r="ADE32" s="309"/>
      <c r="ADF32" s="309"/>
      <c r="ADG32" s="309"/>
      <c r="ADH32" s="309"/>
      <c r="ADI32" s="309"/>
      <c r="ADJ32" s="309"/>
      <c r="ADK32" s="309"/>
      <c r="ADL32" s="309"/>
      <c r="ADM32" s="309"/>
      <c r="ADN32" s="309"/>
      <c r="ADO32" s="309"/>
      <c r="ADP32" s="309"/>
      <c r="ADQ32" s="309"/>
      <c r="ADR32" s="309"/>
      <c r="ADS32" s="309"/>
      <c r="ADT32" s="309"/>
      <c r="ADU32" s="309"/>
      <c r="ADV32" s="309"/>
      <c r="ADW32" s="309"/>
      <c r="ADX32" s="309"/>
      <c r="ADY32" s="309"/>
      <c r="ADZ32" s="309"/>
      <c r="AEA32" s="309"/>
      <c r="AEB32" s="309"/>
      <c r="AEC32" s="309"/>
      <c r="AED32" s="309"/>
      <c r="AEE32" s="309"/>
      <c r="AEF32" s="309"/>
      <c r="AEG32" s="309"/>
      <c r="AEH32" s="309"/>
      <c r="AEI32" s="309"/>
      <c r="AEJ32" s="309"/>
      <c r="AEK32" s="309"/>
      <c r="AEL32" s="309"/>
      <c r="AEM32" s="309"/>
      <c r="AEN32" s="309"/>
      <c r="AEO32" s="309"/>
      <c r="AEP32" s="309"/>
      <c r="AEQ32" s="309"/>
      <c r="AER32" s="309"/>
      <c r="AES32" s="309"/>
      <c r="AET32" s="309"/>
      <c r="AEU32" s="309"/>
      <c r="AEV32" s="309"/>
      <c r="AEW32" s="309"/>
      <c r="AEX32" s="309"/>
      <c r="AEY32" s="309"/>
      <c r="AEZ32" s="309"/>
      <c r="AFA32" s="309"/>
      <c r="AFB32" s="309"/>
      <c r="AFC32" s="309"/>
      <c r="AFD32" s="309"/>
      <c r="AFE32" s="309"/>
      <c r="AFF32" s="309"/>
      <c r="AFG32" s="309"/>
      <c r="AFH32" s="309"/>
      <c r="AFI32" s="309"/>
      <c r="AFJ32" s="309"/>
      <c r="AFK32" s="309"/>
      <c r="AFL32" s="309"/>
      <c r="AFM32" s="309"/>
      <c r="AFN32" s="309"/>
      <c r="AFO32" s="309"/>
      <c r="AFP32" s="309"/>
      <c r="AFQ32" s="309"/>
      <c r="AFR32" s="309"/>
      <c r="AFS32" s="309"/>
      <c r="AFT32" s="309"/>
      <c r="AFU32" s="309"/>
      <c r="AFV32" s="309"/>
      <c r="AFW32" s="309"/>
      <c r="AFX32" s="309"/>
      <c r="AFY32" s="309"/>
      <c r="AFZ32" s="309"/>
      <c r="AGA32" s="309"/>
      <c r="AGB32" s="309"/>
      <c r="AGC32" s="309"/>
      <c r="AGD32" s="309"/>
      <c r="AGE32" s="309"/>
      <c r="AGF32" s="309"/>
      <c r="AGG32" s="309"/>
      <c r="AGH32" s="309"/>
      <c r="AGI32" s="309"/>
      <c r="AGJ32" s="309"/>
      <c r="AGK32" s="309"/>
      <c r="AGL32" s="309"/>
      <c r="AGM32" s="309"/>
      <c r="AGN32" s="309"/>
      <c r="AGO32" s="309"/>
      <c r="AGP32" s="309"/>
      <c r="AGQ32" s="309"/>
      <c r="AGR32" s="309"/>
      <c r="AGS32" s="309"/>
      <c r="AGT32" s="309"/>
      <c r="AGU32" s="309"/>
      <c r="AGV32" s="309"/>
      <c r="AGW32" s="309"/>
      <c r="AGX32" s="309"/>
      <c r="AGY32" s="309"/>
      <c r="AGZ32" s="309"/>
      <c r="AHA32" s="309"/>
      <c r="AHB32" s="309"/>
      <c r="AHC32" s="309"/>
      <c r="AHD32" s="309"/>
      <c r="AHE32" s="309"/>
      <c r="AHF32" s="309"/>
      <c r="AHG32" s="309"/>
      <c r="AHH32" s="309"/>
      <c r="AHI32" s="309"/>
      <c r="AHJ32" s="309"/>
      <c r="AHK32" s="309"/>
      <c r="AHL32" s="309"/>
      <c r="AHM32" s="309"/>
      <c r="AHN32" s="309"/>
      <c r="AHO32" s="309"/>
      <c r="AHP32" s="309"/>
      <c r="AHQ32" s="309"/>
      <c r="AHR32" s="309"/>
      <c r="AHS32" s="309"/>
      <c r="AHT32" s="309"/>
      <c r="AHU32" s="309"/>
      <c r="AHV32" s="309"/>
      <c r="AHW32" s="309"/>
      <c r="AHX32" s="309"/>
      <c r="AHY32" s="309"/>
      <c r="AHZ32" s="309"/>
      <c r="AIA32" s="309"/>
      <c r="AIB32" s="309"/>
      <c r="AIC32" s="309"/>
      <c r="AID32" s="309"/>
      <c r="AIE32" s="309"/>
      <c r="AIF32" s="309"/>
      <c r="AIG32" s="309"/>
      <c r="AIH32" s="309"/>
      <c r="AII32" s="309"/>
      <c r="AIJ32" s="309"/>
      <c r="AIK32" s="309"/>
      <c r="AIL32" s="309"/>
      <c r="AIM32" s="309"/>
      <c r="AIN32" s="309"/>
      <c r="AIO32" s="309"/>
      <c r="AIP32" s="309"/>
      <c r="AIQ32" s="309"/>
      <c r="AIR32" s="309"/>
      <c r="AIS32" s="309"/>
      <c r="AIT32" s="309"/>
      <c r="AIU32" s="309"/>
      <c r="AIV32" s="309"/>
      <c r="AIW32" s="309"/>
      <c r="AIX32" s="309"/>
      <c r="AIY32" s="309"/>
      <c r="AIZ32" s="309"/>
      <c r="AJA32" s="309"/>
      <c r="AJB32" s="309"/>
      <c r="AJC32" s="309"/>
      <c r="AJD32" s="309"/>
      <c r="AJE32" s="309"/>
      <c r="AJF32" s="309"/>
      <c r="AJG32" s="309"/>
      <c r="AJH32" s="309"/>
      <c r="AJI32" s="309"/>
      <c r="AJJ32" s="309"/>
      <c r="AJK32" s="309"/>
      <c r="AJL32" s="309"/>
      <c r="AJM32" s="309"/>
      <c r="AJN32" s="309"/>
      <c r="AJO32" s="309"/>
      <c r="AJP32" s="309"/>
      <c r="AJQ32" s="309"/>
      <c r="AJR32" s="309"/>
      <c r="AJS32" s="309"/>
      <c r="AJT32" s="309"/>
      <c r="AJU32" s="309"/>
      <c r="AJV32" s="309"/>
      <c r="AJW32" s="309"/>
      <c r="AJX32" s="309"/>
      <c r="AJY32" s="309"/>
      <c r="AJZ32" s="309"/>
      <c r="AKA32" s="309"/>
      <c r="AKB32" s="309"/>
      <c r="AKC32" s="309"/>
      <c r="AKD32" s="309"/>
      <c r="AKE32" s="309"/>
      <c r="AKF32" s="309"/>
      <c r="AKG32" s="309"/>
      <c r="AKH32" s="309"/>
      <c r="AKI32" s="309"/>
      <c r="AKJ32" s="309"/>
      <c r="AKK32" s="309"/>
      <c r="AKL32" s="309"/>
      <c r="AKM32" s="309"/>
      <c r="AKN32" s="309"/>
      <c r="AKO32" s="309"/>
      <c r="AKP32" s="309"/>
      <c r="AKQ32" s="309"/>
      <c r="AKR32" s="309"/>
      <c r="AKS32" s="309"/>
      <c r="AKT32" s="309"/>
      <c r="AKU32" s="309"/>
      <c r="AKV32" s="309"/>
      <c r="AKW32" s="309"/>
      <c r="AKX32" s="309"/>
      <c r="AKY32" s="309"/>
      <c r="AKZ32" s="309"/>
      <c r="ALA32" s="309"/>
      <c r="ALB32" s="309"/>
      <c r="ALC32" s="309"/>
      <c r="ALD32" s="309"/>
      <c r="ALE32" s="309"/>
      <c r="ALF32" s="309"/>
      <c r="ALG32" s="309"/>
      <c r="ALH32" s="309"/>
      <c r="ALI32" s="309"/>
      <c r="ALJ32" s="309"/>
      <c r="ALK32" s="309"/>
      <c r="ALL32" s="309"/>
      <c r="ALM32" s="309"/>
      <c r="ALN32" s="309"/>
      <c r="ALO32" s="309"/>
      <c r="ALP32" s="309"/>
      <c r="ALQ32" s="309"/>
      <c r="ALR32" s="309"/>
      <c r="ALS32" s="309"/>
      <c r="ALT32" s="309"/>
      <c r="ALU32" s="309"/>
      <c r="ALV32" s="309"/>
      <c r="ALW32" s="309"/>
      <c r="ALX32" s="309"/>
      <c r="ALY32" s="309"/>
      <c r="ALZ32" s="309"/>
      <c r="AMA32" s="309"/>
      <c r="AMB32" s="309"/>
      <c r="AMC32" s="309"/>
      <c r="AMD32" s="309"/>
      <c r="AME32" s="309"/>
      <c r="AMF32" s="309"/>
      <c r="AMG32" s="309"/>
      <c r="AMH32" s="309"/>
      <c r="AMI32" s="309"/>
      <c r="AMJ32" s="309"/>
      <c r="AMK32" s="309"/>
      <c r="AML32" s="309"/>
      <c r="AMM32" s="309"/>
      <c r="AMN32" s="309"/>
      <c r="AMO32" s="309"/>
      <c r="AMP32" s="309"/>
      <c r="AMQ32" s="309"/>
      <c r="AMR32" s="309"/>
      <c r="AMS32" s="309"/>
      <c r="AMT32" s="309"/>
      <c r="AMU32" s="309"/>
      <c r="AMV32" s="309"/>
      <c r="AMW32" s="309"/>
      <c r="AMX32" s="309"/>
      <c r="AMY32" s="309"/>
      <c r="AMZ32" s="309"/>
      <c r="ANA32" s="309"/>
      <c r="ANB32" s="309"/>
      <c r="ANC32" s="309"/>
      <c r="AND32" s="309"/>
      <c r="ANE32" s="309"/>
      <c r="ANF32" s="309"/>
      <c r="ANG32" s="309"/>
      <c r="ANH32" s="309"/>
      <c r="ANI32" s="309"/>
      <c r="ANJ32" s="309"/>
      <c r="ANK32" s="309"/>
      <c r="ANL32" s="309"/>
      <c r="ANM32" s="309"/>
      <c r="ANN32" s="309"/>
      <c r="ANO32" s="309"/>
      <c r="ANP32" s="309"/>
      <c r="ANQ32" s="309"/>
      <c r="ANR32" s="309"/>
      <c r="ANS32" s="309"/>
      <c r="ANT32" s="309"/>
      <c r="ANU32" s="309"/>
      <c r="ANV32" s="309"/>
      <c r="ANW32" s="309"/>
      <c r="ANX32" s="309"/>
      <c r="ANY32" s="309"/>
      <c r="ANZ32" s="309"/>
      <c r="AOA32" s="309"/>
      <c r="AOB32" s="309"/>
      <c r="AOC32" s="309"/>
      <c r="AOD32" s="309"/>
      <c r="AOE32" s="309"/>
      <c r="AOF32" s="309"/>
      <c r="AOG32" s="309"/>
      <c r="AOH32" s="309"/>
      <c r="AOI32" s="309"/>
      <c r="AOJ32" s="309"/>
      <c r="AOK32" s="309"/>
      <c r="AOL32" s="309"/>
      <c r="AOM32" s="309"/>
      <c r="AON32" s="309"/>
      <c r="AOO32" s="309"/>
      <c r="AOP32" s="309"/>
      <c r="AOQ32" s="309"/>
      <c r="AOR32" s="309"/>
      <c r="AOS32" s="309"/>
      <c r="AOT32" s="309"/>
      <c r="AOU32" s="309"/>
      <c r="AOV32" s="309"/>
      <c r="AOW32" s="309"/>
      <c r="AOX32" s="309"/>
      <c r="AOY32" s="309"/>
      <c r="AOZ32" s="309"/>
      <c r="APA32" s="309"/>
      <c r="APB32" s="309"/>
      <c r="APC32" s="309"/>
      <c r="APD32" s="309"/>
      <c r="APE32" s="309"/>
      <c r="APF32" s="309"/>
      <c r="APG32" s="309"/>
      <c r="APH32" s="309"/>
      <c r="API32" s="309"/>
      <c r="APJ32" s="309"/>
      <c r="APK32" s="309"/>
      <c r="APL32" s="309"/>
      <c r="APM32" s="309"/>
      <c r="APN32" s="309"/>
      <c r="APO32" s="309"/>
      <c r="APP32" s="309"/>
      <c r="APQ32" s="309"/>
      <c r="APR32" s="309"/>
      <c r="APS32" s="309"/>
      <c r="APT32" s="309"/>
      <c r="APU32" s="309"/>
      <c r="APV32" s="309"/>
      <c r="APW32" s="309"/>
      <c r="APX32" s="309"/>
      <c r="APY32" s="309"/>
      <c r="APZ32" s="309"/>
      <c r="AQA32" s="309"/>
      <c r="AQB32" s="309"/>
      <c r="AQC32" s="309"/>
      <c r="AQD32" s="309"/>
      <c r="AQE32" s="309"/>
      <c r="AQF32" s="309"/>
      <c r="AQG32" s="309"/>
      <c r="AQH32" s="309"/>
      <c r="AQI32" s="309"/>
      <c r="AQJ32" s="309"/>
      <c r="AQK32" s="309"/>
      <c r="AQL32" s="309"/>
      <c r="AQM32" s="309"/>
      <c r="AQN32" s="309"/>
      <c r="AQO32" s="309"/>
      <c r="AQP32" s="309"/>
      <c r="AQQ32" s="309"/>
      <c r="AQR32" s="309"/>
      <c r="AQS32" s="309"/>
      <c r="AQT32" s="309"/>
      <c r="AQU32" s="309"/>
      <c r="AQV32" s="309"/>
      <c r="AQW32" s="309"/>
      <c r="AQX32" s="309"/>
      <c r="AQY32" s="309"/>
      <c r="AQZ32" s="309"/>
      <c r="ARA32" s="309"/>
      <c r="ARB32" s="309"/>
      <c r="ARC32" s="309"/>
      <c r="ARD32" s="309"/>
      <c r="ARE32" s="309"/>
      <c r="ARF32" s="309"/>
      <c r="ARG32" s="309"/>
      <c r="ARH32" s="309"/>
      <c r="ARI32" s="309"/>
      <c r="ARJ32" s="309"/>
      <c r="ARK32" s="309"/>
      <c r="ARL32" s="309"/>
      <c r="ARM32" s="309"/>
      <c r="ARN32" s="309"/>
      <c r="ARO32" s="309"/>
      <c r="ARP32" s="309"/>
      <c r="ARQ32" s="309"/>
      <c r="ARR32" s="309"/>
      <c r="ARS32" s="309"/>
      <c r="ART32" s="309"/>
      <c r="ARU32" s="309"/>
      <c r="ARV32" s="309"/>
      <c r="ARW32" s="309"/>
      <c r="ARX32" s="309"/>
      <c r="ARY32" s="309"/>
      <c r="ARZ32" s="309"/>
      <c r="ASA32" s="309"/>
      <c r="ASB32" s="309"/>
      <c r="ASC32" s="309"/>
      <c r="ASD32" s="309"/>
      <c r="ASE32" s="309"/>
      <c r="ASF32" s="309"/>
      <c r="ASG32" s="309"/>
      <c r="ASH32" s="309"/>
      <c r="ASI32" s="309"/>
      <c r="ASJ32" s="309"/>
      <c r="ASK32" s="309"/>
      <c r="ASL32" s="309"/>
      <c r="ASM32" s="309"/>
      <c r="ASN32" s="309"/>
      <c r="ASO32" s="309"/>
      <c r="ASP32" s="309"/>
      <c r="ASQ32" s="309"/>
      <c r="ASR32" s="309"/>
      <c r="ASS32" s="309"/>
      <c r="AST32" s="309"/>
      <c r="ASU32" s="309"/>
      <c r="ASV32" s="309"/>
      <c r="ASW32" s="309"/>
      <c r="ASX32" s="309"/>
      <c r="ASY32" s="309"/>
      <c r="ASZ32" s="309"/>
      <c r="ATA32" s="309"/>
      <c r="ATB32" s="309"/>
      <c r="ATC32" s="309"/>
      <c r="ATD32" s="309"/>
      <c r="ATE32" s="309"/>
      <c r="ATF32" s="309"/>
      <c r="ATG32" s="309"/>
      <c r="ATH32" s="309"/>
      <c r="ATI32" s="309"/>
      <c r="ATJ32" s="309"/>
      <c r="ATK32" s="309"/>
      <c r="ATL32" s="309"/>
      <c r="ATM32" s="309"/>
      <c r="ATN32" s="309"/>
      <c r="ATO32" s="309"/>
      <c r="ATP32" s="309"/>
      <c r="ATQ32" s="309"/>
      <c r="ATR32" s="309"/>
      <c r="ATS32" s="309"/>
      <c r="ATT32" s="309"/>
      <c r="ATU32" s="309"/>
      <c r="ATV32" s="309"/>
      <c r="ATW32" s="309"/>
      <c r="ATX32" s="309"/>
      <c r="ATY32" s="309"/>
      <c r="ATZ32" s="309"/>
      <c r="AUA32" s="309"/>
      <c r="AUB32" s="309"/>
      <c r="AUC32" s="309"/>
      <c r="AUD32" s="309"/>
      <c r="AUE32" s="309"/>
      <c r="AUF32" s="309"/>
      <c r="AUG32" s="309"/>
      <c r="AUH32" s="309"/>
      <c r="AUI32" s="309"/>
      <c r="AUJ32" s="309"/>
      <c r="AUK32" s="309"/>
      <c r="AUL32" s="309"/>
      <c r="AUM32" s="309"/>
      <c r="AUN32" s="309"/>
      <c r="AUO32" s="309"/>
      <c r="AUP32" s="309"/>
      <c r="AUQ32" s="309"/>
      <c r="AUR32" s="309"/>
      <c r="AUS32" s="309"/>
      <c r="AUT32" s="309"/>
      <c r="AUU32" s="309"/>
      <c r="AUV32" s="309"/>
      <c r="AUW32" s="309"/>
      <c r="AUX32" s="309"/>
      <c r="AUY32" s="309"/>
      <c r="AUZ32" s="309"/>
      <c r="AVA32" s="309"/>
      <c r="AVB32" s="309"/>
      <c r="AVC32" s="309"/>
      <c r="AVD32" s="309"/>
      <c r="AVE32" s="309"/>
      <c r="AVF32" s="309"/>
      <c r="AVG32" s="309"/>
      <c r="AVH32" s="309"/>
      <c r="AVI32" s="309"/>
      <c r="AVJ32" s="309"/>
      <c r="AVK32" s="309"/>
      <c r="AVL32" s="309"/>
      <c r="AVM32" s="309"/>
      <c r="AVN32" s="309"/>
      <c r="AVO32" s="309"/>
      <c r="AVP32" s="309"/>
      <c r="AVQ32" s="309"/>
      <c r="AVR32" s="309"/>
      <c r="AVS32" s="309"/>
      <c r="AVT32" s="309"/>
      <c r="AVU32" s="309"/>
      <c r="AVV32" s="309"/>
      <c r="AVW32" s="309"/>
      <c r="AVX32" s="309"/>
      <c r="AVY32" s="309"/>
      <c r="AVZ32" s="309"/>
      <c r="AWA32" s="309"/>
      <c r="AWB32" s="309"/>
      <c r="AWC32" s="309"/>
      <c r="AWD32" s="309"/>
      <c r="AWE32" s="309"/>
      <c r="AWF32" s="309"/>
      <c r="AWG32" s="309"/>
      <c r="AWH32" s="309"/>
      <c r="AWI32" s="309"/>
      <c r="AWJ32" s="309"/>
      <c r="AWK32" s="309"/>
      <c r="AWL32" s="309"/>
      <c r="AWM32" s="309"/>
      <c r="AWN32" s="309"/>
      <c r="AWO32" s="309"/>
      <c r="AWP32" s="309"/>
      <c r="AWQ32" s="309"/>
      <c r="AWR32" s="309"/>
      <c r="AWS32" s="309"/>
      <c r="AWT32" s="309"/>
      <c r="AWU32" s="309"/>
      <c r="AWV32" s="309"/>
      <c r="AWW32" s="309"/>
      <c r="AWX32" s="309"/>
      <c r="AWY32" s="309"/>
      <c r="AWZ32" s="309"/>
      <c r="AXA32" s="309"/>
      <c r="AXB32" s="309"/>
      <c r="AXC32" s="309"/>
      <c r="AXD32" s="309"/>
      <c r="AXE32" s="309"/>
      <c r="AXF32" s="309"/>
      <c r="AXG32" s="309"/>
      <c r="AXH32" s="309"/>
      <c r="AXI32" s="309"/>
      <c r="AXJ32" s="309"/>
      <c r="AXK32" s="309"/>
      <c r="AXL32" s="309"/>
      <c r="AXM32" s="309"/>
      <c r="AXN32" s="309"/>
      <c r="AXO32" s="309"/>
      <c r="AXP32" s="309"/>
      <c r="AXQ32" s="309"/>
      <c r="AXR32" s="309"/>
      <c r="AXS32" s="309"/>
      <c r="AXT32" s="309"/>
      <c r="AXU32" s="309"/>
      <c r="AXV32" s="309"/>
      <c r="AXW32" s="309"/>
      <c r="AXX32" s="309"/>
      <c r="AXY32" s="309"/>
      <c r="AXZ32" s="309"/>
      <c r="AYA32" s="309"/>
      <c r="AYB32" s="309"/>
      <c r="AYC32" s="309"/>
      <c r="AYD32" s="309"/>
      <c r="AYE32" s="309"/>
      <c r="AYF32" s="309"/>
      <c r="AYG32" s="309"/>
      <c r="AYH32" s="309"/>
      <c r="AYI32" s="309"/>
      <c r="AYJ32" s="309"/>
      <c r="AYK32" s="309"/>
      <c r="AYL32" s="309"/>
      <c r="AYM32" s="309"/>
      <c r="AYN32" s="309"/>
      <c r="AYO32" s="309"/>
      <c r="AYP32" s="309"/>
      <c r="AYQ32" s="309"/>
      <c r="AYR32" s="309"/>
      <c r="AYS32" s="309"/>
      <c r="AYT32" s="309"/>
      <c r="AYU32" s="309"/>
      <c r="AYV32" s="309"/>
      <c r="AYW32" s="309"/>
      <c r="AYX32" s="309"/>
      <c r="AYY32" s="309"/>
      <c r="AYZ32" s="309"/>
      <c r="AZA32" s="309"/>
      <c r="AZB32" s="309"/>
      <c r="AZC32" s="309"/>
      <c r="AZD32" s="309"/>
      <c r="AZE32" s="309"/>
      <c r="AZF32" s="309"/>
      <c r="AZG32" s="309"/>
      <c r="AZH32" s="309"/>
      <c r="AZI32" s="309"/>
      <c r="AZJ32" s="309"/>
      <c r="AZK32" s="309"/>
      <c r="AZL32" s="309"/>
      <c r="AZM32" s="309"/>
      <c r="AZN32" s="309"/>
      <c r="AZO32" s="309"/>
      <c r="AZP32" s="309"/>
      <c r="AZQ32" s="309"/>
      <c r="AZR32" s="309"/>
      <c r="AZS32" s="309"/>
      <c r="AZT32" s="309"/>
      <c r="AZU32" s="309"/>
      <c r="AZV32" s="309"/>
      <c r="AZW32" s="309"/>
      <c r="AZX32" s="309"/>
      <c r="AZY32" s="309"/>
      <c r="AZZ32" s="309"/>
      <c r="BAA32" s="309"/>
      <c r="BAB32" s="309"/>
      <c r="BAC32" s="309"/>
      <c r="BAD32" s="309"/>
      <c r="BAE32" s="309"/>
      <c r="BAF32" s="309"/>
      <c r="BAG32" s="309"/>
      <c r="BAH32" s="309"/>
      <c r="BAI32" s="309"/>
      <c r="BAJ32" s="309"/>
      <c r="BAK32" s="309"/>
      <c r="BAL32" s="309"/>
      <c r="BAM32" s="309"/>
      <c r="BAN32" s="309"/>
      <c r="BAO32" s="309"/>
      <c r="BAP32" s="309"/>
      <c r="BAQ32" s="309"/>
      <c r="BAR32" s="309"/>
      <c r="BAS32" s="309"/>
      <c r="BAT32" s="309"/>
      <c r="BAU32" s="309"/>
      <c r="BAV32" s="309"/>
      <c r="BAW32" s="309"/>
      <c r="BAX32" s="309"/>
      <c r="BAY32" s="309"/>
      <c r="BAZ32" s="309"/>
      <c r="BBA32" s="309"/>
      <c r="BBB32" s="309"/>
      <c r="BBC32" s="309"/>
      <c r="BBD32" s="309"/>
      <c r="BBE32" s="309"/>
      <c r="BBF32" s="309"/>
      <c r="BBG32" s="309"/>
      <c r="BBH32" s="309"/>
      <c r="BBI32" s="309"/>
      <c r="BBJ32" s="309"/>
      <c r="BBK32" s="309"/>
      <c r="BBL32" s="309"/>
      <c r="BBM32" s="309"/>
      <c r="BBN32" s="309"/>
      <c r="BBO32" s="309"/>
      <c r="BBP32" s="309"/>
      <c r="BBQ32" s="309"/>
      <c r="BBR32" s="309"/>
      <c r="BBS32" s="309"/>
      <c r="BBT32" s="309"/>
      <c r="BBU32" s="309"/>
      <c r="BBV32" s="309"/>
      <c r="BBW32" s="309"/>
      <c r="BBX32" s="309"/>
      <c r="BBY32" s="309"/>
      <c r="BBZ32" s="309"/>
      <c r="BCA32" s="309"/>
      <c r="BCB32" s="309"/>
      <c r="BCC32" s="309"/>
      <c r="BCD32" s="309"/>
      <c r="BCE32" s="309"/>
      <c r="BCF32" s="309"/>
      <c r="BCG32" s="309"/>
      <c r="BCH32" s="309"/>
      <c r="BCI32" s="309"/>
      <c r="BCJ32" s="309"/>
      <c r="BCK32" s="309"/>
      <c r="BCL32" s="309"/>
      <c r="BCM32" s="309"/>
      <c r="BCN32" s="309"/>
      <c r="BCO32" s="309"/>
      <c r="BCP32" s="309"/>
      <c r="BCQ32" s="309"/>
      <c r="BCR32" s="309"/>
      <c r="BCS32" s="309"/>
      <c r="BCT32" s="309"/>
      <c r="BCU32" s="309"/>
      <c r="BCV32" s="309"/>
      <c r="BCW32" s="309"/>
      <c r="BCX32" s="309"/>
      <c r="BCY32" s="309"/>
      <c r="BCZ32" s="309"/>
      <c r="BDA32" s="309"/>
      <c r="BDB32" s="309"/>
      <c r="BDC32" s="309"/>
      <c r="BDD32" s="309"/>
      <c r="BDE32" s="309"/>
      <c r="BDF32" s="309"/>
      <c r="BDG32" s="309"/>
      <c r="BDH32" s="309"/>
      <c r="BDI32" s="309"/>
      <c r="BDJ32" s="309"/>
      <c r="BDK32" s="309"/>
      <c r="BDL32" s="309"/>
      <c r="BDM32" s="309"/>
      <c r="BDN32" s="309"/>
      <c r="BDO32" s="309"/>
      <c r="BDP32" s="309"/>
      <c r="BDQ32" s="309"/>
      <c r="BDR32" s="309"/>
      <c r="BDS32" s="309"/>
      <c r="BDT32" s="309"/>
      <c r="BDU32" s="309"/>
      <c r="BDV32" s="309"/>
      <c r="BDW32" s="309"/>
      <c r="BDX32" s="309"/>
      <c r="BDY32" s="309"/>
      <c r="BDZ32" s="309"/>
      <c r="BEA32" s="309"/>
      <c r="BEB32" s="309"/>
      <c r="BEC32" s="309"/>
      <c r="BED32" s="309"/>
      <c r="BEE32" s="309"/>
      <c r="BEF32" s="309"/>
      <c r="BEG32" s="309"/>
      <c r="BEH32" s="309"/>
      <c r="BEI32" s="309"/>
      <c r="BEJ32" s="309"/>
      <c r="BEK32" s="309"/>
      <c r="BEL32" s="309"/>
      <c r="BEM32" s="309"/>
      <c r="BEN32" s="309"/>
      <c r="BEO32" s="309"/>
      <c r="BEP32" s="309"/>
      <c r="BEQ32" s="309"/>
      <c r="BER32" s="309"/>
      <c r="BES32" s="309"/>
      <c r="BET32" s="309"/>
      <c r="BEU32" s="309"/>
      <c r="BEV32" s="309"/>
      <c r="BEW32" s="309"/>
      <c r="BEX32" s="309"/>
      <c r="BEY32" s="309"/>
      <c r="BEZ32" s="309"/>
      <c r="BFA32" s="309"/>
      <c r="BFB32" s="309"/>
      <c r="BFC32" s="309"/>
      <c r="BFD32" s="309"/>
      <c r="BFE32" s="309"/>
      <c r="BFF32" s="309"/>
      <c r="BFG32" s="309"/>
      <c r="BFH32" s="309"/>
      <c r="BFI32" s="309"/>
      <c r="BFJ32" s="309"/>
      <c r="BFK32" s="309"/>
      <c r="BFL32" s="309"/>
      <c r="BFM32" s="309"/>
      <c r="BFN32" s="309"/>
      <c r="BFO32" s="309"/>
      <c r="BFP32" s="309"/>
      <c r="BFQ32" s="309"/>
      <c r="BFR32" s="309"/>
      <c r="BFS32" s="309"/>
      <c r="BFT32" s="309"/>
      <c r="BFU32" s="309"/>
      <c r="BFV32" s="309"/>
      <c r="BFW32" s="309"/>
      <c r="BFX32" s="309"/>
      <c r="BFY32" s="309"/>
      <c r="BFZ32" s="309"/>
      <c r="BGA32" s="309"/>
      <c r="BGB32" s="309"/>
      <c r="BGC32" s="309"/>
      <c r="BGD32" s="309"/>
      <c r="BGE32" s="309"/>
      <c r="BGF32" s="309"/>
      <c r="BGG32" s="309"/>
      <c r="BGH32" s="309"/>
      <c r="BGI32" s="309"/>
      <c r="BGJ32" s="309"/>
      <c r="BGK32" s="309"/>
      <c r="BGL32" s="309"/>
      <c r="BGM32" s="309"/>
      <c r="BGN32" s="309"/>
      <c r="BGO32" s="309"/>
      <c r="BGP32" s="309"/>
      <c r="BGQ32" s="309"/>
      <c r="BGR32" s="309"/>
      <c r="BGS32" s="309"/>
      <c r="BGT32" s="309"/>
      <c r="BGU32" s="309"/>
      <c r="BGV32" s="309"/>
      <c r="BGW32" s="309"/>
      <c r="BGX32" s="309"/>
      <c r="BGY32" s="309"/>
      <c r="BGZ32" s="309"/>
      <c r="BHA32" s="309"/>
      <c r="BHB32" s="309"/>
      <c r="BHC32" s="309"/>
      <c r="BHD32" s="309"/>
      <c r="BHE32" s="309"/>
      <c r="BHF32" s="309"/>
      <c r="BHG32" s="309"/>
      <c r="BHH32" s="309"/>
      <c r="BHI32" s="309"/>
      <c r="BHJ32" s="309"/>
      <c r="BHK32" s="309"/>
      <c r="BHL32" s="309"/>
      <c r="BHM32" s="309"/>
      <c r="BHN32" s="309"/>
      <c r="BHO32" s="309"/>
      <c r="BHP32" s="309"/>
      <c r="BHQ32" s="309"/>
      <c r="BHR32" s="309"/>
      <c r="BHS32" s="309"/>
      <c r="BHT32" s="309"/>
      <c r="BHU32" s="309"/>
      <c r="BHV32" s="309"/>
      <c r="BHW32" s="309"/>
      <c r="BHX32" s="309"/>
      <c r="BHY32" s="309"/>
      <c r="BHZ32" s="309"/>
      <c r="BIA32" s="309"/>
      <c r="BIB32" s="309"/>
      <c r="BIC32" s="309"/>
      <c r="BID32" s="309"/>
      <c r="BIE32" s="309"/>
      <c r="BIF32" s="309"/>
      <c r="BIG32" s="309"/>
      <c r="BIH32" s="309"/>
      <c r="BII32" s="309"/>
      <c r="BIJ32" s="309"/>
      <c r="BIK32" s="309"/>
      <c r="BIL32" s="309"/>
      <c r="BIM32" s="309"/>
      <c r="BIN32" s="309"/>
      <c r="BIO32" s="309"/>
      <c r="BIP32" s="309"/>
      <c r="BIQ32" s="309"/>
      <c r="BIR32" s="309"/>
      <c r="BIS32" s="309"/>
      <c r="BIT32" s="309"/>
      <c r="BIU32" s="309"/>
      <c r="BIV32" s="309"/>
      <c r="BIW32" s="309"/>
      <c r="BIX32" s="309"/>
      <c r="BIY32" s="309"/>
      <c r="BIZ32" s="309"/>
      <c r="BJA32" s="309"/>
      <c r="BJB32" s="309"/>
      <c r="BJC32" s="309"/>
      <c r="BJD32" s="309"/>
      <c r="BJE32" s="309"/>
      <c r="BJF32" s="309"/>
      <c r="BJG32" s="309"/>
      <c r="BJH32" s="309"/>
      <c r="BJI32" s="309"/>
      <c r="BJJ32" s="309"/>
      <c r="BJK32" s="309"/>
      <c r="BJL32" s="309"/>
      <c r="BJM32" s="309"/>
      <c r="BJN32" s="309"/>
      <c r="BJO32" s="309"/>
      <c r="BJP32" s="309"/>
      <c r="BJQ32" s="309"/>
      <c r="BJR32" s="309"/>
      <c r="BJS32" s="309"/>
      <c r="BJT32" s="309"/>
      <c r="BJU32" s="309"/>
      <c r="BJV32" s="309"/>
      <c r="BJW32" s="309"/>
      <c r="BJX32" s="309"/>
      <c r="BJY32" s="309"/>
      <c r="BJZ32" s="309"/>
      <c r="BKA32" s="309"/>
      <c r="BKB32" s="309"/>
      <c r="BKC32" s="309"/>
      <c r="BKD32" s="309"/>
      <c r="BKE32" s="309"/>
      <c r="BKF32" s="309"/>
      <c r="BKG32" s="309"/>
      <c r="BKH32" s="309"/>
      <c r="BKI32" s="309"/>
      <c r="BKJ32" s="309"/>
      <c r="BKK32" s="309"/>
      <c r="BKL32" s="309"/>
      <c r="BKM32" s="309"/>
      <c r="BKN32" s="309"/>
      <c r="BKO32" s="309"/>
      <c r="BKP32" s="309"/>
      <c r="BKQ32" s="309"/>
      <c r="BKR32" s="309"/>
      <c r="BKS32" s="309"/>
      <c r="BKT32" s="309"/>
      <c r="BKU32" s="309"/>
      <c r="BKV32" s="309"/>
      <c r="BKW32" s="309"/>
      <c r="BKX32" s="309"/>
      <c r="BKY32" s="309"/>
      <c r="BKZ32" s="309"/>
      <c r="BLA32" s="309"/>
      <c r="BLB32" s="309"/>
      <c r="BLC32" s="309"/>
      <c r="BLD32" s="309"/>
      <c r="BLE32" s="309"/>
      <c r="BLF32" s="309"/>
      <c r="BLG32" s="309"/>
      <c r="BLH32" s="309"/>
      <c r="BLI32" s="309"/>
      <c r="BLJ32" s="309"/>
      <c r="BLK32" s="309"/>
      <c r="BLL32" s="309"/>
      <c r="BLM32" s="309"/>
      <c r="BLN32" s="309"/>
      <c r="BLO32" s="309"/>
      <c r="BLP32" s="309"/>
      <c r="BLQ32" s="309"/>
      <c r="BLR32" s="309"/>
      <c r="BLS32" s="309"/>
      <c r="BLT32" s="309"/>
      <c r="BLU32" s="309"/>
      <c r="BLV32" s="309"/>
      <c r="BLW32" s="309"/>
      <c r="BLX32" s="309"/>
      <c r="BLY32" s="309"/>
      <c r="BLZ32" s="309"/>
      <c r="BMA32" s="309"/>
      <c r="BMB32" s="309"/>
      <c r="BMC32" s="309"/>
      <c r="BMD32" s="309"/>
      <c r="BME32" s="309"/>
      <c r="BMF32" s="309"/>
      <c r="BMG32" s="309"/>
      <c r="BMH32" s="309"/>
      <c r="BMI32" s="309"/>
      <c r="BMJ32" s="309"/>
      <c r="BMK32" s="309"/>
      <c r="BML32" s="309"/>
      <c r="BMM32" s="309"/>
      <c r="BMN32" s="309"/>
      <c r="BMO32" s="309"/>
      <c r="BMP32" s="309"/>
      <c r="BMQ32" s="309"/>
      <c r="BMR32" s="309"/>
      <c r="BMS32" s="309"/>
      <c r="BMT32" s="309"/>
      <c r="BMU32" s="309"/>
      <c r="BMV32" s="309"/>
      <c r="BMW32" s="309"/>
      <c r="BMX32" s="309"/>
      <c r="BMY32" s="309"/>
      <c r="BMZ32" s="309"/>
      <c r="BNA32" s="309"/>
      <c r="BNB32" s="309"/>
      <c r="BNC32" s="309"/>
      <c r="BND32" s="309"/>
      <c r="BNE32" s="309"/>
      <c r="BNF32" s="309"/>
      <c r="BNG32" s="309"/>
      <c r="BNH32" s="309"/>
      <c r="BNI32" s="309"/>
      <c r="BNJ32" s="309"/>
      <c r="BNK32" s="309"/>
      <c r="BNL32" s="309"/>
      <c r="BNM32" s="309"/>
      <c r="BNN32" s="309"/>
      <c r="BNO32" s="309"/>
      <c r="BNP32" s="309"/>
      <c r="BNQ32" s="309"/>
      <c r="BNR32" s="309"/>
      <c r="BNS32" s="309"/>
      <c r="BNT32" s="309"/>
      <c r="BNU32" s="309"/>
      <c r="BNV32" s="309"/>
      <c r="BNW32" s="309"/>
      <c r="BNX32" s="309"/>
      <c r="BNY32" s="309"/>
      <c r="BNZ32" s="309"/>
      <c r="BOA32" s="309"/>
      <c r="BOB32" s="309"/>
      <c r="BOC32" s="309"/>
      <c r="BOD32" s="309"/>
      <c r="BOE32" s="309"/>
      <c r="BOF32" s="309"/>
      <c r="BOG32" s="309"/>
      <c r="BOH32" s="309"/>
      <c r="BOI32" s="309"/>
      <c r="BOJ32" s="309"/>
      <c r="BOK32" s="309"/>
      <c r="BOL32" s="309"/>
      <c r="BOM32" s="309"/>
      <c r="BON32" s="309"/>
      <c r="BOO32" s="309"/>
      <c r="BOP32" s="309"/>
      <c r="BOQ32" s="309"/>
      <c r="BOR32" s="309"/>
      <c r="BOS32" s="309"/>
      <c r="BOT32" s="309"/>
      <c r="BOU32" s="309"/>
      <c r="BOV32" s="309"/>
      <c r="BOW32" s="309"/>
      <c r="BOX32" s="309"/>
      <c r="BOY32" s="309"/>
      <c r="BOZ32" s="309"/>
      <c r="BPA32" s="309"/>
      <c r="BPB32" s="309"/>
      <c r="BPC32" s="309"/>
      <c r="BPD32" s="309"/>
      <c r="BPE32" s="309"/>
      <c r="BPF32" s="309"/>
      <c r="BPG32" s="309"/>
      <c r="BPH32" s="309"/>
      <c r="BPI32" s="309"/>
      <c r="BPJ32" s="309"/>
      <c r="BPK32" s="309"/>
      <c r="BPL32" s="309"/>
      <c r="BPM32" s="309"/>
      <c r="BPN32" s="309"/>
      <c r="BPO32" s="309"/>
      <c r="BPP32" s="309"/>
      <c r="BPQ32" s="309"/>
      <c r="BPR32" s="309"/>
      <c r="BPS32" s="309"/>
      <c r="BPT32" s="309"/>
      <c r="BPU32" s="309"/>
      <c r="BPV32" s="309"/>
      <c r="BPW32" s="309"/>
      <c r="BPX32" s="309"/>
      <c r="BPY32" s="309"/>
      <c r="BPZ32" s="309"/>
      <c r="BQA32" s="309"/>
      <c r="BQB32" s="309"/>
      <c r="BQC32" s="309"/>
      <c r="BQD32" s="309"/>
      <c r="BQE32" s="309"/>
      <c r="BQF32" s="309"/>
      <c r="BQG32" s="309"/>
      <c r="BQH32" s="309"/>
      <c r="BQI32" s="309"/>
      <c r="BQJ32" s="309"/>
      <c r="BQK32" s="309"/>
      <c r="BQL32" s="309"/>
      <c r="BQM32" s="309"/>
      <c r="BQN32" s="309"/>
      <c r="BQO32" s="309"/>
      <c r="BQP32" s="309"/>
      <c r="BQQ32" s="309"/>
      <c r="BQR32" s="309"/>
      <c r="BQS32" s="309"/>
      <c r="BQT32" s="309"/>
      <c r="BQU32" s="309"/>
      <c r="BQV32" s="309"/>
      <c r="BQW32" s="309"/>
      <c r="BQX32" s="309"/>
      <c r="BQY32" s="309"/>
      <c r="BQZ32" s="309"/>
      <c r="BRA32" s="309"/>
      <c r="BRB32" s="309"/>
      <c r="BRC32" s="309"/>
      <c r="BRD32" s="309"/>
      <c r="BRE32" s="309"/>
      <c r="BRF32" s="309"/>
      <c r="BRG32" s="309"/>
      <c r="BRH32" s="309"/>
      <c r="BRI32" s="309"/>
      <c r="BRJ32" s="309"/>
      <c r="BRK32" s="309"/>
      <c r="BRL32" s="309"/>
      <c r="BRM32" s="309"/>
      <c r="BRN32" s="309"/>
      <c r="BRO32" s="309"/>
      <c r="BRP32" s="309"/>
      <c r="BRQ32" s="309"/>
      <c r="BRR32" s="309"/>
      <c r="BRS32" s="309"/>
      <c r="BRT32" s="309"/>
      <c r="BRU32" s="309"/>
      <c r="BRV32" s="309"/>
      <c r="BRW32" s="309"/>
      <c r="BRX32" s="309"/>
      <c r="BRY32" s="309"/>
      <c r="BRZ32" s="309"/>
      <c r="BSA32" s="309"/>
      <c r="BSB32" s="309"/>
      <c r="BSC32" s="309"/>
      <c r="BSD32" s="309"/>
      <c r="BSE32" s="309"/>
      <c r="BSF32" s="309"/>
      <c r="BSG32" s="309"/>
      <c r="BSH32" s="309"/>
      <c r="BSI32" s="309"/>
      <c r="BSJ32" s="309"/>
      <c r="BSK32" s="309"/>
      <c r="BSL32" s="309"/>
      <c r="BSM32" s="309"/>
      <c r="BSN32" s="309"/>
      <c r="BSO32" s="309"/>
      <c r="BSP32" s="309"/>
      <c r="BSQ32" s="309"/>
      <c r="BSR32" s="309"/>
      <c r="BSS32" s="309"/>
      <c r="BST32" s="309"/>
      <c r="BSU32" s="309"/>
      <c r="BSV32" s="309"/>
      <c r="BSW32" s="309"/>
      <c r="BSX32" s="309"/>
      <c r="BSY32" s="309"/>
      <c r="BSZ32" s="309"/>
      <c r="BTA32" s="309"/>
      <c r="BTB32" s="309"/>
      <c r="BTC32" s="309"/>
      <c r="BTD32" s="309"/>
      <c r="BTE32" s="309"/>
      <c r="BTF32" s="309"/>
      <c r="BTG32" s="309"/>
      <c r="BTH32" s="309"/>
      <c r="BTI32" s="309"/>
      <c r="BTJ32" s="309"/>
      <c r="BTK32" s="309"/>
      <c r="BTL32" s="309"/>
      <c r="BTM32" s="309"/>
      <c r="BTN32" s="309"/>
      <c r="BTO32" s="309"/>
      <c r="BTP32" s="309"/>
      <c r="BTQ32" s="309"/>
      <c r="BTR32" s="309"/>
      <c r="BTS32" s="309"/>
      <c r="BTT32" s="309"/>
      <c r="BTU32" s="309"/>
      <c r="BTV32" s="309"/>
      <c r="BTW32" s="309"/>
      <c r="BTX32" s="309"/>
      <c r="BTY32" s="309"/>
      <c r="BTZ32" s="309"/>
      <c r="BUA32" s="309"/>
      <c r="BUB32" s="309"/>
      <c r="BUC32" s="309"/>
      <c r="BUD32" s="309"/>
      <c r="BUE32" s="309"/>
      <c r="BUF32" s="309"/>
      <c r="BUG32" s="309"/>
      <c r="BUH32" s="309"/>
      <c r="BUI32" s="309"/>
      <c r="BUJ32" s="309"/>
      <c r="BUK32" s="309"/>
      <c r="BUL32" s="309"/>
      <c r="BUM32" s="309"/>
      <c r="BUN32" s="309"/>
      <c r="BUO32" s="309"/>
      <c r="BUP32" s="309"/>
      <c r="BUQ32" s="309"/>
      <c r="BUR32" s="309"/>
      <c r="BUS32" s="309"/>
      <c r="BUT32" s="309"/>
      <c r="BUU32" s="309"/>
      <c r="BUV32" s="309"/>
      <c r="BUW32" s="309"/>
      <c r="BUX32" s="309"/>
      <c r="BUY32" s="309"/>
      <c r="BUZ32" s="309"/>
      <c r="BVA32" s="309"/>
      <c r="BVB32" s="309"/>
      <c r="BVC32" s="309"/>
      <c r="BVD32" s="309"/>
      <c r="BVE32" s="309"/>
      <c r="BVF32" s="309"/>
      <c r="BVG32" s="309"/>
      <c r="BVH32" s="309"/>
      <c r="BVI32" s="309"/>
      <c r="BVJ32" s="309"/>
      <c r="BVK32" s="309"/>
      <c r="BVL32" s="309"/>
      <c r="BVM32" s="309"/>
      <c r="BVN32" s="309"/>
      <c r="BVO32" s="309"/>
      <c r="BVP32" s="309"/>
      <c r="BVQ32" s="309"/>
      <c r="BVR32" s="309"/>
      <c r="BVS32" s="309"/>
      <c r="BVT32" s="309"/>
      <c r="BVU32" s="309"/>
      <c r="BVV32" s="309"/>
      <c r="BVW32" s="309"/>
      <c r="BVX32" s="309"/>
      <c r="BVY32" s="309"/>
      <c r="BVZ32" s="309"/>
      <c r="BWA32" s="309"/>
      <c r="BWB32" s="309"/>
      <c r="BWC32" s="309"/>
      <c r="BWD32" s="309"/>
      <c r="BWE32" s="309"/>
      <c r="BWF32" s="309"/>
      <c r="BWG32" s="309"/>
      <c r="BWH32" s="309"/>
      <c r="BWI32" s="309"/>
      <c r="BWJ32" s="309"/>
      <c r="BWK32" s="309"/>
      <c r="BWL32" s="309"/>
      <c r="BWM32" s="309"/>
      <c r="BWN32" s="309"/>
      <c r="BWO32" s="309"/>
      <c r="BWP32" s="309"/>
      <c r="BWQ32" s="309"/>
      <c r="BWR32" s="309"/>
      <c r="BWS32" s="309"/>
      <c r="BWT32" s="309"/>
      <c r="BWU32" s="309"/>
      <c r="BWV32" s="309"/>
      <c r="BWW32" s="309"/>
      <c r="BWX32" s="309"/>
      <c r="BWY32" s="309"/>
      <c r="BWZ32" s="309"/>
      <c r="BXA32" s="309"/>
      <c r="BXB32" s="309"/>
      <c r="BXC32" s="309"/>
      <c r="BXD32" s="309"/>
      <c r="BXE32" s="309"/>
      <c r="BXF32" s="309"/>
      <c r="BXG32" s="309"/>
      <c r="BXH32" s="309"/>
      <c r="BXI32" s="309"/>
      <c r="BXJ32" s="309"/>
      <c r="BXK32" s="309"/>
      <c r="BXL32" s="309"/>
      <c r="BXM32" s="309"/>
      <c r="BXN32" s="309"/>
      <c r="BXO32" s="309"/>
      <c r="BXP32" s="309"/>
      <c r="BXQ32" s="309"/>
      <c r="BXR32" s="309"/>
      <c r="BXS32" s="309"/>
      <c r="BXT32" s="309"/>
      <c r="BXU32" s="309"/>
      <c r="BXV32" s="309"/>
      <c r="BXW32" s="309"/>
      <c r="BXX32" s="309"/>
      <c r="BXY32" s="309"/>
      <c r="BXZ32" s="309"/>
      <c r="BYA32" s="309"/>
      <c r="BYB32" s="309"/>
      <c r="BYC32" s="309"/>
      <c r="BYD32" s="309"/>
      <c r="BYE32" s="309"/>
      <c r="BYF32" s="309"/>
      <c r="BYG32" s="309"/>
      <c r="BYH32" s="309"/>
      <c r="BYI32" s="309"/>
      <c r="BYJ32" s="309"/>
      <c r="BYK32" s="309"/>
      <c r="BYL32" s="309"/>
      <c r="BYM32" s="309"/>
      <c r="BYN32" s="309"/>
      <c r="BYO32" s="309"/>
      <c r="BYP32" s="309"/>
      <c r="BYQ32" s="309"/>
      <c r="BYR32" s="309"/>
      <c r="BYS32" s="309"/>
      <c r="BYT32" s="309"/>
      <c r="BYU32" s="309"/>
      <c r="BYV32" s="309"/>
      <c r="BYW32" s="309"/>
      <c r="BYX32" s="309"/>
      <c r="BYY32" s="309"/>
      <c r="BYZ32" s="309"/>
      <c r="BZA32" s="309"/>
      <c r="BZB32" s="309"/>
      <c r="BZC32" s="309"/>
      <c r="BZD32" s="309"/>
      <c r="BZE32" s="309"/>
      <c r="BZF32" s="309"/>
      <c r="BZG32" s="309"/>
      <c r="BZH32" s="309"/>
      <c r="BZI32" s="309"/>
      <c r="BZJ32" s="309"/>
      <c r="BZK32" s="309"/>
      <c r="BZL32" s="309"/>
      <c r="BZM32" s="309"/>
      <c r="BZN32" s="309"/>
      <c r="BZO32" s="309"/>
      <c r="BZP32" s="309"/>
      <c r="BZQ32" s="309"/>
      <c r="BZR32" s="309"/>
      <c r="BZS32" s="309"/>
      <c r="BZT32" s="309"/>
      <c r="BZU32" s="309"/>
      <c r="BZV32" s="309"/>
      <c r="BZW32" s="309"/>
      <c r="BZX32" s="309"/>
      <c r="BZY32" s="309"/>
      <c r="BZZ32" s="309"/>
      <c r="CAA32" s="309"/>
      <c r="CAB32" s="309"/>
      <c r="CAC32" s="309"/>
      <c r="CAD32" s="309"/>
      <c r="CAE32" s="309"/>
      <c r="CAF32" s="309"/>
      <c r="CAG32" s="309"/>
      <c r="CAH32" s="309"/>
      <c r="CAI32" s="309"/>
      <c r="CAJ32" s="309"/>
      <c r="CAK32" s="309"/>
      <c r="CAL32" s="309"/>
      <c r="CAM32" s="309"/>
      <c r="CAN32" s="309"/>
      <c r="CAO32" s="309"/>
      <c r="CAP32" s="309"/>
      <c r="CAQ32" s="309"/>
      <c r="CAR32" s="309"/>
      <c r="CAS32" s="309"/>
      <c r="CAT32" s="309"/>
      <c r="CAU32" s="309"/>
      <c r="CAV32" s="309"/>
      <c r="CAW32" s="309"/>
      <c r="CAX32" s="309"/>
      <c r="CAY32" s="309"/>
      <c r="CAZ32" s="309"/>
      <c r="CBA32" s="309"/>
      <c r="CBB32" s="309"/>
      <c r="CBC32" s="309"/>
      <c r="CBD32" s="309"/>
      <c r="CBE32" s="309"/>
      <c r="CBF32" s="309"/>
      <c r="CBG32" s="309"/>
      <c r="CBH32" s="309"/>
      <c r="CBI32" s="309"/>
      <c r="CBJ32" s="309"/>
      <c r="CBK32" s="309"/>
      <c r="CBL32" s="309"/>
      <c r="CBM32" s="309"/>
      <c r="CBN32" s="309"/>
      <c r="CBO32" s="309"/>
      <c r="CBP32" s="309"/>
      <c r="CBQ32" s="309"/>
      <c r="CBR32" s="309"/>
      <c r="CBS32" s="309"/>
      <c r="CBT32" s="309"/>
      <c r="CBU32" s="309"/>
      <c r="CBV32" s="309"/>
      <c r="CBW32" s="309"/>
      <c r="CBX32" s="309"/>
      <c r="CBY32" s="309"/>
      <c r="CBZ32" s="309"/>
      <c r="CCA32" s="309"/>
      <c r="CCB32" s="309"/>
      <c r="CCC32" s="309"/>
      <c r="CCD32" s="309"/>
      <c r="CCE32" s="309"/>
      <c r="CCF32" s="309"/>
      <c r="CCG32" s="309"/>
      <c r="CCH32" s="309"/>
      <c r="CCI32" s="309"/>
      <c r="CCJ32" s="309"/>
      <c r="CCK32" s="309"/>
      <c r="CCL32" s="309"/>
      <c r="CCM32" s="309"/>
      <c r="CCN32" s="309"/>
      <c r="CCO32" s="309"/>
      <c r="CCP32" s="309"/>
      <c r="CCQ32" s="309"/>
      <c r="CCR32" s="309"/>
      <c r="CCS32" s="309"/>
      <c r="CCT32" s="309"/>
      <c r="CCU32" s="309"/>
      <c r="CCV32" s="309"/>
      <c r="CCW32" s="309"/>
      <c r="CCX32" s="309"/>
      <c r="CCY32" s="309"/>
      <c r="CCZ32" s="309"/>
      <c r="CDA32" s="309"/>
      <c r="CDB32" s="309"/>
      <c r="CDC32" s="309"/>
      <c r="CDD32" s="309"/>
      <c r="CDE32" s="309"/>
      <c r="CDF32" s="309"/>
      <c r="CDG32" s="309"/>
      <c r="CDH32" s="309"/>
      <c r="CDI32" s="309"/>
      <c r="CDJ32" s="309"/>
      <c r="CDK32" s="309"/>
      <c r="CDL32" s="309"/>
      <c r="CDM32" s="309"/>
      <c r="CDN32" s="309"/>
      <c r="CDO32" s="309"/>
      <c r="CDP32" s="309"/>
      <c r="CDQ32" s="309"/>
      <c r="CDR32" s="309"/>
      <c r="CDS32" s="309"/>
      <c r="CDT32" s="309"/>
      <c r="CDU32" s="309"/>
      <c r="CDV32" s="309"/>
      <c r="CDW32" s="309"/>
      <c r="CDX32" s="309"/>
      <c r="CDY32" s="309"/>
      <c r="CDZ32" s="309"/>
      <c r="CEA32" s="309"/>
      <c r="CEB32" s="309"/>
      <c r="CEC32" s="309"/>
      <c r="CED32" s="309"/>
      <c r="CEE32" s="309"/>
      <c r="CEF32" s="309"/>
      <c r="CEG32" s="309"/>
      <c r="CEH32" s="309"/>
      <c r="CEI32" s="309"/>
      <c r="CEJ32" s="309"/>
      <c r="CEK32" s="309"/>
      <c r="CEL32" s="309"/>
      <c r="CEM32" s="309"/>
      <c r="CEN32" s="309"/>
      <c r="CEO32" s="309"/>
      <c r="CEP32" s="309"/>
      <c r="CEQ32" s="309"/>
      <c r="CER32" s="309"/>
      <c r="CES32" s="309"/>
      <c r="CET32" s="309"/>
      <c r="CEU32" s="309"/>
      <c r="CEV32" s="309"/>
      <c r="CEW32" s="309"/>
      <c r="CEX32" s="309"/>
      <c r="CEY32" s="309"/>
      <c r="CEZ32" s="309"/>
      <c r="CFA32" s="309"/>
      <c r="CFB32" s="309"/>
      <c r="CFC32" s="309"/>
      <c r="CFD32" s="309"/>
      <c r="CFE32" s="309"/>
      <c r="CFF32" s="309"/>
      <c r="CFG32" s="309"/>
      <c r="CFH32" s="309"/>
      <c r="CFI32" s="309"/>
      <c r="CFJ32" s="309"/>
      <c r="CFK32" s="309"/>
      <c r="CFL32" s="309"/>
      <c r="CFM32" s="309"/>
      <c r="CFN32" s="309"/>
      <c r="CFO32" s="309"/>
      <c r="CFP32" s="309"/>
      <c r="CFQ32" s="309"/>
      <c r="CFR32" s="309"/>
      <c r="CFS32" s="309"/>
      <c r="CFT32" s="309"/>
      <c r="CFU32" s="309"/>
      <c r="CFV32" s="309"/>
      <c r="CFW32" s="309"/>
      <c r="CFX32" s="309"/>
      <c r="CFY32" s="309"/>
      <c r="CFZ32" s="309"/>
      <c r="CGA32" s="309"/>
      <c r="CGB32" s="309"/>
      <c r="CGC32" s="309"/>
      <c r="CGD32" s="309"/>
      <c r="CGE32" s="309"/>
      <c r="CGF32" s="309"/>
      <c r="CGG32" s="309"/>
      <c r="CGH32" s="309"/>
      <c r="CGI32" s="309"/>
      <c r="CGJ32" s="309"/>
      <c r="CGK32" s="309"/>
      <c r="CGL32" s="309"/>
      <c r="CGM32" s="309"/>
      <c r="CGN32" s="309"/>
      <c r="CGO32" s="309"/>
      <c r="CGP32" s="309"/>
      <c r="CGQ32" s="309"/>
      <c r="CGR32" s="309"/>
      <c r="CGS32" s="309"/>
      <c r="CGT32" s="309"/>
      <c r="CGU32" s="309"/>
      <c r="CGV32" s="309"/>
      <c r="CGW32" s="309"/>
      <c r="CGX32" s="309"/>
      <c r="CGY32" s="309"/>
      <c r="CGZ32" s="309"/>
      <c r="CHA32" s="309"/>
      <c r="CHB32" s="309"/>
      <c r="CHC32" s="309"/>
      <c r="CHD32" s="309"/>
      <c r="CHE32" s="309"/>
      <c r="CHF32" s="309"/>
      <c r="CHG32" s="309"/>
      <c r="CHH32" s="309"/>
      <c r="CHI32" s="309"/>
      <c r="CHJ32" s="309"/>
      <c r="CHK32" s="309"/>
      <c r="CHL32" s="309"/>
      <c r="CHM32" s="309"/>
      <c r="CHN32" s="309"/>
      <c r="CHO32" s="309"/>
      <c r="CHP32" s="309"/>
      <c r="CHQ32" s="309"/>
      <c r="CHR32" s="309"/>
      <c r="CHS32" s="309"/>
      <c r="CHT32" s="309"/>
      <c r="CHU32" s="309"/>
      <c r="CHV32" s="309"/>
      <c r="CHW32" s="309"/>
      <c r="CHX32" s="309"/>
      <c r="CHY32" s="309"/>
      <c r="CHZ32" s="309"/>
      <c r="CIA32" s="309"/>
      <c r="CIB32" s="309"/>
      <c r="CIC32" s="309"/>
      <c r="CID32" s="309"/>
      <c r="CIE32" s="309"/>
      <c r="CIF32" s="309"/>
      <c r="CIG32" s="309"/>
      <c r="CIH32" s="309"/>
      <c r="CII32" s="309"/>
      <c r="CIJ32" s="309"/>
      <c r="CIK32" s="309"/>
      <c r="CIL32" s="309"/>
      <c r="CIM32" s="309"/>
      <c r="CIN32" s="309"/>
      <c r="CIO32" s="309"/>
      <c r="CIP32" s="309"/>
      <c r="CIQ32" s="309"/>
      <c r="CIR32" s="309"/>
      <c r="CIS32" s="309"/>
      <c r="CIT32" s="309"/>
      <c r="CIU32" s="309"/>
      <c r="CIV32" s="309"/>
      <c r="CIW32" s="309"/>
      <c r="CIX32" s="309"/>
      <c r="CIY32" s="309"/>
      <c r="CIZ32" s="309"/>
      <c r="CJA32" s="309"/>
      <c r="CJB32" s="309"/>
      <c r="CJC32" s="309"/>
      <c r="CJD32" s="309"/>
      <c r="CJE32" s="309"/>
      <c r="CJF32" s="309"/>
      <c r="CJG32" s="309"/>
      <c r="CJH32" s="309"/>
      <c r="CJI32" s="309"/>
      <c r="CJJ32" s="309"/>
      <c r="CJK32" s="309"/>
      <c r="CJL32" s="309"/>
      <c r="CJM32" s="309"/>
      <c r="CJN32" s="309"/>
      <c r="CJO32" s="309"/>
      <c r="CJP32" s="309"/>
      <c r="CJQ32" s="309"/>
      <c r="CJR32" s="309"/>
      <c r="CJS32" s="309"/>
      <c r="CJT32" s="309"/>
      <c r="CJU32" s="309"/>
      <c r="CJV32" s="309"/>
      <c r="CJW32" s="309"/>
      <c r="CJX32" s="309"/>
      <c r="CJY32" s="309"/>
      <c r="CJZ32" s="309"/>
      <c r="CKA32" s="309"/>
      <c r="CKB32" s="309"/>
      <c r="CKC32" s="309"/>
      <c r="CKD32" s="309"/>
      <c r="CKE32" s="309"/>
      <c r="CKF32" s="309"/>
      <c r="CKG32" s="309"/>
      <c r="CKH32" s="309"/>
      <c r="CKI32" s="309"/>
      <c r="CKJ32" s="309"/>
      <c r="CKK32" s="309"/>
      <c r="CKL32" s="309"/>
      <c r="CKM32" s="309"/>
      <c r="CKN32" s="309"/>
      <c r="CKO32" s="309"/>
      <c r="CKP32" s="309"/>
      <c r="CKQ32" s="309"/>
      <c r="CKR32" s="309"/>
      <c r="CKS32" s="309"/>
      <c r="CKT32" s="309"/>
      <c r="CKU32" s="309"/>
      <c r="CKV32" s="309"/>
      <c r="CKW32" s="309"/>
      <c r="CKX32" s="309"/>
      <c r="CKY32" s="309"/>
      <c r="CKZ32" s="309"/>
      <c r="CLA32" s="309"/>
      <c r="CLB32" s="309"/>
      <c r="CLC32" s="309"/>
      <c r="CLD32" s="309"/>
      <c r="CLE32" s="309"/>
      <c r="CLF32" s="309"/>
      <c r="CLG32" s="309"/>
      <c r="CLH32" s="309"/>
      <c r="CLI32" s="309"/>
      <c r="CLJ32" s="309"/>
      <c r="CLK32" s="309"/>
      <c r="CLL32" s="309"/>
      <c r="CLM32" s="309"/>
      <c r="CLN32" s="309"/>
      <c r="CLO32" s="309"/>
      <c r="CLP32" s="309"/>
      <c r="CLQ32" s="309"/>
      <c r="CLR32" s="309"/>
      <c r="CLS32" s="309"/>
      <c r="CLT32" s="309"/>
      <c r="CLU32" s="309"/>
      <c r="CLV32" s="309"/>
      <c r="CLW32" s="309"/>
      <c r="CLX32" s="309"/>
      <c r="CLY32" s="309"/>
      <c r="CLZ32" s="309"/>
      <c r="CMA32" s="309"/>
      <c r="CMB32" s="309"/>
      <c r="CMC32" s="309"/>
      <c r="CMD32" s="309"/>
      <c r="CME32" s="309"/>
      <c r="CMF32" s="309"/>
      <c r="CMG32" s="309"/>
      <c r="CMH32" s="309"/>
      <c r="CMI32" s="309"/>
      <c r="CMJ32" s="309"/>
      <c r="CMK32" s="309"/>
      <c r="CML32" s="309"/>
      <c r="CMM32" s="309"/>
      <c r="CMN32" s="309"/>
      <c r="CMO32" s="309"/>
      <c r="CMP32" s="309"/>
      <c r="CMQ32" s="309"/>
      <c r="CMR32" s="309"/>
      <c r="CMS32" s="309"/>
      <c r="CMT32" s="309"/>
      <c r="CMU32" s="309"/>
      <c r="CMV32" s="309"/>
      <c r="CMW32" s="309"/>
      <c r="CMX32" s="309"/>
      <c r="CMY32" s="309"/>
      <c r="CMZ32" s="309"/>
      <c r="CNA32" s="309"/>
      <c r="CNB32" s="309"/>
      <c r="CNC32" s="309"/>
      <c r="CND32" s="309"/>
      <c r="CNE32" s="309"/>
      <c r="CNF32" s="309"/>
      <c r="CNG32" s="309"/>
      <c r="CNH32" s="309"/>
      <c r="CNI32" s="309"/>
      <c r="CNJ32" s="309"/>
      <c r="CNK32" s="309"/>
      <c r="CNL32" s="309"/>
      <c r="CNM32" s="309"/>
      <c r="CNN32" s="309"/>
      <c r="CNO32" s="309"/>
      <c r="CNP32" s="309"/>
      <c r="CNQ32" s="309"/>
      <c r="CNR32" s="309"/>
      <c r="CNS32" s="309"/>
      <c r="CNT32" s="309"/>
      <c r="CNU32" s="309"/>
      <c r="CNV32" s="309"/>
      <c r="CNW32" s="309"/>
      <c r="CNX32" s="309"/>
      <c r="CNY32" s="309"/>
      <c r="CNZ32" s="309"/>
      <c r="COA32" s="309"/>
      <c r="COB32" s="309"/>
      <c r="COC32" s="309"/>
      <c r="COD32" s="309"/>
      <c r="COE32" s="309"/>
      <c r="COF32" s="309"/>
      <c r="COG32" s="309"/>
      <c r="COH32" s="309"/>
      <c r="COI32" s="309"/>
      <c r="COJ32" s="309"/>
      <c r="COK32" s="309"/>
      <c r="COL32" s="309"/>
      <c r="COM32" s="309"/>
      <c r="CON32" s="309"/>
      <c r="COO32" s="309"/>
      <c r="COP32" s="309"/>
      <c r="COQ32" s="309"/>
      <c r="COR32" s="309"/>
      <c r="COS32" s="309"/>
      <c r="COT32" s="309"/>
      <c r="COU32" s="309"/>
      <c r="COV32" s="309"/>
      <c r="COW32" s="309"/>
      <c r="COX32" s="309"/>
      <c r="COY32" s="309"/>
      <c r="COZ32" s="309"/>
      <c r="CPA32" s="309"/>
      <c r="CPB32" s="309"/>
      <c r="CPC32" s="309"/>
      <c r="CPD32" s="309"/>
      <c r="CPE32" s="309"/>
      <c r="CPF32" s="309"/>
      <c r="CPG32" s="309"/>
      <c r="CPH32" s="309"/>
      <c r="CPI32" s="309"/>
      <c r="CPJ32" s="309"/>
      <c r="CPK32" s="309"/>
      <c r="CPL32" s="309"/>
      <c r="CPM32" s="309"/>
      <c r="CPN32" s="309"/>
      <c r="CPO32" s="309"/>
      <c r="CPP32" s="309"/>
      <c r="CPQ32" s="309"/>
      <c r="CPR32" s="309"/>
      <c r="CPS32" s="309"/>
      <c r="CPT32" s="309"/>
      <c r="CPU32" s="309"/>
      <c r="CPV32" s="309"/>
      <c r="CPW32" s="309"/>
      <c r="CPX32" s="309"/>
      <c r="CPY32" s="309"/>
      <c r="CPZ32" s="309"/>
      <c r="CQA32" s="309"/>
      <c r="CQB32" s="309"/>
      <c r="CQC32" s="309"/>
      <c r="CQD32" s="309"/>
      <c r="CQE32" s="309"/>
      <c r="CQF32" s="309"/>
      <c r="CQG32" s="309"/>
      <c r="CQH32" s="309"/>
      <c r="CQI32" s="309"/>
      <c r="CQJ32" s="309"/>
      <c r="CQK32" s="309"/>
      <c r="CQL32" s="309"/>
      <c r="CQM32" s="309"/>
      <c r="CQN32" s="309"/>
      <c r="CQO32" s="309"/>
      <c r="CQP32" s="309"/>
      <c r="CQQ32" s="309"/>
      <c r="CQR32" s="309"/>
      <c r="CQS32" s="309"/>
      <c r="CQT32" s="309"/>
      <c r="CQU32" s="309"/>
      <c r="CQV32" s="309"/>
      <c r="CQW32" s="309"/>
      <c r="CQX32" s="309"/>
      <c r="CQY32" s="309"/>
      <c r="CQZ32" s="309"/>
      <c r="CRA32" s="309"/>
      <c r="CRB32" s="309"/>
      <c r="CRC32" s="309"/>
      <c r="CRD32" s="309"/>
      <c r="CRE32" s="309"/>
      <c r="CRF32" s="309"/>
      <c r="CRG32" s="309"/>
      <c r="CRH32" s="309"/>
      <c r="CRI32" s="309"/>
      <c r="CRJ32" s="309"/>
      <c r="CRK32" s="309"/>
      <c r="CRL32" s="309"/>
      <c r="CRM32" s="309"/>
      <c r="CRN32" s="309"/>
      <c r="CRO32" s="309"/>
      <c r="CRP32" s="309"/>
      <c r="CRQ32" s="309"/>
      <c r="CRR32" s="309"/>
      <c r="CRS32" s="309"/>
      <c r="CRT32" s="309"/>
      <c r="CRU32" s="309"/>
      <c r="CRV32" s="309"/>
      <c r="CRW32" s="309"/>
      <c r="CRX32" s="309"/>
      <c r="CRY32" s="309"/>
      <c r="CRZ32" s="309"/>
      <c r="CSA32" s="309"/>
      <c r="CSB32" s="309"/>
      <c r="CSC32" s="309"/>
      <c r="CSD32" s="309"/>
      <c r="CSE32" s="309"/>
      <c r="CSF32" s="309"/>
      <c r="CSG32" s="309"/>
      <c r="CSH32" s="309"/>
      <c r="CSI32" s="309"/>
      <c r="CSJ32" s="309"/>
      <c r="CSK32" s="309"/>
      <c r="CSL32" s="309"/>
      <c r="CSM32" s="309"/>
      <c r="CSN32" s="309"/>
      <c r="CSO32" s="309"/>
      <c r="CSP32" s="309"/>
      <c r="CSQ32" s="309"/>
      <c r="CSR32" s="309"/>
      <c r="CSS32" s="309"/>
      <c r="CST32" s="309"/>
      <c r="CSU32" s="309"/>
      <c r="CSV32" s="309"/>
      <c r="CSW32" s="309"/>
      <c r="CSX32" s="309"/>
      <c r="CSY32" s="309"/>
      <c r="CSZ32" s="309"/>
      <c r="CTA32" s="309"/>
      <c r="CTB32" s="309"/>
      <c r="CTC32" s="309"/>
      <c r="CTD32" s="309"/>
      <c r="CTE32" s="309"/>
      <c r="CTF32" s="309"/>
      <c r="CTG32" s="309"/>
      <c r="CTH32" s="309"/>
      <c r="CTI32" s="309"/>
      <c r="CTJ32" s="309"/>
      <c r="CTK32" s="309"/>
      <c r="CTL32" s="309"/>
      <c r="CTM32" s="309"/>
      <c r="CTN32" s="309"/>
      <c r="CTO32" s="309"/>
      <c r="CTP32" s="309"/>
      <c r="CTQ32" s="309"/>
      <c r="CTR32" s="309"/>
      <c r="CTS32" s="309"/>
      <c r="CTT32" s="309"/>
      <c r="CTU32" s="309"/>
      <c r="CTV32" s="309"/>
      <c r="CTW32" s="309"/>
      <c r="CTX32" s="309"/>
      <c r="CTY32" s="309"/>
      <c r="CTZ32" s="309"/>
      <c r="CUA32" s="309"/>
      <c r="CUB32" s="309"/>
      <c r="CUC32" s="309"/>
      <c r="CUD32" s="309"/>
      <c r="CUE32" s="309"/>
      <c r="CUF32" s="309"/>
      <c r="CUG32" s="309"/>
      <c r="CUH32" s="309"/>
      <c r="CUI32" s="309"/>
      <c r="CUJ32" s="309"/>
      <c r="CUK32" s="309"/>
      <c r="CUL32" s="309"/>
      <c r="CUM32" s="309"/>
      <c r="CUN32" s="309"/>
      <c r="CUO32" s="309"/>
      <c r="CUP32" s="309"/>
      <c r="CUQ32" s="309"/>
      <c r="CUR32" s="309"/>
      <c r="CUS32" s="309"/>
      <c r="CUT32" s="309"/>
      <c r="CUU32" s="309"/>
      <c r="CUV32" s="309"/>
      <c r="CUW32" s="309"/>
      <c r="CUX32" s="309"/>
      <c r="CUY32" s="309"/>
      <c r="CUZ32" s="309"/>
      <c r="CVA32" s="309"/>
      <c r="CVB32" s="309"/>
      <c r="CVC32" s="309"/>
      <c r="CVD32" s="309"/>
      <c r="CVE32" s="309"/>
      <c r="CVF32" s="309"/>
      <c r="CVG32" s="309"/>
      <c r="CVH32" s="309"/>
      <c r="CVI32" s="309"/>
      <c r="CVJ32" s="309"/>
      <c r="CVK32" s="309"/>
      <c r="CVL32" s="309"/>
      <c r="CVM32" s="309"/>
      <c r="CVN32" s="309"/>
      <c r="CVO32" s="309"/>
      <c r="CVP32" s="309"/>
      <c r="CVQ32" s="309"/>
      <c r="CVR32" s="309"/>
      <c r="CVS32" s="309"/>
      <c r="CVT32" s="309"/>
      <c r="CVU32" s="309"/>
      <c r="CVV32" s="309"/>
      <c r="CVW32" s="309"/>
      <c r="CVX32" s="309"/>
      <c r="CVY32" s="309"/>
      <c r="CVZ32" s="309"/>
      <c r="CWA32" s="309"/>
      <c r="CWB32" s="309"/>
      <c r="CWC32" s="309"/>
      <c r="CWD32" s="309"/>
      <c r="CWE32" s="309"/>
      <c r="CWF32" s="309"/>
      <c r="CWG32" s="309"/>
      <c r="CWH32" s="309"/>
      <c r="CWI32" s="309"/>
      <c r="CWJ32" s="309"/>
      <c r="CWK32" s="309"/>
      <c r="CWL32" s="309"/>
      <c r="CWM32" s="309"/>
      <c r="CWN32" s="309"/>
      <c r="CWO32" s="309"/>
      <c r="CWP32" s="309"/>
      <c r="CWQ32" s="309"/>
      <c r="CWR32" s="309"/>
      <c r="CWS32" s="309"/>
      <c r="CWT32" s="309"/>
      <c r="CWU32" s="309"/>
      <c r="CWV32" s="309"/>
      <c r="CWW32" s="309"/>
      <c r="CWX32" s="309"/>
      <c r="CWY32" s="309"/>
      <c r="CWZ32" s="309"/>
      <c r="CXA32" s="309"/>
      <c r="CXB32" s="309"/>
      <c r="CXC32" s="309"/>
      <c r="CXD32" s="309"/>
      <c r="CXE32" s="309"/>
      <c r="CXF32" s="309"/>
      <c r="CXG32" s="309"/>
      <c r="CXH32" s="309"/>
      <c r="CXI32" s="309"/>
      <c r="CXJ32" s="309"/>
      <c r="CXK32" s="309"/>
      <c r="CXL32" s="309"/>
      <c r="CXM32" s="309"/>
      <c r="CXN32" s="309"/>
      <c r="CXO32" s="309"/>
      <c r="CXP32" s="309"/>
      <c r="CXQ32" s="309"/>
      <c r="CXR32" s="309"/>
      <c r="CXS32" s="309"/>
      <c r="CXT32" s="309"/>
      <c r="CXU32" s="309"/>
      <c r="CXV32" s="309"/>
      <c r="CXW32" s="309"/>
      <c r="CXX32" s="309"/>
      <c r="CXY32" s="309"/>
      <c r="CXZ32" s="309"/>
      <c r="CYA32" s="309"/>
      <c r="CYB32" s="309"/>
      <c r="CYC32" s="309"/>
      <c r="CYD32" s="309"/>
      <c r="CYE32" s="309"/>
      <c r="CYF32" s="309"/>
      <c r="CYG32" s="309"/>
      <c r="CYH32" s="309"/>
      <c r="CYI32" s="309"/>
      <c r="CYJ32" s="309"/>
      <c r="CYK32" s="309"/>
      <c r="CYL32" s="309"/>
      <c r="CYM32" s="309"/>
      <c r="CYN32" s="309"/>
      <c r="CYO32" s="309"/>
      <c r="CYP32" s="309"/>
      <c r="CYQ32" s="309"/>
      <c r="CYR32" s="309"/>
      <c r="CYS32" s="309"/>
      <c r="CYT32" s="309"/>
      <c r="CYU32" s="309"/>
      <c r="CYV32" s="309"/>
      <c r="CYW32" s="309"/>
      <c r="CYX32" s="309"/>
      <c r="CYY32" s="309"/>
      <c r="CYZ32" s="309"/>
      <c r="CZA32" s="309"/>
      <c r="CZB32" s="309"/>
      <c r="CZC32" s="309"/>
      <c r="CZD32" s="309"/>
      <c r="CZE32" s="309"/>
      <c r="CZF32" s="309"/>
      <c r="CZG32" s="309"/>
      <c r="CZH32" s="309"/>
      <c r="CZI32" s="309"/>
      <c r="CZJ32" s="309"/>
      <c r="CZK32" s="309"/>
      <c r="CZL32" s="309"/>
      <c r="CZM32" s="309"/>
      <c r="CZN32" s="309"/>
      <c r="CZO32" s="309"/>
      <c r="CZP32" s="309"/>
      <c r="CZQ32" s="309"/>
      <c r="CZR32" s="309"/>
      <c r="CZS32" s="309"/>
      <c r="CZT32" s="309"/>
      <c r="CZU32" s="309"/>
      <c r="CZV32" s="309"/>
      <c r="CZW32" s="309"/>
      <c r="CZX32" s="309"/>
      <c r="CZY32" s="309"/>
      <c r="CZZ32" s="309"/>
      <c r="DAA32" s="309"/>
      <c r="DAB32" s="309"/>
      <c r="DAC32" s="309"/>
      <c r="DAD32" s="309"/>
      <c r="DAE32" s="309"/>
      <c r="DAF32" s="309"/>
      <c r="DAG32" s="309"/>
      <c r="DAH32" s="309"/>
      <c r="DAI32" s="309"/>
      <c r="DAJ32" s="309"/>
      <c r="DAK32" s="309"/>
      <c r="DAL32" s="309"/>
      <c r="DAM32" s="309"/>
      <c r="DAN32" s="309"/>
      <c r="DAO32" s="309"/>
      <c r="DAP32" s="309"/>
      <c r="DAQ32" s="309"/>
      <c r="DAR32" s="309"/>
      <c r="DAS32" s="309"/>
      <c r="DAT32" s="309"/>
      <c r="DAU32" s="309"/>
      <c r="DAV32" s="309"/>
      <c r="DAW32" s="309"/>
      <c r="DAX32" s="309"/>
      <c r="DAY32" s="309"/>
      <c r="DAZ32" s="309"/>
      <c r="DBA32" s="309"/>
      <c r="DBB32" s="309"/>
      <c r="DBC32" s="309"/>
      <c r="DBD32" s="309"/>
      <c r="DBE32" s="309"/>
      <c r="DBF32" s="309"/>
      <c r="DBG32" s="309"/>
      <c r="DBH32" s="309"/>
      <c r="DBI32" s="309"/>
      <c r="DBJ32" s="309"/>
      <c r="DBK32" s="309"/>
      <c r="DBL32" s="309"/>
      <c r="DBM32" s="309"/>
      <c r="DBN32" s="309"/>
      <c r="DBO32" s="309"/>
      <c r="DBP32" s="309"/>
      <c r="DBQ32" s="309"/>
      <c r="DBR32" s="309"/>
      <c r="DBS32" s="309"/>
      <c r="DBT32" s="309"/>
      <c r="DBU32" s="309"/>
      <c r="DBV32" s="309"/>
      <c r="DBW32" s="309"/>
      <c r="DBX32" s="309"/>
      <c r="DBY32" s="309"/>
      <c r="DBZ32" s="309"/>
      <c r="DCA32" s="309"/>
      <c r="DCB32" s="309"/>
      <c r="DCC32" s="309"/>
      <c r="DCD32" s="309"/>
      <c r="DCE32" s="309"/>
      <c r="DCF32" s="309"/>
      <c r="DCG32" s="309"/>
      <c r="DCH32" s="309"/>
      <c r="DCI32" s="309"/>
      <c r="DCJ32" s="309"/>
      <c r="DCK32" s="309"/>
      <c r="DCL32" s="309"/>
      <c r="DCM32" s="309"/>
      <c r="DCN32" s="309"/>
      <c r="DCO32" s="309"/>
      <c r="DCP32" s="309"/>
      <c r="DCQ32" s="309"/>
      <c r="DCR32" s="309"/>
      <c r="DCS32" s="309"/>
      <c r="DCT32" s="309"/>
      <c r="DCU32" s="309"/>
      <c r="DCV32" s="309"/>
      <c r="DCW32" s="309"/>
      <c r="DCX32" s="309"/>
      <c r="DCY32" s="309"/>
      <c r="DCZ32" s="309"/>
      <c r="DDA32" s="309"/>
      <c r="DDB32" s="309"/>
      <c r="DDC32" s="309"/>
      <c r="DDD32" s="309"/>
      <c r="DDE32" s="309"/>
      <c r="DDF32" s="309"/>
      <c r="DDG32" s="309"/>
      <c r="DDH32" s="309"/>
      <c r="DDI32" s="309"/>
      <c r="DDJ32" s="309"/>
      <c r="DDK32" s="309"/>
      <c r="DDL32" s="309"/>
      <c r="DDM32" s="309"/>
      <c r="DDN32" s="309"/>
      <c r="DDO32" s="309"/>
      <c r="DDP32" s="309"/>
      <c r="DDQ32" s="309"/>
      <c r="DDR32" s="309"/>
      <c r="DDS32" s="309"/>
      <c r="DDT32" s="309"/>
      <c r="DDU32" s="309"/>
      <c r="DDV32" s="309"/>
      <c r="DDW32" s="309"/>
      <c r="DDX32" s="309"/>
      <c r="DDY32" s="309"/>
      <c r="DDZ32" s="309"/>
      <c r="DEA32" s="309"/>
      <c r="DEB32" s="309"/>
      <c r="DEC32" s="309"/>
      <c r="DED32" s="309"/>
      <c r="DEE32" s="309"/>
      <c r="DEF32" s="309"/>
      <c r="DEG32" s="309"/>
      <c r="DEH32" s="309"/>
      <c r="DEI32" s="309"/>
      <c r="DEJ32" s="309"/>
      <c r="DEK32" s="309"/>
      <c r="DEL32" s="309"/>
      <c r="DEM32" s="309"/>
      <c r="DEN32" s="309"/>
      <c r="DEO32" s="309"/>
      <c r="DEP32" s="309"/>
      <c r="DEQ32" s="309"/>
      <c r="DER32" s="309"/>
      <c r="DES32" s="309"/>
      <c r="DET32" s="309"/>
      <c r="DEU32" s="309"/>
      <c r="DEV32" s="309"/>
      <c r="DEW32" s="309"/>
      <c r="DEX32" s="309"/>
      <c r="DEY32" s="309"/>
      <c r="DEZ32" s="309"/>
      <c r="DFA32" s="309"/>
      <c r="DFB32" s="309"/>
      <c r="DFC32" s="309"/>
      <c r="DFD32" s="309"/>
      <c r="DFE32" s="309"/>
      <c r="DFF32" s="309"/>
      <c r="DFG32" s="309"/>
      <c r="DFH32" s="309"/>
      <c r="DFI32" s="309"/>
      <c r="DFJ32" s="309"/>
      <c r="DFK32" s="309"/>
      <c r="DFL32" s="309"/>
      <c r="DFM32" s="309"/>
      <c r="DFN32" s="309"/>
      <c r="DFO32" s="309"/>
      <c r="DFP32" s="309"/>
      <c r="DFQ32" s="309"/>
      <c r="DFR32" s="309"/>
      <c r="DFS32" s="309"/>
      <c r="DFT32" s="309"/>
      <c r="DFU32" s="309"/>
      <c r="DFV32" s="309"/>
      <c r="DFW32" s="309"/>
      <c r="DFX32" s="309"/>
      <c r="DFY32" s="309"/>
      <c r="DFZ32" s="309"/>
      <c r="DGA32" s="309"/>
      <c r="DGB32" s="309"/>
      <c r="DGC32" s="309"/>
      <c r="DGD32" s="309"/>
      <c r="DGE32" s="309"/>
      <c r="DGF32" s="309"/>
      <c r="DGG32" s="309"/>
      <c r="DGH32" s="309"/>
      <c r="DGI32" s="309"/>
      <c r="DGJ32" s="309"/>
      <c r="DGK32" s="309"/>
      <c r="DGL32" s="309"/>
      <c r="DGM32" s="309"/>
      <c r="DGN32" s="309"/>
      <c r="DGO32" s="309"/>
      <c r="DGP32" s="309"/>
      <c r="DGQ32" s="309"/>
      <c r="DGR32" s="309"/>
      <c r="DGS32" s="309"/>
      <c r="DGT32" s="309"/>
      <c r="DGU32" s="309"/>
      <c r="DGV32" s="309"/>
      <c r="DGW32" s="309"/>
      <c r="DGX32" s="309"/>
      <c r="DGY32" s="309"/>
      <c r="DGZ32" s="309"/>
      <c r="DHA32" s="309"/>
      <c r="DHB32" s="309"/>
      <c r="DHC32" s="309"/>
      <c r="DHD32" s="309"/>
      <c r="DHE32" s="309"/>
      <c r="DHF32" s="309"/>
      <c r="DHG32" s="309"/>
      <c r="DHH32" s="309"/>
      <c r="DHI32" s="309"/>
      <c r="DHJ32" s="309"/>
      <c r="DHK32" s="309"/>
      <c r="DHL32" s="309"/>
      <c r="DHM32" s="309"/>
      <c r="DHN32" s="309"/>
      <c r="DHO32" s="309"/>
      <c r="DHP32" s="309"/>
      <c r="DHQ32" s="309"/>
      <c r="DHR32" s="309"/>
      <c r="DHS32" s="309"/>
      <c r="DHT32" s="309"/>
      <c r="DHU32" s="309"/>
      <c r="DHV32" s="309"/>
      <c r="DHW32" s="309"/>
      <c r="DHX32" s="309"/>
      <c r="DHY32" s="309"/>
      <c r="DHZ32" s="309"/>
      <c r="DIA32" s="309"/>
      <c r="DIB32" s="309"/>
      <c r="DIC32" s="309"/>
      <c r="DID32" s="309"/>
      <c r="DIE32" s="309"/>
      <c r="DIF32" s="309"/>
      <c r="DIG32" s="309"/>
      <c r="DIH32" s="309"/>
      <c r="DII32" s="309"/>
      <c r="DIJ32" s="309"/>
      <c r="DIK32" s="309"/>
      <c r="DIL32" s="309"/>
      <c r="DIM32" s="309"/>
      <c r="DIN32" s="309"/>
      <c r="DIO32" s="309"/>
      <c r="DIP32" s="309"/>
      <c r="DIQ32" s="309"/>
      <c r="DIR32" s="309"/>
      <c r="DIS32" s="309"/>
      <c r="DIT32" s="309"/>
      <c r="DIU32" s="309"/>
      <c r="DIV32" s="309"/>
      <c r="DIW32" s="309"/>
      <c r="DIX32" s="309"/>
      <c r="DIY32" s="309"/>
      <c r="DIZ32" s="309"/>
      <c r="DJA32" s="309"/>
      <c r="DJB32" s="309"/>
      <c r="DJC32" s="309"/>
      <c r="DJD32" s="309"/>
      <c r="DJE32" s="309"/>
      <c r="DJF32" s="309"/>
      <c r="DJG32" s="309"/>
      <c r="DJH32" s="309"/>
      <c r="DJI32" s="309"/>
      <c r="DJJ32" s="309"/>
      <c r="DJK32" s="309"/>
      <c r="DJL32" s="309"/>
      <c r="DJM32" s="309"/>
      <c r="DJN32" s="309"/>
      <c r="DJO32" s="309"/>
      <c r="DJP32" s="309"/>
      <c r="DJQ32" s="309"/>
      <c r="DJR32" s="309"/>
      <c r="DJS32" s="309"/>
      <c r="DJT32" s="309"/>
      <c r="DJU32" s="309"/>
      <c r="DJV32" s="309"/>
      <c r="DJW32" s="309"/>
      <c r="DJX32" s="309"/>
      <c r="DJY32" s="309"/>
      <c r="DJZ32" s="309"/>
      <c r="DKA32" s="309"/>
      <c r="DKB32" s="309"/>
      <c r="DKC32" s="309"/>
      <c r="DKD32" s="309"/>
      <c r="DKE32" s="309"/>
      <c r="DKF32" s="309"/>
      <c r="DKG32" s="309"/>
      <c r="DKH32" s="309"/>
      <c r="DKI32" s="309"/>
      <c r="DKJ32" s="309"/>
      <c r="DKK32" s="309"/>
      <c r="DKL32" s="309"/>
      <c r="DKM32" s="309"/>
      <c r="DKN32" s="309"/>
      <c r="DKO32" s="309"/>
      <c r="DKP32" s="309"/>
      <c r="DKQ32" s="309"/>
      <c r="DKR32" s="309"/>
      <c r="DKS32" s="309"/>
      <c r="DKT32" s="309"/>
      <c r="DKU32" s="309"/>
      <c r="DKV32" s="309"/>
      <c r="DKW32" s="309"/>
      <c r="DKX32" s="309"/>
      <c r="DKY32" s="309"/>
      <c r="DKZ32" s="309"/>
      <c r="DLA32" s="309"/>
      <c r="DLB32" s="309"/>
      <c r="DLC32" s="309"/>
      <c r="DLD32" s="309"/>
      <c r="DLE32" s="309"/>
      <c r="DLF32" s="309"/>
      <c r="DLG32" s="309"/>
      <c r="DLH32" s="309"/>
      <c r="DLI32" s="309"/>
      <c r="DLJ32" s="309"/>
      <c r="DLK32" s="309"/>
      <c r="DLL32" s="309"/>
      <c r="DLM32" s="309"/>
      <c r="DLN32" s="309"/>
      <c r="DLO32" s="309"/>
      <c r="DLP32" s="309"/>
      <c r="DLQ32" s="309"/>
      <c r="DLR32" s="309"/>
      <c r="DLS32" s="309"/>
      <c r="DLT32" s="309"/>
      <c r="DLU32" s="309"/>
      <c r="DLV32" s="309"/>
      <c r="DLW32" s="309"/>
      <c r="DLX32" s="309"/>
      <c r="DLY32" s="309"/>
      <c r="DLZ32" s="309"/>
      <c r="DMA32" s="309"/>
      <c r="DMB32" s="309"/>
      <c r="DMC32" s="309"/>
      <c r="DMD32" s="309"/>
      <c r="DME32" s="309"/>
      <c r="DMF32" s="309"/>
      <c r="DMG32" s="309"/>
      <c r="DMH32" s="309"/>
      <c r="DMI32" s="309"/>
      <c r="DMJ32" s="309"/>
      <c r="DMK32" s="309"/>
      <c r="DML32" s="309"/>
      <c r="DMM32" s="309"/>
      <c r="DMN32" s="309"/>
      <c r="DMO32" s="309"/>
      <c r="DMP32" s="309"/>
      <c r="DMQ32" s="309"/>
      <c r="DMR32" s="309"/>
      <c r="DMS32" s="309"/>
      <c r="DMT32" s="309"/>
      <c r="DMU32" s="309"/>
      <c r="DMV32" s="309"/>
      <c r="DMW32" s="309"/>
      <c r="DMX32" s="309"/>
      <c r="DMY32" s="309"/>
      <c r="DMZ32" s="309"/>
      <c r="DNA32" s="309"/>
      <c r="DNB32" s="309"/>
      <c r="DNC32" s="309"/>
      <c r="DND32" s="309"/>
      <c r="DNE32" s="309"/>
      <c r="DNF32" s="309"/>
      <c r="DNG32" s="309"/>
      <c r="DNH32" s="309"/>
      <c r="DNI32" s="309"/>
      <c r="DNJ32" s="309"/>
      <c r="DNK32" s="309"/>
      <c r="DNL32" s="309"/>
      <c r="DNM32" s="309"/>
      <c r="DNN32" s="309"/>
      <c r="DNO32" s="309"/>
      <c r="DNP32" s="309"/>
      <c r="DNQ32" s="309"/>
      <c r="DNR32" s="309"/>
      <c r="DNS32" s="309"/>
      <c r="DNT32" s="309"/>
      <c r="DNU32" s="309"/>
      <c r="DNV32" s="309"/>
      <c r="DNW32" s="309"/>
      <c r="DNX32" s="309"/>
      <c r="DNY32" s="309"/>
      <c r="DNZ32" s="309"/>
      <c r="DOA32" s="309"/>
      <c r="DOB32" s="309"/>
      <c r="DOC32" s="309"/>
      <c r="DOD32" s="309"/>
      <c r="DOE32" s="309"/>
      <c r="DOF32" s="309"/>
      <c r="DOG32" s="309"/>
      <c r="DOH32" s="309"/>
      <c r="DOI32" s="309"/>
      <c r="DOJ32" s="309"/>
      <c r="DOK32" s="309"/>
      <c r="DOL32" s="309"/>
      <c r="DOM32" s="309"/>
      <c r="DON32" s="309"/>
      <c r="DOO32" s="309"/>
      <c r="DOP32" s="309"/>
      <c r="DOQ32" s="309"/>
      <c r="DOR32" s="309"/>
      <c r="DOS32" s="309"/>
      <c r="DOT32" s="309"/>
      <c r="DOU32" s="309"/>
      <c r="DOV32" s="309"/>
      <c r="DOW32" s="309"/>
      <c r="DOX32" s="309"/>
      <c r="DOY32" s="309"/>
      <c r="DOZ32" s="309"/>
      <c r="DPA32" s="309"/>
      <c r="DPB32" s="309"/>
      <c r="DPC32" s="309"/>
      <c r="DPD32" s="309"/>
      <c r="DPE32" s="309"/>
      <c r="DPF32" s="309"/>
      <c r="DPG32" s="309"/>
      <c r="DPH32" s="309"/>
      <c r="DPI32" s="309"/>
      <c r="DPJ32" s="309"/>
      <c r="DPK32" s="309"/>
      <c r="DPL32" s="309"/>
      <c r="DPM32" s="309"/>
      <c r="DPN32" s="309"/>
      <c r="DPO32" s="309"/>
      <c r="DPP32" s="309"/>
      <c r="DPQ32" s="309"/>
      <c r="DPR32" s="309"/>
      <c r="DPS32" s="309"/>
      <c r="DPT32" s="309"/>
      <c r="DPU32" s="309"/>
      <c r="DPV32" s="309"/>
      <c r="DPW32" s="309"/>
      <c r="DPX32" s="309"/>
      <c r="DPY32" s="309"/>
      <c r="DPZ32" s="309"/>
      <c r="DQA32" s="309"/>
      <c r="DQB32" s="309"/>
      <c r="DQC32" s="309"/>
      <c r="DQD32" s="309"/>
      <c r="DQE32" s="309"/>
      <c r="DQF32" s="309"/>
      <c r="DQG32" s="309"/>
      <c r="DQH32" s="309"/>
      <c r="DQI32" s="309"/>
      <c r="DQJ32" s="309"/>
      <c r="DQK32" s="309"/>
      <c r="DQL32" s="309"/>
      <c r="DQM32" s="309"/>
      <c r="DQN32" s="309"/>
      <c r="DQO32" s="309"/>
      <c r="DQP32" s="309"/>
      <c r="DQQ32" s="309"/>
      <c r="DQR32" s="309"/>
      <c r="DQS32" s="309"/>
      <c r="DQT32" s="309"/>
      <c r="DQU32" s="309"/>
      <c r="DQV32" s="309"/>
      <c r="DQW32" s="309"/>
      <c r="DQX32" s="309"/>
      <c r="DQY32" s="309"/>
      <c r="DQZ32" s="309"/>
      <c r="DRA32" s="309"/>
      <c r="DRB32" s="309"/>
      <c r="DRC32" s="309"/>
      <c r="DRD32" s="309"/>
      <c r="DRE32" s="309"/>
      <c r="DRF32" s="309"/>
      <c r="DRG32" s="309"/>
      <c r="DRH32" s="309"/>
      <c r="DRI32" s="309"/>
      <c r="DRJ32" s="309"/>
      <c r="DRK32" s="309"/>
      <c r="DRL32" s="309"/>
      <c r="DRM32" s="309"/>
      <c r="DRN32" s="309"/>
      <c r="DRO32" s="309"/>
      <c r="DRP32" s="309"/>
      <c r="DRQ32" s="309"/>
      <c r="DRR32" s="309"/>
      <c r="DRS32" s="309"/>
      <c r="DRT32" s="309"/>
      <c r="DRU32" s="309"/>
      <c r="DRV32" s="309"/>
      <c r="DRW32" s="309"/>
      <c r="DRX32" s="309"/>
      <c r="DRY32" s="309"/>
      <c r="DRZ32" s="309"/>
      <c r="DSA32" s="309"/>
      <c r="DSB32" s="309"/>
      <c r="DSC32" s="309"/>
      <c r="DSD32" s="309"/>
      <c r="DSE32" s="309"/>
      <c r="DSF32" s="309"/>
      <c r="DSG32" s="309"/>
      <c r="DSH32" s="309"/>
      <c r="DSI32" s="309"/>
      <c r="DSJ32" s="309"/>
      <c r="DSK32" s="309"/>
      <c r="DSL32" s="309"/>
      <c r="DSM32" s="309"/>
      <c r="DSN32" s="309"/>
      <c r="DSO32" s="309"/>
      <c r="DSP32" s="309"/>
      <c r="DSQ32" s="309"/>
      <c r="DSR32" s="309"/>
      <c r="DSS32" s="309"/>
      <c r="DST32" s="309"/>
      <c r="DSU32" s="309"/>
      <c r="DSV32" s="309"/>
      <c r="DSW32" s="309"/>
      <c r="DSX32" s="309"/>
      <c r="DSY32" s="309"/>
      <c r="DSZ32" s="309"/>
      <c r="DTA32" s="309"/>
      <c r="DTB32" s="309"/>
      <c r="DTC32" s="309"/>
      <c r="DTD32" s="309"/>
      <c r="DTE32" s="309"/>
      <c r="DTF32" s="309"/>
      <c r="DTG32" s="309"/>
      <c r="DTH32" s="309"/>
      <c r="DTI32" s="309"/>
      <c r="DTJ32" s="309"/>
      <c r="DTK32" s="309"/>
      <c r="DTL32" s="309"/>
      <c r="DTM32" s="309"/>
      <c r="DTN32" s="309"/>
      <c r="DTO32" s="309"/>
      <c r="DTP32" s="309"/>
      <c r="DTQ32" s="309"/>
      <c r="DTR32" s="309"/>
      <c r="DTS32" s="309"/>
      <c r="DTT32" s="309"/>
      <c r="DTU32" s="309"/>
      <c r="DTV32" s="309"/>
      <c r="DTW32" s="309"/>
      <c r="DTX32" s="309"/>
      <c r="DTY32" s="309"/>
      <c r="DTZ32" s="309"/>
      <c r="DUA32" s="309"/>
      <c r="DUB32" s="309"/>
      <c r="DUC32" s="309"/>
      <c r="DUD32" s="309"/>
      <c r="DUE32" s="309"/>
      <c r="DUF32" s="309"/>
      <c r="DUG32" s="309"/>
      <c r="DUH32" s="309"/>
      <c r="DUI32" s="309"/>
      <c r="DUJ32" s="309"/>
      <c r="DUK32" s="309"/>
      <c r="DUL32" s="309"/>
      <c r="DUM32" s="309"/>
      <c r="DUN32" s="309"/>
      <c r="DUO32" s="309"/>
      <c r="DUP32" s="309"/>
      <c r="DUQ32" s="309"/>
      <c r="DUR32" s="309"/>
      <c r="DUS32" s="309"/>
      <c r="DUT32" s="309"/>
      <c r="DUU32" s="309"/>
      <c r="DUV32" s="309"/>
      <c r="DUW32" s="309"/>
      <c r="DUX32" s="309"/>
      <c r="DUY32" s="309"/>
      <c r="DUZ32" s="309"/>
      <c r="DVA32" s="309"/>
      <c r="DVB32" s="309"/>
      <c r="DVC32" s="309"/>
      <c r="DVD32" s="309"/>
      <c r="DVE32" s="309"/>
      <c r="DVF32" s="309"/>
      <c r="DVG32" s="309"/>
      <c r="DVH32" s="309"/>
      <c r="DVI32" s="309"/>
      <c r="DVJ32" s="309"/>
      <c r="DVK32" s="309"/>
      <c r="DVL32" s="309"/>
      <c r="DVM32" s="309"/>
      <c r="DVN32" s="309"/>
      <c r="DVO32" s="309"/>
      <c r="DVP32" s="309"/>
      <c r="DVQ32" s="309"/>
      <c r="DVR32" s="309"/>
      <c r="DVS32" s="309"/>
      <c r="DVT32" s="309"/>
      <c r="DVU32" s="309"/>
      <c r="DVV32" s="309"/>
      <c r="DVW32" s="309"/>
      <c r="DVX32" s="309"/>
      <c r="DVY32" s="309"/>
      <c r="DVZ32" s="309"/>
      <c r="DWA32" s="309"/>
      <c r="DWB32" s="309"/>
      <c r="DWC32" s="309"/>
      <c r="DWD32" s="309"/>
      <c r="DWE32" s="309"/>
      <c r="DWF32" s="309"/>
      <c r="DWG32" s="309"/>
      <c r="DWH32" s="309"/>
      <c r="DWI32" s="309"/>
      <c r="DWJ32" s="309"/>
      <c r="DWK32" s="309"/>
      <c r="DWL32" s="309"/>
      <c r="DWM32" s="309"/>
      <c r="DWN32" s="309"/>
      <c r="DWO32" s="309"/>
      <c r="DWP32" s="309"/>
      <c r="DWQ32" s="309"/>
      <c r="DWR32" s="309"/>
      <c r="DWS32" s="309"/>
      <c r="DWT32" s="309"/>
      <c r="DWU32" s="309"/>
      <c r="DWV32" s="309"/>
      <c r="DWW32" s="309"/>
      <c r="DWX32" s="309"/>
      <c r="DWY32" s="309"/>
      <c r="DWZ32" s="309"/>
      <c r="DXA32" s="309"/>
      <c r="DXB32" s="309"/>
      <c r="DXC32" s="309"/>
      <c r="DXD32" s="309"/>
      <c r="DXE32" s="309"/>
      <c r="DXF32" s="309"/>
      <c r="DXG32" s="309"/>
      <c r="DXH32" s="309"/>
      <c r="DXI32" s="309"/>
      <c r="DXJ32" s="309"/>
      <c r="DXK32" s="309"/>
      <c r="DXL32" s="309"/>
      <c r="DXM32" s="309"/>
      <c r="DXN32" s="309"/>
      <c r="DXO32" s="309"/>
      <c r="DXP32" s="309"/>
      <c r="DXQ32" s="309"/>
      <c r="DXR32" s="309"/>
      <c r="DXS32" s="309"/>
      <c r="DXT32" s="309"/>
      <c r="DXU32" s="309"/>
      <c r="DXV32" s="309"/>
      <c r="DXW32" s="309"/>
      <c r="DXX32" s="309"/>
      <c r="DXY32" s="309"/>
      <c r="DXZ32" s="309"/>
      <c r="DYA32" s="309"/>
      <c r="DYB32" s="309"/>
      <c r="DYC32" s="309"/>
      <c r="DYD32" s="309"/>
      <c r="DYE32" s="309"/>
      <c r="DYF32" s="309"/>
      <c r="DYG32" s="309"/>
      <c r="DYH32" s="309"/>
      <c r="DYI32" s="309"/>
      <c r="DYJ32" s="309"/>
      <c r="DYK32" s="309"/>
      <c r="DYL32" s="309"/>
      <c r="DYM32" s="309"/>
      <c r="DYN32" s="309"/>
      <c r="DYO32" s="309"/>
      <c r="DYP32" s="309"/>
      <c r="DYQ32" s="309"/>
      <c r="DYR32" s="309"/>
      <c r="DYS32" s="309"/>
      <c r="DYT32" s="309"/>
      <c r="DYU32" s="309"/>
      <c r="DYV32" s="309"/>
      <c r="DYW32" s="309"/>
      <c r="DYX32" s="309"/>
      <c r="DYY32" s="309"/>
      <c r="DYZ32" s="309"/>
      <c r="DZA32" s="309"/>
      <c r="DZB32" s="309"/>
      <c r="DZC32" s="309"/>
      <c r="DZD32" s="309"/>
      <c r="DZE32" s="309"/>
      <c r="DZF32" s="309"/>
      <c r="DZG32" s="309"/>
      <c r="DZH32" s="309"/>
      <c r="DZI32" s="309"/>
      <c r="DZJ32" s="309"/>
      <c r="DZK32" s="309"/>
      <c r="DZL32" s="309"/>
      <c r="DZM32" s="309"/>
      <c r="DZN32" s="309"/>
      <c r="DZO32" s="309"/>
      <c r="DZP32" s="309"/>
      <c r="DZQ32" s="309"/>
      <c r="DZR32" s="309"/>
      <c r="DZS32" s="309"/>
      <c r="DZT32" s="309"/>
      <c r="DZU32" s="309"/>
      <c r="DZV32" s="309"/>
      <c r="DZW32" s="309"/>
      <c r="DZX32" s="309"/>
      <c r="DZY32" s="309"/>
      <c r="DZZ32" s="309"/>
      <c r="EAA32" s="309"/>
      <c r="EAB32" s="309"/>
      <c r="EAC32" s="309"/>
      <c r="EAD32" s="309"/>
      <c r="EAE32" s="309"/>
      <c r="EAF32" s="309"/>
      <c r="EAG32" s="309"/>
      <c r="EAH32" s="309"/>
      <c r="EAI32" s="309"/>
      <c r="EAJ32" s="309"/>
      <c r="EAK32" s="309"/>
      <c r="EAL32" s="309"/>
      <c r="EAM32" s="309"/>
      <c r="EAN32" s="309"/>
      <c r="EAO32" s="309"/>
      <c r="EAP32" s="309"/>
      <c r="EAQ32" s="309"/>
      <c r="EAR32" s="309"/>
      <c r="EAS32" s="309"/>
      <c r="EAT32" s="309"/>
      <c r="EAU32" s="309"/>
      <c r="EAV32" s="309"/>
      <c r="EAW32" s="309"/>
      <c r="EAX32" s="309"/>
      <c r="EAY32" s="309"/>
      <c r="EAZ32" s="309"/>
      <c r="EBA32" s="309"/>
      <c r="EBB32" s="309"/>
      <c r="EBC32" s="309"/>
      <c r="EBD32" s="309"/>
      <c r="EBE32" s="309"/>
      <c r="EBF32" s="309"/>
      <c r="EBG32" s="309"/>
      <c r="EBH32" s="309"/>
      <c r="EBI32" s="309"/>
      <c r="EBJ32" s="309"/>
      <c r="EBK32" s="309"/>
      <c r="EBL32" s="309"/>
      <c r="EBM32" s="309"/>
      <c r="EBN32" s="309"/>
      <c r="EBO32" s="309"/>
      <c r="EBP32" s="309"/>
      <c r="EBQ32" s="309"/>
      <c r="EBR32" s="309"/>
      <c r="EBS32" s="309"/>
      <c r="EBT32" s="309"/>
      <c r="EBU32" s="309"/>
      <c r="EBV32" s="309"/>
      <c r="EBW32" s="309"/>
      <c r="EBX32" s="309"/>
      <c r="EBY32" s="309"/>
      <c r="EBZ32" s="309"/>
      <c r="ECA32" s="309"/>
      <c r="ECB32" s="309"/>
      <c r="ECC32" s="309"/>
      <c r="ECD32" s="309"/>
      <c r="ECE32" s="309"/>
      <c r="ECF32" s="309"/>
      <c r="ECG32" s="309"/>
      <c r="ECH32" s="309"/>
      <c r="ECI32" s="309"/>
      <c r="ECJ32" s="309"/>
      <c r="ECK32" s="309"/>
      <c r="ECL32" s="309"/>
      <c r="ECM32" s="309"/>
      <c r="ECN32" s="309"/>
      <c r="ECO32" s="309"/>
      <c r="ECP32" s="309"/>
      <c r="ECQ32" s="309"/>
      <c r="ECR32" s="309"/>
      <c r="ECS32" s="309"/>
      <c r="ECT32" s="309"/>
      <c r="ECU32" s="309"/>
      <c r="ECV32" s="309"/>
      <c r="ECW32" s="309"/>
      <c r="ECX32" s="309"/>
      <c r="ECY32" s="309"/>
      <c r="ECZ32" s="309"/>
      <c r="EDA32" s="309"/>
      <c r="EDB32" s="309"/>
      <c r="EDC32" s="309"/>
      <c r="EDD32" s="309"/>
      <c r="EDE32" s="309"/>
      <c r="EDF32" s="309"/>
      <c r="EDG32" s="309"/>
      <c r="EDH32" s="309"/>
      <c r="EDI32" s="309"/>
      <c r="EDJ32" s="309"/>
      <c r="EDK32" s="309"/>
      <c r="EDL32" s="309"/>
      <c r="EDM32" s="309"/>
      <c r="EDN32" s="309"/>
      <c r="EDO32" s="309"/>
      <c r="EDP32" s="309"/>
      <c r="EDQ32" s="309"/>
      <c r="EDR32" s="309"/>
      <c r="EDS32" s="309"/>
      <c r="EDT32" s="309"/>
      <c r="EDU32" s="309"/>
      <c r="EDV32" s="309"/>
      <c r="EDW32" s="309"/>
      <c r="EDX32" s="309"/>
      <c r="EDY32" s="309"/>
      <c r="EDZ32" s="309"/>
      <c r="EEA32" s="309"/>
      <c r="EEB32" s="309"/>
      <c r="EEC32" s="309"/>
      <c r="EED32" s="309"/>
      <c r="EEE32" s="309"/>
      <c r="EEF32" s="309"/>
      <c r="EEG32" s="309"/>
      <c r="EEH32" s="309"/>
      <c r="EEI32" s="309"/>
      <c r="EEJ32" s="309"/>
      <c r="EEK32" s="309"/>
      <c r="EEL32" s="309"/>
      <c r="EEM32" s="309"/>
      <c r="EEN32" s="309"/>
      <c r="EEO32" s="309"/>
      <c r="EEP32" s="309"/>
      <c r="EEQ32" s="309"/>
      <c r="EER32" s="309"/>
      <c r="EES32" s="309"/>
      <c r="EET32" s="309"/>
      <c r="EEU32" s="309"/>
      <c r="EEV32" s="309"/>
      <c r="EEW32" s="309"/>
      <c r="EEX32" s="309"/>
      <c r="EEY32" s="309"/>
      <c r="EEZ32" s="309"/>
      <c r="EFA32" s="309"/>
      <c r="EFB32" s="309"/>
      <c r="EFC32" s="309"/>
      <c r="EFD32" s="309"/>
      <c r="EFE32" s="309"/>
      <c r="EFF32" s="309"/>
      <c r="EFG32" s="309"/>
      <c r="EFH32" s="309"/>
      <c r="EFI32" s="309"/>
      <c r="EFJ32" s="309"/>
      <c r="EFK32" s="309"/>
      <c r="EFL32" s="309"/>
      <c r="EFM32" s="309"/>
      <c r="EFN32" s="309"/>
      <c r="EFO32" s="309"/>
      <c r="EFP32" s="309"/>
      <c r="EFQ32" s="309"/>
      <c r="EFR32" s="309"/>
      <c r="EFS32" s="309"/>
      <c r="EFT32" s="309"/>
      <c r="EFU32" s="309"/>
      <c r="EFV32" s="309"/>
      <c r="EFW32" s="309"/>
      <c r="EFX32" s="309"/>
      <c r="EFY32" s="309"/>
      <c r="EFZ32" s="309"/>
      <c r="EGA32" s="309"/>
      <c r="EGB32" s="309"/>
      <c r="EGC32" s="309"/>
      <c r="EGD32" s="309"/>
      <c r="EGE32" s="309"/>
      <c r="EGF32" s="309"/>
      <c r="EGG32" s="309"/>
      <c r="EGH32" s="309"/>
      <c r="EGI32" s="309"/>
      <c r="EGJ32" s="309"/>
      <c r="EGK32" s="309"/>
      <c r="EGL32" s="309"/>
      <c r="EGM32" s="309"/>
      <c r="EGN32" s="309"/>
      <c r="EGO32" s="309"/>
      <c r="EGP32" s="309"/>
      <c r="EGQ32" s="309"/>
      <c r="EGR32" s="309"/>
      <c r="EGS32" s="309"/>
      <c r="EGT32" s="309"/>
      <c r="EGU32" s="309"/>
      <c r="EGV32" s="309"/>
      <c r="EGW32" s="309"/>
      <c r="EGX32" s="309"/>
      <c r="EGY32" s="309"/>
      <c r="EGZ32" s="309"/>
      <c r="EHA32" s="309"/>
      <c r="EHB32" s="309"/>
      <c r="EHC32" s="309"/>
      <c r="EHD32" s="309"/>
      <c r="EHE32" s="309"/>
      <c r="EHF32" s="309"/>
      <c r="EHG32" s="309"/>
      <c r="EHH32" s="309"/>
      <c r="EHI32" s="309"/>
      <c r="EHJ32" s="309"/>
      <c r="EHK32" s="309"/>
      <c r="EHL32" s="309"/>
      <c r="EHM32" s="309"/>
      <c r="EHN32" s="309"/>
      <c r="EHO32" s="309"/>
      <c r="EHP32" s="309"/>
      <c r="EHQ32" s="309"/>
      <c r="EHR32" s="309"/>
      <c r="EHS32" s="309"/>
      <c r="EHT32" s="309"/>
      <c r="EHU32" s="309"/>
      <c r="EHV32" s="309"/>
      <c r="EHW32" s="309"/>
      <c r="EHX32" s="309"/>
      <c r="EHY32" s="309"/>
      <c r="EHZ32" s="309"/>
      <c r="EIA32" s="309"/>
      <c r="EIB32" s="309"/>
      <c r="EIC32" s="309"/>
      <c r="EID32" s="309"/>
      <c r="EIE32" s="309"/>
      <c r="EIF32" s="309"/>
      <c r="EIG32" s="309"/>
      <c r="EIH32" s="309"/>
      <c r="EII32" s="309"/>
      <c r="EIJ32" s="309"/>
      <c r="EIK32" s="309"/>
      <c r="EIL32" s="309"/>
      <c r="EIM32" s="309"/>
      <c r="EIN32" s="309"/>
      <c r="EIO32" s="309"/>
      <c r="EIP32" s="309"/>
      <c r="EIQ32" s="309"/>
      <c r="EIR32" s="309"/>
      <c r="EIS32" s="309"/>
      <c r="EIT32" s="309"/>
      <c r="EIU32" s="309"/>
      <c r="EIV32" s="309"/>
      <c r="EIW32" s="309"/>
      <c r="EIX32" s="309"/>
      <c r="EIY32" s="309"/>
      <c r="EIZ32" s="309"/>
      <c r="EJA32" s="309"/>
      <c r="EJB32" s="309"/>
      <c r="EJC32" s="309"/>
      <c r="EJD32" s="309"/>
      <c r="EJE32" s="309"/>
      <c r="EJF32" s="309"/>
      <c r="EJG32" s="309"/>
      <c r="EJH32" s="309"/>
      <c r="EJI32" s="309"/>
      <c r="EJJ32" s="309"/>
      <c r="EJK32" s="309"/>
      <c r="EJL32" s="309"/>
      <c r="EJM32" s="309"/>
      <c r="EJN32" s="309"/>
      <c r="EJO32" s="309"/>
      <c r="EJP32" s="309"/>
      <c r="EJQ32" s="309"/>
      <c r="EJR32" s="309"/>
      <c r="EJS32" s="309"/>
      <c r="EJT32" s="309"/>
      <c r="EJU32" s="309"/>
      <c r="EJV32" s="309"/>
      <c r="EJW32" s="309"/>
      <c r="EJX32" s="309"/>
      <c r="EJY32" s="309"/>
      <c r="EJZ32" s="309"/>
      <c r="EKA32" s="309"/>
      <c r="EKB32" s="309"/>
      <c r="EKC32" s="309"/>
      <c r="EKD32" s="309"/>
      <c r="EKE32" s="309"/>
      <c r="EKF32" s="309"/>
      <c r="EKG32" s="309"/>
      <c r="EKH32" s="309"/>
      <c r="EKI32" s="309"/>
      <c r="EKJ32" s="309"/>
      <c r="EKK32" s="309"/>
      <c r="EKL32" s="309"/>
      <c r="EKM32" s="309"/>
      <c r="EKN32" s="309"/>
      <c r="EKO32" s="309"/>
      <c r="EKP32" s="309"/>
      <c r="EKQ32" s="309"/>
      <c r="EKR32" s="309"/>
      <c r="EKS32" s="309"/>
      <c r="EKT32" s="309"/>
      <c r="EKU32" s="309"/>
      <c r="EKV32" s="309"/>
      <c r="EKW32" s="309"/>
      <c r="EKX32" s="309"/>
      <c r="EKY32" s="309"/>
      <c r="EKZ32" s="309"/>
      <c r="ELA32" s="309"/>
      <c r="ELB32" s="309"/>
      <c r="ELC32" s="309"/>
      <c r="ELD32" s="309"/>
      <c r="ELE32" s="309"/>
      <c r="ELF32" s="309"/>
      <c r="ELG32" s="309"/>
      <c r="ELH32" s="309"/>
      <c r="ELI32" s="309"/>
      <c r="ELJ32" s="309"/>
      <c r="ELK32" s="309"/>
      <c r="ELL32" s="309"/>
      <c r="ELM32" s="309"/>
      <c r="ELN32" s="309"/>
      <c r="ELO32" s="309"/>
      <c r="ELP32" s="309"/>
      <c r="ELQ32" s="309"/>
      <c r="ELR32" s="309"/>
      <c r="ELS32" s="309"/>
      <c r="ELT32" s="309"/>
      <c r="ELU32" s="309"/>
      <c r="ELV32" s="309"/>
      <c r="ELW32" s="309"/>
      <c r="ELX32" s="309"/>
      <c r="ELY32" s="309"/>
      <c r="ELZ32" s="309"/>
      <c r="EMA32" s="309"/>
      <c r="EMB32" s="309"/>
      <c r="EMC32" s="309"/>
      <c r="EMD32" s="309"/>
      <c r="EME32" s="309"/>
      <c r="EMF32" s="309"/>
      <c r="EMG32" s="309"/>
      <c r="EMH32" s="309"/>
      <c r="EMI32" s="309"/>
      <c r="EMJ32" s="309"/>
      <c r="EMK32" s="309"/>
      <c r="EML32" s="309"/>
      <c r="EMM32" s="309"/>
      <c r="EMN32" s="309"/>
      <c r="EMO32" s="309"/>
      <c r="EMP32" s="309"/>
      <c r="EMQ32" s="309"/>
      <c r="EMR32" s="309"/>
      <c r="EMS32" s="309"/>
      <c r="EMT32" s="309"/>
      <c r="EMU32" s="309"/>
      <c r="EMV32" s="309"/>
      <c r="EMW32" s="309"/>
      <c r="EMX32" s="309"/>
      <c r="EMY32" s="309"/>
      <c r="EMZ32" s="309"/>
      <c r="ENA32" s="309"/>
      <c r="ENB32" s="309"/>
      <c r="ENC32" s="309"/>
      <c r="END32" s="309"/>
      <c r="ENE32" s="309"/>
      <c r="ENF32" s="309"/>
      <c r="ENG32" s="309"/>
      <c r="ENH32" s="309"/>
      <c r="ENI32" s="309"/>
      <c r="ENJ32" s="309"/>
      <c r="ENK32" s="309"/>
      <c r="ENL32" s="309"/>
      <c r="ENM32" s="309"/>
      <c r="ENN32" s="309"/>
      <c r="ENO32" s="309"/>
      <c r="ENP32" s="309"/>
      <c r="ENQ32" s="309"/>
      <c r="ENR32" s="309"/>
      <c r="ENS32" s="309"/>
      <c r="ENT32" s="309"/>
      <c r="ENU32" s="309"/>
      <c r="ENV32" s="309"/>
      <c r="ENW32" s="309"/>
      <c r="ENX32" s="309"/>
      <c r="ENY32" s="309"/>
      <c r="ENZ32" s="309"/>
      <c r="EOA32" s="309"/>
      <c r="EOB32" s="309"/>
      <c r="EOC32" s="309"/>
      <c r="EOD32" s="309"/>
      <c r="EOE32" s="309"/>
      <c r="EOF32" s="309"/>
      <c r="EOG32" s="309"/>
      <c r="EOH32" s="309"/>
      <c r="EOI32" s="309"/>
      <c r="EOJ32" s="309"/>
      <c r="EOK32" s="309"/>
      <c r="EOL32" s="309"/>
      <c r="EOM32" s="309"/>
      <c r="EON32" s="309"/>
      <c r="EOO32" s="309"/>
      <c r="EOP32" s="309"/>
      <c r="EOQ32" s="309"/>
      <c r="EOR32" s="309"/>
      <c r="EOS32" s="309"/>
      <c r="EOT32" s="309"/>
      <c r="EOU32" s="309"/>
      <c r="EOV32" s="309"/>
      <c r="EOW32" s="309"/>
      <c r="EOX32" s="309"/>
      <c r="EOY32" s="309"/>
      <c r="EOZ32" s="309"/>
      <c r="EPA32" s="309"/>
      <c r="EPB32" s="309"/>
      <c r="EPC32" s="309"/>
      <c r="EPD32" s="309"/>
      <c r="EPE32" s="309"/>
      <c r="EPF32" s="309"/>
      <c r="EPG32" s="309"/>
      <c r="EPH32" s="309"/>
      <c r="EPI32" s="309"/>
      <c r="EPJ32" s="309"/>
      <c r="EPK32" s="309"/>
      <c r="EPL32" s="309"/>
      <c r="EPM32" s="309"/>
      <c r="EPN32" s="309"/>
      <c r="EPO32" s="309"/>
      <c r="EPP32" s="309"/>
      <c r="EPQ32" s="309"/>
      <c r="EPR32" s="309"/>
      <c r="EPS32" s="309"/>
      <c r="EPT32" s="309"/>
      <c r="EPU32" s="309"/>
      <c r="EPV32" s="309"/>
      <c r="EPW32" s="309"/>
      <c r="EPX32" s="309"/>
      <c r="EPY32" s="309"/>
      <c r="EPZ32" s="309"/>
      <c r="EQA32" s="309"/>
      <c r="EQB32" s="309"/>
      <c r="EQC32" s="309"/>
      <c r="EQD32" s="309"/>
      <c r="EQE32" s="309"/>
      <c r="EQF32" s="309"/>
      <c r="EQG32" s="309"/>
      <c r="EQH32" s="309"/>
      <c r="EQI32" s="309"/>
      <c r="EQJ32" s="309"/>
      <c r="EQK32" s="309"/>
      <c r="EQL32" s="309"/>
      <c r="EQM32" s="309"/>
      <c r="EQN32" s="309"/>
      <c r="EQO32" s="309"/>
      <c r="EQP32" s="309"/>
      <c r="EQQ32" s="309"/>
      <c r="EQR32" s="309"/>
      <c r="EQS32" s="309"/>
      <c r="EQT32" s="309"/>
      <c r="EQU32" s="309"/>
      <c r="EQV32" s="309"/>
      <c r="EQW32" s="309"/>
      <c r="EQX32" s="309"/>
      <c r="EQY32" s="309"/>
      <c r="EQZ32" s="309"/>
      <c r="ERA32" s="309"/>
      <c r="ERB32" s="309"/>
      <c r="ERC32" s="309"/>
      <c r="ERD32" s="309"/>
      <c r="ERE32" s="309"/>
      <c r="ERF32" s="309"/>
      <c r="ERG32" s="309"/>
      <c r="ERH32" s="309"/>
      <c r="ERI32" s="309"/>
      <c r="ERJ32" s="309"/>
      <c r="ERK32" s="309"/>
      <c r="ERL32" s="309"/>
      <c r="ERM32" s="309"/>
      <c r="ERN32" s="309"/>
      <c r="ERO32" s="309"/>
      <c r="ERP32" s="309"/>
      <c r="ERQ32" s="309"/>
      <c r="ERR32" s="309"/>
      <c r="ERS32" s="309"/>
      <c r="ERT32" s="309"/>
      <c r="ERU32" s="309"/>
      <c r="ERV32" s="309"/>
      <c r="ERW32" s="309"/>
      <c r="ERX32" s="309"/>
      <c r="ERY32" s="309"/>
      <c r="ERZ32" s="309"/>
      <c r="ESA32" s="309"/>
      <c r="ESB32" s="309"/>
      <c r="ESC32" s="309"/>
      <c r="ESD32" s="309"/>
      <c r="ESE32" s="309"/>
      <c r="ESF32" s="309"/>
      <c r="ESG32" s="309"/>
      <c r="ESH32" s="309"/>
      <c r="ESI32" s="309"/>
      <c r="ESJ32" s="309"/>
      <c r="ESK32" s="309"/>
      <c r="ESL32" s="309"/>
      <c r="ESM32" s="309"/>
      <c r="ESN32" s="309"/>
      <c r="ESO32" s="309"/>
      <c r="ESP32" s="309"/>
      <c r="ESQ32" s="309"/>
      <c r="ESR32" s="309"/>
      <c r="ESS32" s="309"/>
      <c r="EST32" s="309"/>
      <c r="ESU32" s="309"/>
      <c r="ESV32" s="309"/>
      <c r="ESW32" s="309"/>
      <c r="ESX32" s="309"/>
      <c r="ESY32" s="309"/>
      <c r="ESZ32" s="309"/>
      <c r="ETA32" s="309"/>
      <c r="ETB32" s="309"/>
      <c r="ETC32" s="309"/>
      <c r="ETD32" s="309"/>
      <c r="ETE32" s="309"/>
      <c r="ETF32" s="309"/>
      <c r="ETG32" s="309"/>
      <c r="ETH32" s="309"/>
      <c r="ETI32" s="309"/>
      <c r="ETJ32" s="309"/>
      <c r="ETK32" s="309"/>
      <c r="ETL32" s="309"/>
      <c r="ETM32" s="309"/>
      <c r="ETN32" s="309"/>
      <c r="ETO32" s="309"/>
      <c r="ETP32" s="309"/>
      <c r="ETQ32" s="309"/>
      <c r="ETR32" s="309"/>
      <c r="ETS32" s="309"/>
      <c r="ETT32" s="309"/>
      <c r="ETU32" s="309"/>
      <c r="ETV32" s="309"/>
      <c r="ETW32" s="309"/>
      <c r="ETX32" s="309"/>
      <c r="ETY32" s="309"/>
      <c r="ETZ32" s="309"/>
      <c r="EUA32" s="309"/>
      <c r="EUB32" s="309"/>
      <c r="EUC32" s="309"/>
      <c r="EUD32" s="309"/>
      <c r="EUE32" s="309"/>
      <c r="EUF32" s="309"/>
      <c r="EUG32" s="309"/>
      <c r="EUH32" s="309"/>
      <c r="EUI32" s="309"/>
      <c r="EUJ32" s="309"/>
      <c r="EUK32" s="309"/>
      <c r="EUL32" s="309"/>
      <c r="EUM32" s="309"/>
      <c r="EUN32" s="309"/>
      <c r="EUO32" s="309"/>
      <c r="EUP32" s="309"/>
      <c r="EUQ32" s="309"/>
      <c r="EUR32" s="309"/>
      <c r="EUS32" s="309"/>
      <c r="EUT32" s="309"/>
      <c r="EUU32" s="309"/>
      <c r="EUV32" s="309"/>
      <c r="EUW32" s="309"/>
      <c r="EUX32" s="309"/>
      <c r="EUY32" s="309"/>
      <c r="EUZ32" s="309"/>
      <c r="EVA32" s="309"/>
      <c r="EVB32" s="309"/>
      <c r="EVC32" s="309"/>
      <c r="EVD32" s="309"/>
      <c r="EVE32" s="309"/>
      <c r="EVF32" s="309"/>
      <c r="EVG32" s="309"/>
      <c r="EVH32" s="309"/>
      <c r="EVI32" s="309"/>
      <c r="EVJ32" s="309"/>
      <c r="EVK32" s="309"/>
      <c r="EVL32" s="309"/>
      <c r="EVM32" s="309"/>
      <c r="EVN32" s="309"/>
      <c r="EVO32" s="309"/>
      <c r="EVP32" s="309"/>
      <c r="EVQ32" s="309"/>
      <c r="EVR32" s="309"/>
      <c r="EVS32" s="309"/>
      <c r="EVT32" s="309"/>
      <c r="EVU32" s="309"/>
      <c r="EVV32" s="309"/>
      <c r="EVW32" s="309"/>
      <c r="EVX32" s="309"/>
      <c r="EVY32" s="309"/>
      <c r="EVZ32" s="309"/>
      <c r="EWA32" s="309"/>
      <c r="EWB32" s="309"/>
      <c r="EWC32" s="309"/>
      <c r="EWD32" s="309"/>
      <c r="EWE32" s="309"/>
      <c r="EWF32" s="309"/>
      <c r="EWG32" s="309"/>
      <c r="EWH32" s="309"/>
      <c r="EWI32" s="309"/>
      <c r="EWJ32" s="309"/>
      <c r="EWK32" s="309"/>
      <c r="EWL32" s="309"/>
      <c r="EWM32" s="309"/>
      <c r="EWN32" s="309"/>
      <c r="EWO32" s="309"/>
      <c r="EWP32" s="309"/>
      <c r="EWQ32" s="309"/>
      <c r="EWR32" s="309"/>
      <c r="EWS32" s="309"/>
      <c r="EWT32" s="309"/>
      <c r="EWU32" s="309"/>
      <c r="EWV32" s="309"/>
      <c r="EWW32" s="309"/>
      <c r="EWX32" s="309"/>
      <c r="EWY32" s="309"/>
      <c r="EWZ32" s="309"/>
      <c r="EXA32" s="309"/>
      <c r="EXB32" s="309"/>
      <c r="EXC32" s="309"/>
      <c r="EXD32" s="309"/>
      <c r="EXE32" s="309"/>
      <c r="EXF32" s="309"/>
      <c r="EXG32" s="309"/>
      <c r="EXH32" s="309"/>
      <c r="EXI32" s="309"/>
      <c r="EXJ32" s="309"/>
      <c r="EXK32" s="309"/>
      <c r="EXL32" s="309"/>
      <c r="EXM32" s="309"/>
      <c r="EXN32" s="309"/>
      <c r="EXO32" s="309"/>
      <c r="EXP32" s="309"/>
      <c r="EXQ32" s="309"/>
      <c r="EXR32" s="309"/>
      <c r="EXS32" s="309"/>
      <c r="EXT32" s="309"/>
      <c r="EXU32" s="309"/>
      <c r="EXV32" s="309"/>
      <c r="EXW32" s="309"/>
      <c r="EXX32" s="309"/>
      <c r="EXY32" s="309"/>
      <c r="EXZ32" s="309"/>
      <c r="EYA32" s="309"/>
      <c r="EYB32" s="309"/>
      <c r="EYC32" s="309"/>
      <c r="EYD32" s="309"/>
      <c r="EYE32" s="309"/>
      <c r="EYF32" s="309"/>
      <c r="EYG32" s="309"/>
      <c r="EYH32" s="309"/>
      <c r="EYI32" s="309"/>
      <c r="EYJ32" s="309"/>
      <c r="EYK32" s="309"/>
      <c r="EYL32" s="309"/>
      <c r="EYM32" s="309"/>
      <c r="EYN32" s="309"/>
      <c r="EYO32" s="309"/>
      <c r="EYP32" s="309"/>
      <c r="EYQ32" s="309"/>
      <c r="EYR32" s="309"/>
      <c r="EYS32" s="309"/>
      <c r="EYT32" s="309"/>
      <c r="EYU32" s="309"/>
      <c r="EYV32" s="309"/>
      <c r="EYW32" s="309"/>
      <c r="EYX32" s="309"/>
      <c r="EYY32" s="309"/>
      <c r="EYZ32" s="309"/>
      <c r="EZA32" s="309"/>
      <c r="EZB32" s="309"/>
      <c r="EZC32" s="309"/>
      <c r="EZD32" s="309"/>
      <c r="EZE32" s="309"/>
      <c r="EZF32" s="309"/>
      <c r="EZG32" s="309"/>
      <c r="EZH32" s="309"/>
      <c r="EZI32" s="309"/>
      <c r="EZJ32" s="309"/>
      <c r="EZK32" s="309"/>
      <c r="EZL32" s="309"/>
      <c r="EZM32" s="309"/>
      <c r="EZN32" s="309"/>
      <c r="EZO32" s="309"/>
      <c r="EZP32" s="309"/>
      <c r="EZQ32" s="309"/>
      <c r="EZR32" s="309"/>
      <c r="EZS32" s="309"/>
      <c r="EZT32" s="309"/>
      <c r="EZU32" s="309"/>
      <c r="EZV32" s="309"/>
      <c r="EZW32" s="309"/>
      <c r="EZX32" s="309"/>
      <c r="EZY32" s="309"/>
      <c r="EZZ32" s="309"/>
      <c r="FAA32" s="309"/>
      <c r="FAB32" s="309"/>
      <c r="FAC32" s="309"/>
      <c r="FAD32" s="309"/>
      <c r="FAE32" s="309"/>
      <c r="FAF32" s="309"/>
      <c r="FAG32" s="309"/>
      <c r="FAH32" s="309"/>
      <c r="FAI32" s="309"/>
      <c r="FAJ32" s="309"/>
      <c r="FAK32" s="309"/>
      <c r="FAL32" s="309"/>
      <c r="FAM32" s="309"/>
      <c r="FAN32" s="309"/>
      <c r="FAO32" s="309"/>
      <c r="FAP32" s="309"/>
      <c r="FAQ32" s="309"/>
      <c r="FAR32" s="309"/>
      <c r="FAS32" s="309"/>
      <c r="FAT32" s="309"/>
      <c r="FAU32" s="309"/>
      <c r="FAV32" s="309"/>
      <c r="FAW32" s="309"/>
      <c r="FAX32" s="309"/>
      <c r="FAY32" s="309"/>
      <c r="FAZ32" s="309"/>
      <c r="FBA32" s="309"/>
      <c r="FBB32" s="309"/>
      <c r="FBC32" s="309"/>
      <c r="FBD32" s="309"/>
      <c r="FBE32" s="309"/>
      <c r="FBF32" s="309"/>
      <c r="FBG32" s="309"/>
      <c r="FBH32" s="309"/>
      <c r="FBI32" s="309"/>
      <c r="FBJ32" s="309"/>
      <c r="FBK32" s="309"/>
      <c r="FBL32" s="309"/>
      <c r="FBM32" s="309"/>
      <c r="FBN32" s="309"/>
      <c r="FBO32" s="309"/>
      <c r="FBP32" s="309"/>
      <c r="FBQ32" s="309"/>
      <c r="FBR32" s="309"/>
      <c r="FBS32" s="309"/>
      <c r="FBT32" s="309"/>
      <c r="FBU32" s="309"/>
      <c r="FBV32" s="309"/>
      <c r="FBW32" s="309"/>
      <c r="FBX32" s="309"/>
      <c r="FBY32" s="309"/>
      <c r="FBZ32" s="309"/>
      <c r="FCA32" s="309"/>
      <c r="FCB32" s="309"/>
      <c r="FCC32" s="309"/>
      <c r="FCD32" s="309"/>
      <c r="FCE32" s="309"/>
      <c r="FCF32" s="309"/>
      <c r="FCG32" s="309"/>
      <c r="FCH32" s="309"/>
      <c r="FCI32" s="309"/>
      <c r="FCJ32" s="309"/>
      <c r="FCK32" s="309"/>
      <c r="FCL32" s="309"/>
      <c r="FCM32" s="309"/>
      <c r="FCN32" s="309"/>
      <c r="FCO32" s="309"/>
      <c r="FCP32" s="309"/>
      <c r="FCQ32" s="309"/>
      <c r="FCR32" s="309"/>
      <c r="FCS32" s="309"/>
      <c r="FCT32" s="309"/>
      <c r="FCU32" s="309"/>
      <c r="FCV32" s="309"/>
      <c r="FCW32" s="309"/>
      <c r="FCX32" s="309"/>
      <c r="FCY32" s="309"/>
      <c r="FCZ32" s="309"/>
      <c r="FDA32" s="309"/>
      <c r="FDB32" s="309"/>
      <c r="FDC32" s="309"/>
      <c r="FDD32" s="309"/>
      <c r="FDE32" s="309"/>
      <c r="FDF32" s="309"/>
      <c r="FDG32" s="309"/>
      <c r="FDH32" s="309"/>
      <c r="FDI32" s="309"/>
      <c r="FDJ32" s="309"/>
      <c r="FDK32" s="309"/>
      <c r="FDL32" s="309"/>
      <c r="FDM32" s="309"/>
      <c r="FDN32" s="309"/>
      <c r="FDO32" s="309"/>
      <c r="FDP32" s="309"/>
      <c r="FDQ32" s="309"/>
      <c r="FDR32" s="309"/>
      <c r="FDS32" s="309"/>
      <c r="FDT32" s="309"/>
      <c r="FDU32" s="309"/>
      <c r="FDV32" s="309"/>
      <c r="FDW32" s="309"/>
      <c r="FDX32" s="309"/>
      <c r="FDY32" s="309"/>
      <c r="FDZ32" s="309"/>
      <c r="FEA32" s="309"/>
      <c r="FEB32" s="309"/>
      <c r="FEC32" s="309"/>
      <c r="FED32" s="309"/>
      <c r="FEE32" s="309"/>
      <c r="FEF32" s="309"/>
      <c r="FEG32" s="309"/>
      <c r="FEH32" s="309"/>
      <c r="FEI32" s="309"/>
      <c r="FEJ32" s="309"/>
      <c r="FEK32" s="309"/>
      <c r="FEL32" s="309"/>
      <c r="FEM32" s="309"/>
      <c r="FEN32" s="309"/>
      <c r="FEO32" s="309"/>
      <c r="FEP32" s="309"/>
      <c r="FEQ32" s="309"/>
      <c r="FER32" s="309"/>
      <c r="FES32" s="309"/>
      <c r="FET32" s="309"/>
      <c r="FEU32" s="309"/>
      <c r="FEV32" s="309"/>
      <c r="FEW32" s="309"/>
      <c r="FEX32" s="309"/>
      <c r="FEY32" s="309"/>
      <c r="FEZ32" s="309"/>
      <c r="FFA32" s="309"/>
      <c r="FFB32" s="309"/>
      <c r="FFC32" s="309"/>
      <c r="FFD32" s="309"/>
      <c r="FFE32" s="309"/>
      <c r="FFF32" s="309"/>
      <c r="FFG32" s="309"/>
      <c r="FFH32" s="309"/>
      <c r="FFI32" s="309"/>
      <c r="FFJ32" s="309"/>
      <c r="FFK32" s="309"/>
      <c r="FFL32" s="309"/>
      <c r="FFM32" s="309"/>
      <c r="FFN32" s="309"/>
      <c r="FFO32" s="309"/>
      <c r="FFP32" s="309"/>
      <c r="FFQ32" s="309"/>
      <c r="FFR32" s="309"/>
      <c r="FFS32" s="309"/>
      <c r="FFT32" s="309"/>
      <c r="FFU32" s="309"/>
      <c r="FFV32" s="309"/>
      <c r="FFW32" s="309"/>
      <c r="FFX32" s="309"/>
      <c r="FFY32" s="309"/>
      <c r="FFZ32" s="309"/>
      <c r="FGA32" s="309"/>
      <c r="FGB32" s="309"/>
      <c r="FGC32" s="309"/>
      <c r="FGD32" s="309"/>
      <c r="FGE32" s="309"/>
      <c r="FGF32" s="309"/>
      <c r="FGG32" s="309"/>
      <c r="FGH32" s="309"/>
      <c r="FGI32" s="309"/>
      <c r="FGJ32" s="309"/>
      <c r="FGK32" s="309"/>
      <c r="FGL32" s="309"/>
      <c r="FGM32" s="309"/>
      <c r="FGN32" s="309"/>
      <c r="FGO32" s="309"/>
      <c r="FGP32" s="309"/>
      <c r="FGQ32" s="309"/>
      <c r="FGR32" s="309"/>
      <c r="FGS32" s="309"/>
      <c r="FGT32" s="309"/>
      <c r="FGU32" s="309"/>
      <c r="FGV32" s="309"/>
      <c r="FGW32" s="309"/>
      <c r="FGX32" s="309"/>
      <c r="FGY32" s="309"/>
      <c r="FGZ32" s="309"/>
      <c r="FHA32" s="309"/>
      <c r="FHB32" s="309"/>
      <c r="FHC32" s="309"/>
      <c r="FHD32" s="309"/>
      <c r="FHE32" s="309"/>
      <c r="FHF32" s="309"/>
      <c r="FHG32" s="309"/>
      <c r="FHH32" s="309"/>
      <c r="FHI32" s="309"/>
      <c r="FHJ32" s="309"/>
      <c r="FHK32" s="309"/>
      <c r="FHL32" s="309"/>
      <c r="FHM32" s="309"/>
      <c r="FHN32" s="309"/>
      <c r="FHO32" s="309"/>
      <c r="FHP32" s="309"/>
      <c r="FHQ32" s="309"/>
      <c r="FHR32" s="309"/>
      <c r="FHS32" s="309"/>
      <c r="FHT32" s="309"/>
      <c r="FHU32" s="309"/>
      <c r="FHV32" s="309"/>
      <c r="FHW32" s="309"/>
      <c r="FHX32" s="309"/>
      <c r="FHY32" s="309"/>
      <c r="FHZ32" s="309"/>
      <c r="FIA32" s="309"/>
      <c r="FIB32" s="309"/>
      <c r="FIC32" s="309"/>
      <c r="FID32" s="309"/>
      <c r="FIE32" s="309"/>
      <c r="FIF32" s="309"/>
      <c r="FIG32" s="309"/>
      <c r="FIH32" s="309"/>
      <c r="FII32" s="309"/>
      <c r="FIJ32" s="309"/>
      <c r="FIK32" s="309"/>
      <c r="FIL32" s="309"/>
      <c r="FIM32" s="309"/>
      <c r="FIN32" s="309"/>
      <c r="FIO32" s="309"/>
      <c r="FIP32" s="309"/>
      <c r="FIQ32" s="309"/>
      <c r="FIR32" s="309"/>
      <c r="FIS32" s="309"/>
      <c r="FIT32" s="309"/>
      <c r="FIU32" s="309"/>
      <c r="FIV32" s="309"/>
      <c r="FIW32" s="309"/>
      <c r="FIX32" s="309"/>
      <c r="FIY32" s="309"/>
      <c r="FIZ32" s="309"/>
      <c r="FJA32" s="309"/>
      <c r="FJB32" s="309"/>
      <c r="FJC32" s="309"/>
      <c r="FJD32" s="309"/>
      <c r="FJE32" s="309"/>
      <c r="FJF32" s="309"/>
      <c r="FJG32" s="309"/>
      <c r="FJH32" s="309"/>
      <c r="FJI32" s="309"/>
      <c r="FJJ32" s="309"/>
      <c r="FJK32" s="309"/>
      <c r="FJL32" s="309"/>
      <c r="FJM32" s="309"/>
      <c r="FJN32" s="309"/>
      <c r="FJO32" s="309"/>
      <c r="FJP32" s="309"/>
      <c r="FJQ32" s="309"/>
      <c r="FJR32" s="309"/>
      <c r="FJS32" s="309"/>
      <c r="FJT32" s="309"/>
      <c r="FJU32" s="309"/>
      <c r="FJV32" s="309"/>
      <c r="FJW32" s="309"/>
      <c r="FJX32" s="309"/>
      <c r="FJY32" s="309"/>
      <c r="FJZ32" s="309"/>
      <c r="FKA32" s="309"/>
      <c r="FKB32" s="309"/>
      <c r="FKC32" s="309"/>
      <c r="FKD32" s="309"/>
      <c r="FKE32" s="309"/>
      <c r="FKF32" s="309"/>
      <c r="FKG32" s="309"/>
      <c r="FKH32" s="309"/>
      <c r="FKI32" s="309"/>
      <c r="FKJ32" s="309"/>
      <c r="FKK32" s="309"/>
      <c r="FKL32" s="309"/>
      <c r="FKM32" s="309"/>
      <c r="FKN32" s="309"/>
      <c r="FKO32" s="309"/>
      <c r="FKP32" s="309"/>
      <c r="FKQ32" s="309"/>
      <c r="FKR32" s="309"/>
      <c r="FKS32" s="309"/>
      <c r="FKT32" s="309"/>
      <c r="FKU32" s="309"/>
      <c r="FKV32" s="309"/>
      <c r="FKW32" s="309"/>
      <c r="FKX32" s="309"/>
      <c r="FKY32" s="309"/>
      <c r="FKZ32" s="309"/>
      <c r="FLA32" s="309"/>
      <c r="FLB32" s="309"/>
      <c r="FLC32" s="309"/>
      <c r="FLD32" s="309"/>
      <c r="FLE32" s="309"/>
      <c r="FLF32" s="309"/>
      <c r="FLG32" s="309"/>
      <c r="FLH32" s="309"/>
      <c r="FLI32" s="309"/>
      <c r="FLJ32" s="309"/>
      <c r="FLK32" s="309"/>
      <c r="FLL32" s="309"/>
      <c r="FLM32" s="309"/>
      <c r="FLN32" s="309"/>
      <c r="FLO32" s="309"/>
      <c r="FLP32" s="309"/>
      <c r="FLQ32" s="309"/>
      <c r="FLR32" s="309"/>
      <c r="FLS32" s="309"/>
      <c r="FLT32" s="309"/>
      <c r="FLU32" s="309"/>
      <c r="FLV32" s="309"/>
      <c r="FLW32" s="309"/>
      <c r="FLX32" s="309"/>
      <c r="FLY32" s="309"/>
      <c r="FLZ32" s="309"/>
      <c r="FMA32" s="309"/>
      <c r="FMB32" s="309"/>
      <c r="FMC32" s="309"/>
      <c r="FMD32" s="309"/>
      <c r="FME32" s="309"/>
      <c r="FMF32" s="309"/>
      <c r="FMG32" s="309"/>
      <c r="FMH32" s="309"/>
      <c r="FMI32" s="309"/>
      <c r="FMJ32" s="309"/>
      <c r="FMK32" s="309"/>
      <c r="FML32" s="309"/>
      <c r="FMM32" s="309"/>
      <c r="FMN32" s="309"/>
      <c r="FMO32" s="309"/>
      <c r="FMP32" s="309"/>
      <c r="FMQ32" s="309"/>
      <c r="FMR32" s="309"/>
      <c r="FMS32" s="309"/>
      <c r="FMT32" s="309"/>
      <c r="FMU32" s="309"/>
      <c r="FMV32" s="309"/>
      <c r="FMW32" s="309"/>
      <c r="FMX32" s="309"/>
      <c r="FMY32" s="309"/>
      <c r="FMZ32" s="309"/>
      <c r="FNA32" s="309"/>
      <c r="FNB32" s="309"/>
      <c r="FNC32" s="309"/>
      <c r="FND32" s="309"/>
      <c r="FNE32" s="309"/>
      <c r="FNF32" s="309"/>
      <c r="FNG32" s="309"/>
      <c r="FNH32" s="309"/>
      <c r="FNI32" s="309"/>
      <c r="FNJ32" s="309"/>
      <c r="FNK32" s="309"/>
      <c r="FNL32" s="309"/>
      <c r="FNM32" s="309"/>
      <c r="FNN32" s="309"/>
      <c r="FNO32" s="309"/>
      <c r="FNP32" s="309"/>
      <c r="FNQ32" s="309"/>
      <c r="FNR32" s="309"/>
      <c r="FNS32" s="309"/>
      <c r="FNT32" s="309"/>
      <c r="FNU32" s="309"/>
      <c r="FNV32" s="309"/>
      <c r="FNW32" s="309"/>
      <c r="FNX32" s="309"/>
      <c r="FNY32" s="309"/>
      <c r="FNZ32" s="309"/>
      <c r="FOA32" s="309"/>
      <c r="FOB32" s="309"/>
      <c r="FOC32" s="309"/>
      <c r="FOD32" s="309"/>
      <c r="FOE32" s="309"/>
      <c r="FOF32" s="309"/>
      <c r="FOG32" s="309"/>
      <c r="FOH32" s="309"/>
      <c r="FOI32" s="309"/>
      <c r="FOJ32" s="309"/>
      <c r="FOK32" s="309"/>
      <c r="FOL32" s="309"/>
      <c r="FOM32" s="309"/>
      <c r="FON32" s="309"/>
      <c r="FOO32" s="309"/>
      <c r="FOP32" s="309"/>
      <c r="FOQ32" s="309"/>
      <c r="FOR32" s="309"/>
      <c r="FOS32" s="309"/>
      <c r="FOT32" s="309"/>
      <c r="FOU32" s="309"/>
      <c r="FOV32" s="309"/>
      <c r="FOW32" s="309"/>
      <c r="FOX32" s="309"/>
      <c r="FOY32" s="309"/>
      <c r="FOZ32" s="309"/>
      <c r="FPA32" s="309"/>
      <c r="FPB32" s="309"/>
      <c r="FPC32" s="309"/>
      <c r="FPD32" s="309"/>
      <c r="FPE32" s="309"/>
      <c r="FPF32" s="309"/>
      <c r="FPG32" s="309"/>
      <c r="FPH32" s="309"/>
      <c r="FPI32" s="309"/>
      <c r="FPJ32" s="309"/>
      <c r="FPK32" s="309"/>
      <c r="FPL32" s="309"/>
      <c r="FPM32" s="309"/>
      <c r="FPN32" s="309"/>
      <c r="FPO32" s="309"/>
      <c r="FPP32" s="309"/>
      <c r="FPQ32" s="309"/>
      <c r="FPR32" s="309"/>
      <c r="FPS32" s="309"/>
      <c r="FPT32" s="309"/>
      <c r="FPU32" s="309"/>
      <c r="FPV32" s="309"/>
      <c r="FPW32" s="309"/>
      <c r="FPX32" s="309"/>
      <c r="FPY32" s="309"/>
      <c r="FPZ32" s="309"/>
      <c r="FQA32" s="309"/>
      <c r="FQB32" s="309"/>
      <c r="FQC32" s="309"/>
      <c r="FQD32" s="309"/>
      <c r="FQE32" s="309"/>
      <c r="FQF32" s="309"/>
      <c r="FQG32" s="309"/>
      <c r="FQH32" s="309"/>
      <c r="FQI32" s="309"/>
      <c r="FQJ32" s="309"/>
      <c r="FQK32" s="309"/>
      <c r="FQL32" s="309"/>
      <c r="FQM32" s="309"/>
      <c r="FQN32" s="309"/>
      <c r="FQO32" s="309"/>
      <c r="FQP32" s="309"/>
      <c r="FQQ32" s="309"/>
      <c r="FQR32" s="309"/>
      <c r="FQS32" s="309"/>
      <c r="FQT32" s="309"/>
      <c r="FQU32" s="309"/>
      <c r="FQV32" s="309"/>
      <c r="FQW32" s="309"/>
      <c r="FQX32" s="309"/>
      <c r="FQY32" s="309"/>
      <c r="FQZ32" s="309"/>
      <c r="FRA32" s="309"/>
      <c r="FRB32" s="309"/>
      <c r="FRC32" s="309"/>
      <c r="FRD32" s="309"/>
      <c r="FRE32" s="309"/>
      <c r="FRF32" s="309"/>
      <c r="FRG32" s="309"/>
      <c r="FRH32" s="309"/>
      <c r="FRI32" s="309"/>
      <c r="FRJ32" s="309"/>
      <c r="FRK32" s="309"/>
      <c r="FRL32" s="309"/>
      <c r="FRM32" s="309"/>
      <c r="FRN32" s="309"/>
      <c r="FRO32" s="309"/>
      <c r="FRP32" s="309"/>
      <c r="FRQ32" s="309"/>
      <c r="FRR32" s="309"/>
      <c r="FRS32" s="309"/>
      <c r="FRT32" s="309"/>
      <c r="FRU32" s="309"/>
      <c r="FRV32" s="309"/>
      <c r="FRW32" s="309"/>
      <c r="FRX32" s="309"/>
      <c r="FRY32" s="309"/>
      <c r="FRZ32" s="309"/>
      <c r="FSA32" s="309"/>
      <c r="FSB32" s="309"/>
      <c r="FSC32" s="309"/>
      <c r="FSD32" s="309"/>
      <c r="FSE32" s="309"/>
      <c r="FSF32" s="309"/>
      <c r="FSG32" s="309"/>
      <c r="FSH32" s="309"/>
      <c r="FSI32" s="309"/>
      <c r="FSJ32" s="309"/>
      <c r="FSK32" s="309"/>
      <c r="FSL32" s="309"/>
      <c r="FSM32" s="309"/>
      <c r="FSN32" s="309"/>
      <c r="FSO32" s="309"/>
      <c r="FSP32" s="309"/>
      <c r="FSQ32" s="309"/>
      <c r="FSR32" s="309"/>
      <c r="FSS32" s="309"/>
      <c r="FST32" s="309"/>
      <c r="FSU32" s="309"/>
      <c r="FSV32" s="309"/>
      <c r="FSW32" s="309"/>
      <c r="FSX32" s="309"/>
      <c r="FSY32" s="309"/>
      <c r="FSZ32" s="309"/>
      <c r="FTA32" s="309"/>
      <c r="FTB32" s="309"/>
      <c r="FTC32" s="309"/>
      <c r="FTD32" s="309"/>
      <c r="FTE32" s="309"/>
      <c r="FTF32" s="309"/>
      <c r="FTG32" s="309"/>
      <c r="FTH32" s="309"/>
      <c r="FTI32" s="309"/>
      <c r="FTJ32" s="309"/>
      <c r="FTK32" s="309"/>
      <c r="FTL32" s="309"/>
      <c r="FTM32" s="309"/>
      <c r="FTN32" s="309"/>
      <c r="FTO32" s="309"/>
      <c r="FTP32" s="309"/>
      <c r="FTQ32" s="309"/>
      <c r="FTR32" s="309"/>
      <c r="FTS32" s="309"/>
      <c r="FTT32" s="309"/>
      <c r="FTU32" s="309"/>
      <c r="FTV32" s="309"/>
      <c r="FTW32" s="309"/>
      <c r="FTX32" s="309"/>
      <c r="FTY32" s="309"/>
      <c r="FTZ32" s="309"/>
      <c r="FUA32" s="309"/>
      <c r="FUB32" s="309"/>
      <c r="FUC32" s="309"/>
      <c r="FUD32" s="309"/>
      <c r="FUE32" s="309"/>
      <c r="FUF32" s="309"/>
      <c r="FUG32" s="309"/>
      <c r="FUH32" s="309"/>
      <c r="FUI32" s="309"/>
      <c r="FUJ32" s="309"/>
      <c r="FUK32" s="309"/>
      <c r="FUL32" s="309"/>
      <c r="FUM32" s="309"/>
      <c r="FUN32" s="309"/>
      <c r="FUO32" s="309"/>
      <c r="FUP32" s="309"/>
      <c r="FUQ32" s="309"/>
      <c r="FUR32" s="309"/>
      <c r="FUS32" s="309"/>
      <c r="FUT32" s="309"/>
      <c r="FUU32" s="309"/>
      <c r="FUV32" s="309"/>
      <c r="FUW32" s="309"/>
      <c r="FUX32" s="309"/>
      <c r="FUY32" s="309"/>
      <c r="FUZ32" s="309"/>
      <c r="FVA32" s="309"/>
      <c r="FVB32" s="309"/>
      <c r="FVC32" s="309"/>
      <c r="FVD32" s="309"/>
      <c r="FVE32" s="309"/>
      <c r="FVF32" s="309"/>
      <c r="FVG32" s="309"/>
      <c r="FVH32" s="309"/>
      <c r="FVI32" s="309"/>
      <c r="FVJ32" s="309"/>
      <c r="FVK32" s="309"/>
      <c r="FVL32" s="309"/>
      <c r="FVM32" s="309"/>
      <c r="FVN32" s="309"/>
      <c r="FVO32" s="309"/>
      <c r="FVP32" s="309"/>
      <c r="FVQ32" s="309"/>
      <c r="FVR32" s="309"/>
      <c r="FVS32" s="309"/>
      <c r="FVT32" s="309"/>
      <c r="FVU32" s="309"/>
      <c r="FVV32" s="309"/>
      <c r="FVW32" s="309"/>
      <c r="FVX32" s="309"/>
      <c r="FVY32" s="309"/>
      <c r="FVZ32" s="309"/>
      <c r="FWA32" s="309"/>
      <c r="FWB32" s="309"/>
      <c r="FWC32" s="309"/>
      <c r="FWD32" s="309"/>
      <c r="FWE32" s="309"/>
      <c r="FWF32" s="309"/>
      <c r="FWG32" s="309"/>
      <c r="FWH32" s="309"/>
      <c r="FWI32" s="309"/>
      <c r="FWJ32" s="309"/>
      <c r="FWK32" s="309"/>
      <c r="FWL32" s="309"/>
      <c r="FWM32" s="309"/>
      <c r="FWN32" s="309"/>
      <c r="FWO32" s="309"/>
      <c r="FWP32" s="309"/>
      <c r="FWQ32" s="309"/>
      <c r="FWR32" s="309"/>
      <c r="FWS32" s="309"/>
      <c r="FWT32" s="309"/>
      <c r="FWU32" s="309"/>
      <c r="FWV32" s="309"/>
      <c r="FWW32" s="309"/>
      <c r="FWX32" s="309"/>
      <c r="FWY32" s="309"/>
      <c r="FWZ32" s="309"/>
      <c r="FXA32" s="309"/>
      <c r="FXB32" s="309"/>
      <c r="FXC32" s="309"/>
      <c r="FXD32" s="309"/>
      <c r="FXE32" s="309"/>
      <c r="FXF32" s="309"/>
      <c r="FXG32" s="309"/>
      <c r="FXH32" s="309"/>
      <c r="FXI32" s="309"/>
      <c r="FXJ32" s="309"/>
      <c r="FXK32" s="309"/>
      <c r="FXL32" s="309"/>
      <c r="FXM32" s="309"/>
      <c r="FXN32" s="309"/>
      <c r="FXO32" s="309"/>
      <c r="FXP32" s="309"/>
      <c r="FXQ32" s="309"/>
      <c r="FXR32" s="309"/>
      <c r="FXS32" s="309"/>
      <c r="FXT32" s="309"/>
      <c r="FXU32" s="309"/>
      <c r="FXV32" s="309"/>
      <c r="FXW32" s="309"/>
      <c r="FXX32" s="309"/>
      <c r="FXY32" s="309"/>
      <c r="FXZ32" s="309"/>
      <c r="FYA32" s="309"/>
      <c r="FYB32" s="309"/>
      <c r="FYC32" s="309"/>
      <c r="FYD32" s="309"/>
      <c r="FYE32" s="309"/>
      <c r="FYF32" s="309"/>
      <c r="FYG32" s="309"/>
      <c r="FYH32" s="309"/>
      <c r="FYI32" s="309"/>
      <c r="FYJ32" s="309"/>
      <c r="FYK32" s="309"/>
      <c r="FYL32" s="309"/>
      <c r="FYM32" s="309"/>
      <c r="FYN32" s="309"/>
      <c r="FYO32" s="309"/>
      <c r="FYP32" s="309"/>
      <c r="FYQ32" s="309"/>
      <c r="FYR32" s="309"/>
      <c r="FYS32" s="309"/>
      <c r="FYT32" s="309"/>
      <c r="FYU32" s="309"/>
      <c r="FYV32" s="309"/>
      <c r="FYW32" s="309"/>
      <c r="FYX32" s="309"/>
      <c r="FYY32" s="309"/>
      <c r="FYZ32" s="309"/>
      <c r="FZA32" s="309"/>
      <c r="FZB32" s="309"/>
      <c r="FZC32" s="309"/>
      <c r="FZD32" s="309"/>
      <c r="FZE32" s="309"/>
      <c r="FZF32" s="309"/>
      <c r="FZG32" s="309"/>
      <c r="FZH32" s="309"/>
      <c r="FZI32" s="309"/>
      <c r="FZJ32" s="309"/>
      <c r="FZK32" s="309"/>
      <c r="FZL32" s="309"/>
      <c r="FZM32" s="309"/>
      <c r="FZN32" s="309"/>
      <c r="FZO32" s="309"/>
      <c r="FZP32" s="309"/>
      <c r="FZQ32" s="309"/>
      <c r="FZR32" s="309"/>
      <c r="FZS32" s="309"/>
      <c r="FZT32" s="309"/>
      <c r="FZU32" s="309"/>
      <c r="FZV32" s="309"/>
      <c r="FZW32" s="309"/>
      <c r="FZX32" s="309"/>
      <c r="FZY32" s="309"/>
      <c r="FZZ32" s="309"/>
      <c r="GAA32" s="309"/>
      <c r="GAB32" s="309"/>
      <c r="GAC32" s="309"/>
      <c r="GAD32" s="309"/>
      <c r="GAE32" s="309"/>
      <c r="GAF32" s="309"/>
      <c r="GAG32" s="309"/>
      <c r="GAH32" s="309"/>
      <c r="GAI32" s="309"/>
      <c r="GAJ32" s="309"/>
      <c r="GAK32" s="309"/>
      <c r="GAL32" s="309"/>
      <c r="GAM32" s="309"/>
      <c r="GAN32" s="309"/>
      <c r="GAO32" s="309"/>
      <c r="GAP32" s="309"/>
      <c r="GAQ32" s="309"/>
      <c r="GAR32" s="309"/>
      <c r="GAS32" s="309"/>
      <c r="GAT32" s="309"/>
      <c r="GAU32" s="309"/>
      <c r="GAV32" s="309"/>
      <c r="GAW32" s="309"/>
      <c r="GAX32" s="309"/>
      <c r="GAY32" s="309"/>
      <c r="GAZ32" s="309"/>
      <c r="GBA32" s="309"/>
      <c r="GBB32" s="309"/>
      <c r="GBC32" s="309"/>
      <c r="GBD32" s="309"/>
      <c r="GBE32" s="309"/>
      <c r="GBF32" s="309"/>
      <c r="GBG32" s="309"/>
      <c r="GBH32" s="309"/>
      <c r="GBI32" s="309"/>
      <c r="GBJ32" s="309"/>
      <c r="GBK32" s="309"/>
      <c r="GBL32" s="309"/>
      <c r="GBM32" s="309"/>
      <c r="GBN32" s="309"/>
      <c r="GBO32" s="309"/>
      <c r="GBP32" s="309"/>
      <c r="GBQ32" s="309"/>
      <c r="GBR32" s="309"/>
      <c r="GBS32" s="309"/>
      <c r="GBT32" s="309"/>
      <c r="GBU32" s="309"/>
      <c r="GBV32" s="309"/>
      <c r="GBW32" s="309"/>
      <c r="GBX32" s="309"/>
      <c r="GBY32" s="309"/>
      <c r="GBZ32" s="309"/>
      <c r="GCA32" s="309"/>
      <c r="GCB32" s="309"/>
      <c r="GCC32" s="309"/>
      <c r="GCD32" s="309"/>
      <c r="GCE32" s="309"/>
      <c r="GCF32" s="309"/>
      <c r="GCG32" s="309"/>
      <c r="GCH32" s="309"/>
      <c r="GCI32" s="309"/>
      <c r="GCJ32" s="309"/>
      <c r="GCK32" s="309"/>
      <c r="GCL32" s="309"/>
      <c r="GCM32" s="309"/>
      <c r="GCN32" s="309"/>
      <c r="GCO32" s="309"/>
      <c r="GCP32" s="309"/>
      <c r="GCQ32" s="309"/>
      <c r="GCR32" s="309"/>
      <c r="GCS32" s="309"/>
      <c r="GCT32" s="309"/>
      <c r="GCU32" s="309"/>
      <c r="GCV32" s="309"/>
      <c r="GCW32" s="309"/>
      <c r="GCX32" s="309"/>
      <c r="GCY32" s="309"/>
      <c r="GCZ32" s="309"/>
      <c r="GDA32" s="309"/>
      <c r="GDB32" s="309"/>
      <c r="GDC32" s="309"/>
      <c r="GDD32" s="309"/>
      <c r="GDE32" s="309"/>
      <c r="GDF32" s="309"/>
      <c r="GDG32" s="309"/>
      <c r="GDH32" s="309"/>
      <c r="GDI32" s="309"/>
      <c r="GDJ32" s="309"/>
      <c r="GDK32" s="309"/>
      <c r="GDL32" s="309"/>
      <c r="GDM32" s="309"/>
      <c r="GDN32" s="309"/>
      <c r="GDO32" s="309"/>
      <c r="GDP32" s="309"/>
      <c r="GDQ32" s="309"/>
      <c r="GDR32" s="309"/>
      <c r="GDS32" s="309"/>
      <c r="GDT32" s="309"/>
      <c r="GDU32" s="309"/>
      <c r="GDV32" s="309"/>
      <c r="GDW32" s="309"/>
      <c r="GDX32" s="309"/>
      <c r="GDY32" s="309"/>
      <c r="GDZ32" s="309"/>
      <c r="GEA32" s="309"/>
      <c r="GEB32" s="309"/>
      <c r="GEC32" s="309"/>
      <c r="GED32" s="309"/>
      <c r="GEE32" s="309"/>
      <c r="GEF32" s="309"/>
      <c r="GEG32" s="309"/>
      <c r="GEH32" s="309"/>
      <c r="GEI32" s="309"/>
      <c r="GEJ32" s="309"/>
      <c r="GEK32" s="309"/>
      <c r="GEL32" s="309"/>
      <c r="GEM32" s="309"/>
      <c r="GEN32" s="309"/>
      <c r="GEO32" s="309"/>
      <c r="GEP32" s="309"/>
      <c r="GEQ32" s="309"/>
      <c r="GER32" s="309"/>
      <c r="GES32" s="309"/>
      <c r="GET32" s="309"/>
      <c r="GEU32" s="309"/>
      <c r="GEV32" s="309"/>
      <c r="GEW32" s="309"/>
      <c r="GEX32" s="309"/>
      <c r="GEY32" s="309"/>
      <c r="GEZ32" s="309"/>
      <c r="GFA32" s="309"/>
      <c r="GFB32" s="309"/>
      <c r="GFC32" s="309"/>
      <c r="GFD32" s="309"/>
      <c r="GFE32" s="309"/>
      <c r="GFF32" s="309"/>
      <c r="GFG32" s="309"/>
      <c r="GFH32" s="309"/>
      <c r="GFI32" s="309"/>
      <c r="GFJ32" s="309"/>
      <c r="GFK32" s="309"/>
      <c r="GFL32" s="309"/>
      <c r="GFM32" s="309"/>
      <c r="GFN32" s="309"/>
      <c r="GFO32" s="309"/>
      <c r="GFP32" s="309"/>
      <c r="GFQ32" s="309"/>
      <c r="GFR32" s="309"/>
      <c r="GFS32" s="309"/>
      <c r="GFT32" s="309"/>
      <c r="GFU32" s="309"/>
      <c r="GFV32" s="309"/>
      <c r="GFW32" s="309"/>
      <c r="GFX32" s="309"/>
      <c r="GFY32" s="309"/>
      <c r="GFZ32" s="309"/>
      <c r="GGA32" s="309"/>
      <c r="GGB32" s="309"/>
      <c r="GGC32" s="309"/>
      <c r="GGD32" s="309"/>
      <c r="GGE32" s="309"/>
      <c r="GGF32" s="309"/>
      <c r="GGG32" s="309"/>
      <c r="GGH32" s="309"/>
      <c r="GGI32" s="309"/>
      <c r="GGJ32" s="309"/>
      <c r="GGK32" s="309"/>
      <c r="GGL32" s="309"/>
      <c r="GGM32" s="309"/>
      <c r="GGN32" s="309"/>
      <c r="GGO32" s="309"/>
      <c r="GGP32" s="309"/>
      <c r="GGQ32" s="309"/>
      <c r="GGR32" s="309"/>
      <c r="GGS32" s="309"/>
      <c r="GGT32" s="309"/>
      <c r="GGU32" s="309"/>
      <c r="GGV32" s="309"/>
      <c r="GGW32" s="309"/>
      <c r="GGX32" s="309"/>
      <c r="GGY32" s="309"/>
      <c r="GGZ32" s="309"/>
      <c r="GHA32" s="309"/>
      <c r="GHB32" s="309"/>
      <c r="GHC32" s="309"/>
      <c r="GHD32" s="309"/>
      <c r="GHE32" s="309"/>
      <c r="GHF32" s="309"/>
      <c r="GHG32" s="309"/>
      <c r="GHH32" s="309"/>
      <c r="GHI32" s="309"/>
      <c r="GHJ32" s="309"/>
      <c r="GHK32" s="309"/>
      <c r="GHL32" s="309"/>
      <c r="GHM32" s="309"/>
      <c r="GHN32" s="309"/>
      <c r="GHO32" s="309"/>
      <c r="GHP32" s="309"/>
      <c r="GHQ32" s="309"/>
      <c r="GHR32" s="309"/>
      <c r="GHS32" s="309"/>
      <c r="GHT32" s="309"/>
      <c r="GHU32" s="309"/>
      <c r="GHV32" s="309"/>
      <c r="GHW32" s="309"/>
      <c r="GHX32" s="309"/>
      <c r="GHY32" s="309"/>
      <c r="GHZ32" s="309"/>
      <c r="GIA32" s="309"/>
      <c r="GIB32" s="309"/>
      <c r="GIC32" s="309"/>
      <c r="GID32" s="309"/>
      <c r="GIE32" s="309"/>
      <c r="GIF32" s="309"/>
      <c r="GIG32" s="309"/>
      <c r="GIH32" s="309"/>
      <c r="GII32" s="309"/>
      <c r="GIJ32" s="309"/>
      <c r="GIK32" s="309"/>
      <c r="GIL32" s="309"/>
      <c r="GIM32" s="309"/>
      <c r="GIN32" s="309"/>
      <c r="GIO32" s="309"/>
      <c r="GIP32" s="309"/>
      <c r="GIQ32" s="309"/>
      <c r="GIR32" s="309"/>
      <c r="GIS32" s="309"/>
      <c r="GIT32" s="309"/>
      <c r="GIU32" s="309"/>
      <c r="GIV32" s="309"/>
      <c r="GIW32" s="309"/>
      <c r="GIX32" s="309"/>
      <c r="GIY32" s="309"/>
      <c r="GIZ32" s="309"/>
      <c r="GJA32" s="309"/>
      <c r="GJB32" s="309"/>
      <c r="GJC32" s="309"/>
      <c r="GJD32" s="309"/>
      <c r="GJE32" s="309"/>
      <c r="GJF32" s="309"/>
      <c r="GJG32" s="309"/>
      <c r="GJH32" s="309"/>
      <c r="GJI32" s="309"/>
      <c r="GJJ32" s="309"/>
      <c r="GJK32" s="309"/>
      <c r="GJL32" s="309"/>
      <c r="GJM32" s="309"/>
      <c r="GJN32" s="309"/>
      <c r="GJO32" s="309"/>
      <c r="GJP32" s="309"/>
      <c r="GJQ32" s="309"/>
      <c r="GJR32" s="309"/>
      <c r="GJS32" s="309"/>
      <c r="GJT32" s="309"/>
      <c r="GJU32" s="309"/>
      <c r="GJV32" s="309"/>
      <c r="GJW32" s="309"/>
      <c r="GJX32" s="309"/>
      <c r="GJY32" s="309"/>
      <c r="GJZ32" s="309"/>
      <c r="GKA32" s="309"/>
      <c r="GKB32" s="309"/>
      <c r="GKC32" s="309"/>
      <c r="GKD32" s="309"/>
      <c r="GKE32" s="309"/>
      <c r="GKF32" s="309"/>
      <c r="GKG32" s="309"/>
      <c r="GKH32" s="309"/>
      <c r="GKI32" s="309"/>
      <c r="GKJ32" s="309"/>
      <c r="GKK32" s="309"/>
      <c r="GKL32" s="309"/>
      <c r="GKM32" s="309"/>
      <c r="GKN32" s="309"/>
      <c r="GKO32" s="309"/>
      <c r="GKP32" s="309"/>
      <c r="GKQ32" s="309"/>
      <c r="GKR32" s="309"/>
      <c r="GKS32" s="309"/>
      <c r="GKT32" s="309"/>
      <c r="GKU32" s="309"/>
      <c r="GKV32" s="309"/>
      <c r="GKW32" s="309"/>
      <c r="GKX32" s="309"/>
      <c r="GKY32" s="309"/>
      <c r="GKZ32" s="309"/>
      <c r="GLA32" s="309"/>
      <c r="GLB32" s="309"/>
      <c r="GLC32" s="309"/>
      <c r="GLD32" s="309"/>
      <c r="GLE32" s="309"/>
      <c r="GLF32" s="309"/>
      <c r="GLG32" s="309"/>
      <c r="GLH32" s="309"/>
      <c r="GLI32" s="309"/>
      <c r="GLJ32" s="309"/>
      <c r="GLK32" s="309"/>
      <c r="GLL32" s="309"/>
      <c r="GLM32" s="309"/>
      <c r="GLN32" s="309"/>
      <c r="GLO32" s="309"/>
      <c r="GLP32" s="309"/>
      <c r="GLQ32" s="309"/>
      <c r="GLR32" s="309"/>
      <c r="GLS32" s="309"/>
      <c r="GLT32" s="309"/>
      <c r="GLU32" s="309"/>
      <c r="GLV32" s="309"/>
      <c r="GLW32" s="309"/>
      <c r="GLX32" s="309"/>
      <c r="GLY32" s="309"/>
      <c r="GLZ32" s="309"/>
      <c r="GMA32" s="309"/>
      <c r="GMB32" s="309"/>
      <c r="GMC32" s="309"/>
      <c r="GMD32" s="309"/>
      <c r="GME32" s="309"/>
      <c r="GMF32" s="309"/>
      <c r="GMG32" s="309"/>
      <c r="GMH32" s="309"/>
      <c r="GMI32" s="309"/>
      <c r="GMJ32" s="309"/>
      <c r="GMK32" s="309"/>
      <c r="GML32" s="309"/>
      <c r="GMM32" s="309"/>
      <c r="GMN32" s="309"/>
      <c r="GMO32" s="309"/>
      <c r="GMP32" s="309"/>
      <c r="GMQ32" s="309"/>
      <c r="GMR32" s="309"/>
      <c r="GMS32" s="309"/>
      <c r="GMT32" s="309"/>
      <c r="GMU32" s="309"/>
      <c r="GMV32" s="309"/>
      <c r="GMW32" s="309"/>
      <c r="GMX32" s="309"/>
      <c r="GMY32" s="309"/>
      <c r="GMZ32" s="309"/>
      <c r="GNA32" s="309"/>
      <c r="GNB32" s="309"/>
      <c r="GNC32" s="309"/>
      <c r="GND32" s="309"/>
      <c r="GNE32" s="309"/>
      <c r="GNF32" s="309"/>
      <c r="GNG32" s="309"/>
      <c r="GNH32" s="309"/>
      <c r="GNI32" s="309"/>
      <c r="GNJ32" s="309"/>
      <c r="GNK32" s="309"/>
      <c r="GNL32" s="309"/>
      <c r="GNM32" s="309"/>
      <c r="GNN32" s="309"/>
      <c r="GNO32" s="309"/>
      <c r="GNP32" s="309"/>
      <c r="GNQ32" s="309"/>
      <c r="GNR32" s="309"/>
      <c r="GNS32" s="309"/>
      <c r="GNT32" s="309"/>
      <c r="GNU32" s="309"/>
      <c r="GNV32" s="309"/>
      <c r="GNW32" s="309"/>
      <c r="GNX32" s="309"/>
      <c r="GNY32" s="309"/>
      <c r="GNZ32" s="309"/>
      <c r="GOA32" s="309"/>
      <c r="GOB32" s="309"/>
      <c r="GOC32" s="309"/>
      <c r="GOD32" s="309"/>
      <c r="GOE32" s="309"/>
      <c r="GOF32" s="309"/>
      <c r="GOG32" s="309"/>
      <c r="GOH32" s="309"/>
      <c r="GOI32" s="309"/>
      <c r="GOJ32" s="309"/>
      <c r="GOK32" s="309"/>
      <c r="GOL32" s="309"/>
      <c r="GOM32" s="309"/>
      <c r="GON32" s="309"/>
      <c r="GOO32" s="309"/>
      <c r="GOP32" s="309"/>
      <c r="GOQ32" s="309"/>
      <c r="GOR32" s="309"/>
      <c r="GOS32" s="309"/>
      <c r="GOT32" s="309"/>
      <c r="GOU32" s="309"/>
      <c r="GOV32" s="309"/>
      <c r="GOW32" s="309"/>
      <c r="GOX32" s="309"/>
      <c r="GOY32" s="309"/>
      <c r="GOZ32" s="309"/>
      <c r="GPA32" s="309"/>
      <c r="GPB32" s="309"/>
      <c r="GPC32" s="309"/>
      <c r="GPD32" s="309"/>
      <c r="GPE32" s="309"/>
      <c r="GPF32" s="309"/>
      <c r="GPG32" s="309"/>
      <c r="GPH32" s="309"/>
      <c r="GPI32" s="309"/>
      <c r="GPJ32" s="309"/>
      <c r="GPK32" s="309"/>
      <c r="GPL32" s="309"/>
      <c r="GPM32" s="309"/>
      <c r="GPN32" s="309"/>
      <c r="GPO32" s="309"/>
      <c r="GPP32" s="309"/>
      <c r="GPQ32" s="309"/>
      <c r="GPR32" s="309"/>
      <c r="GPS32" s="309"/>
      <c r="GPT32" s="309"/>
      <c r="GPU32" s="309"/>
      <c r="GPV32" s="309"/>
      <c r="GPW32" s="309"/>
      <c r="GPX32" s="309"/>
      <c r="GPY32" s="309"/>
      <c r="GPZ32" s="309"/>
      <c r="GQA32" s="309"/>
      <c r="GQB32" s="309"/>
      <c r="GQC32" s="309"/>
      <c r="GQD32" s="309"/>
      <c r="GQE32" s="309"/>
      <c r="GQF32" s="309"/>
      <c r="GQG32" s="309"/>
      <c r="GQH32" s="309"/>
      <c r="GQI32" s="309"/>
      <c r="GQJ32" s="309"/>
      <c r="GQK32" s="309"/>
      <c r="GQL32" s="309"/>
      <c r="GQM32" s="309"/>
      <c r="GQN32" s="309"/>
      <c r="GQO32" s="309"/>
      <c r="GQP32" s="309"/>
      <c r="GQQ32" s="309"/>
      <c r="GQR32" s="309"/>
      <c r="GQS32" s="309"/>
      <c r="GQT32" s="309"/>
      <c r="GQU32" s="309"/>
      <c r="GQV32" s="309"/>
      <c r="GQW32" s="309"/>
      <c r="GQX32" s="309"/>
      <c r="GQY32" s="309"/>
      <c r="GQZ32" s="309"/>
      <c r="GRA32" s="309"/>
      <c r="GRB32" s="309"/>
      <c r="GRC32" s="309"/>
      <c r="GRD32" s="309"/>
      <c r="GRE32" s="309"/>
      <c r="GRF32" s="309"/>
      <c r="GRG32" s="309"/>
      <c r="GRH32" s="309"/>
      <c r="GRI32" s="309"/>
      <c r="GRJ32" s="309"/>
      <c r="GRK32" s="309"/>
      <c r="GRL32" s="309"/>
      <c r="GRM32" s="309"/>
      <c r="GRN32" s="309"/>
      <c r="GRO32" s="309"/>
      <c r="GRP32" s="309"/>
      <c r="GRQ32" s="309"/>
      <c r="GRR32" s="309"/>
      <c r="GRS32" s="309"/>
      <c r="GRT32" s="309"/>
      <c r="GRU32" s="309"/>
      <c r="GRV32" s="309"/>
      <c r="GRW32" s="309"/>
      <c r="GRX32" s="309"/>
      <c r="GRY32" s="309"/>
      <c r="GRZ32" s="309"/>
      <c r="GSA32" s="309"/>
      <c r="GSB32" s="309"/>
      <c r="GSC32" s="309"/>
      <c r="GSD32" s="309"/>
      <c r="GSE32" s="309"/>
      <c r="GSF32" s="309"/>
      <c r="GSG32" s="309"/>
      <c r="GSH32" s="309"/>
      <c r="GSI32" s="309"/>
      <c r="GSJ32" s="309"/>
      <c r="GSK32" s="309"/>
      <c r="GSL32" s="309"/>
      <c r="GSM32" s="309"/>
      <c r="GSN32" s="309"/>
      <c r="GSO32" s="309"/>
      <c r="GSP32" s="309"/>
      <c r="GSQ32" s="309"/>
      <c r="GSR32" s="309"/>
      <c r="GSS32" s="309"/>
      <c r="GST32" s="309"/>
      <c r="GSU32" s="309"/>
      <c r="GSV32" s="309"/>
      <c r="GSW32" s="309"/>
      <c r="GSX32" s="309"/>
      <c r="GSY32" s="309"/>
      <c r="GSZ32" s="309"/>
      <c r="GTA32" s="309"/>
      <c r="GTB32" s="309"/>
      <c r="GTC32" s="309"/>
      <c r="GTD32" s="309"/>
      <c r="GTE32" s="309"/>
      <c r="GTF32" s="309"/>
      <c r="GTG32" s="309"/>
      <c r="GTH32" s="309"/>
      <c r="GTI32" s="309"/>
      <c r="GTJ32" s="309"/>
      <c r="GTK32" s="309"/>
      <c r="GTL32" s="309"/>
      <c r="GTM32" s="309"/>
      <c r="GTN32" s="309"/>
      <c r="GTO32" s="309"/>
      <c r="GTP32" s="309"/>
      <c r="GTQ32" s="309"/>
      <c r="GTR32" s="309"/>
      <c r="GTS32" s="309"/>
      <c r="GTT32" s="309"/>
      <c r="GTU32" s="309"/>
      <c r="GTV32" s="309"/>
      <c r="GTW32" s="309"/>
      <c r="GTX32" s="309"/>
      <c r="GTY32" s="309"/>
      <c r="GTZ32" s="309"/>
      <c r="GUA32" s="309"/>
      <c r="GUB32" s="309"/>
      <c r="GUC32" s="309"/>
      <c r="GUD32" s="309"/>
      <c r="GUE32" s="309"/>
      <c r="GUF32" s="309"/>
      <c r="GUG32" s="309"/>
      <c r="GUH32" s="309"/>
      <c r="GUI32" s="309"/>
      <c r="GUJ32" s="309"/>
      <c r="GUK32" s="309"/>
      <c r="GUL32" s="309"/>
      <c r="GUM32" s="309"/>
      <c r="GUN32" s="309"/>
      <c r="GUO32" s="309"/>
      <c r="GUP32" s="309"/>
      <c r="GUQ32" s="309"/>
      <c r="GUR32" s="309"/>
      <c r="GUS32" s="309"/>
      <c r="GUT32" s="309"/>
      <c r="GUU32" s="309"/>
      <c r="GUV32" s="309"/>
      <c r="GUW32" s="309"/>
      <c r="GUX32" s="309"/>
      <c r="GUY32" s="309"/>
      <c r="GUZ32" s="309"/>
      <c r="GVA32" s="309"/>
      <c r="GVB32" s="309"/>
      <c r="GVC32" s="309"/>
      <c r="GVD32" s="309"/>
      <c r="GVE32" s="309"/>
      <c r="GVF32" s="309"/>
      <c r="GVG32" s="309"/>
      <c r="GVH32" s="309"/>
      <c r="GVI32" s="309"/>
      <c r="GVJ32" s="309"/>
      <c r="GVK32" s="309"/>
      <c r="GVL32" s="309"/>
      <c r="GVM32" s="309"/>
      <c r="GVN32" s="309"/>
      <c r="GVO32" s="309"/>
      <c r="GVP32" s="309"/>
      <c r="GVQ32" s="309"/>
      <c r="GVR32" s="309"/>
      <c r="GVS32" s="309"/>
      <c r="GVT32" s="309"/>
      <c r="GVU32" s="309"/>
      <c r="GVV32" s="309"/>
      <c r="GVW32" s="309"/>
      <c r="GVX32" s="309"/>
      <c r="GVY32" s="309"/>
      <c r="GVZ32" s="309"/>
      <c r="GWA32" s="309"/>
      <c r="GWB32" s="309"/>
      <c r="GWC32" s="309"/>
      <c r="GWD32" s="309"/>
      <c r="GWE32" s="309"/>
      <c r="GWF32" s="309"/>
      <c r="GWG32" s="309"/>
      <c r="GWH32" s="309"/>
      <c r="GWI32" s="309"/>
      <c r="GWJ32" s="309"/>
      <c r="GWK32" s="309"/>
      <c r="GWL32" s="309"/>
      <c r="GWM32" s="309"/>
      <c r="GWN32" s="309"/>
      <c r="GWO32" s="309"/>
      <c r="GWP32" s="309"/>
      <c r="GWQ32" s="309"/>
      <c r="GWR32" s="309"/>
      <c r="GWS32" s="309"/>
      <c r="GWT32" s="309"/>
      <c r="GWU32" s="309"/>
      <c r="GWV32" s="309"/>
      <c r="GWW32" s="309"/>
      <c r="GWX32" s="309"/>
      <c r="GWY32" s="309"/>
      <c r="GWZ32" s="309"/>
      <c r="GXA32" s="309"/>
      <c r="GXB32" s="309"/>
      <c r="GXC32" s="309"/>
      <c r="GXD32" s="309"/>
      <c r="GXE32" s="309"/>
      <c r="GXF32" s="309"/>
      <c r="GXG32" s="309"/>
      <c r="GXH32" s="309"/>
      <c r="GXI32" s="309"/>
      <c r="GXJ32" s="309"/>
      <c r="GXK32" s="309"/>
      <c r="GXL32" s="309"/>
      <c r="GXM32" s="309"/>
      <c r="GXN32" s="309"/>
      <c r="GXO32" s="309"/>
      <c r="GXP32" s="309"/>
      <c r="GXQ32" s="309"/>
      <c r="GXR32" s="309"/>
      <c r="GXS32" s="309"/>
      <c r="GXT32" s="309"/>
      <c r="GXU32" s="309"/>
      <c r="GXV32" s="309"/>
      <c r="GXW32" s="309"/>
      <c r="GXX32" s="309"/>
      <c r="GXY32" s="309"/>
      <c r="GXZ32" s="309"/>
      <c r="GYA32" s="309"/>
      <c r="GYB32" s="309"/>
      <c r="GYC32" s="309"/>
      <c r="GYD32" s="309"/>
      <c r="GYE32" s="309"/>
      <c r="GYF32" s="309"/>
      <c r="GYG32" s="309"/>
      <c r="GYH32" s="309"/>
      <c r="GYI32" s="309"/>
      <c r="GYJ32" s="309"/>
      <c r="GYK32" s="309"/>
      <c r="GYL32" s="309"/>
      <c r="GYM32" s="309"/>
      <c r="GYN32" s="309"/>
      <c r="GYO32" s="309"/>
      <c r="GYP32" s="309"/>
      <c r="GYQ32" s="309"/>
      <c r="GYR32" s="309"/>
      <c r="GYS32" s="309"/>
      <c r="GYT32" s="309"/>
      <c r="GYU32" s="309"/>
      <c r="GYV32" s="309"/>
      <c r="GYW32" s="309"/>
      <c r="GYX32" s="309"/>
      <c r="GYY32" s="309"/>
      <c r="GYZ32" s="309"/>
      <c r="GZA32" s="309"/>
      <c r="GZB32" s="309"/>
      <c r="GZC32" s="309"/>
      <c r="GZD32" s="309"/>
      <c r="GZE32" s="309"/>
      <c r="GZF32" s="309"/>
      <c r="GZG32" s="309"/>
      <c r="GZH32" s="309"/>
      <c r="GZI32" s="309"/>
      <c r="GZJ32" s="309"/>
      <c r="GZK32" s="309"/>
      <c r="GZL32" s="309"/>
      <c r="GZM32" s="309"/>
      <c r="GZN32" s="309"/>
      <c r="GZO32" s="309"/>
      <c r="GZP32" s="309"/>
      <c r="GZQ32" s="309"/>
      <c r="GZR32" s="309"/>
      <c r="GZS32" s="309"/>
      <c r="GZT32" s="309"/>
      <c r="GZU32" s="309"/>
      <c r="GZV32" s="309"/>
      <c r="GZW32" s="309"/>
      <c r="GZX32" s="309"/>
      <c r="GZY32" s="309"/>
      <c r="GZZ32" s="309"/>
      <c r="HAA32" s="309"/>
      <c r="HAB32" s="309"/>
      <c r="HAC32" s="309"/>
      <c r="HAD32" s="309"/>
      <c r="HAE32" s="309"/>
      <c r="HAF32" s="309"/>
      <c r="HAG32" s="309"/>
      <c r="HAH32" s="309"/>
      <c r="HAI32" s="309"/>
      <c r="HAJ32" s="309"/>
      <c r="HAK32" s="309"/>
      <c r="HAL32" s="309"/>
      <c r="HAM32" s="309"/>
      <c r="HAN32" s="309"/>
      <c r="HAO32" s="309"/>
      <c r="HAP32" s="309"/>
      <c r="HAQ32" s="309"/>
      <c r="HAR32" s="309"/>
      <c r="HAS32" s="309"/>
      <c r="HAT32" s="309"/>
      <c r="HAU32" s="309"/>
      <c r="HAV32" s="309"/>
      <c r="HAW32" s="309"/>
      <c r="HAX32" s="309"/>
      <c r="HAY32" s="309"/>
      <c r="HAZ32" s="309"/>
      <c r="HBA32" s="309"/>
      <c r="HBB32" s="309"/>
      <c r="HBC32" s="309"/>
      <c r="HBD32" s="309"/>
      <c r="HBE32" s="309"/>
      <c r="HBF32" s="309"/>
      <c r="HBG32" s="309"/>
      <c r="HBH32" s="309"/>
      <c r="HBI32" s="309"/>
      <c r="HBJ32" s="309"/>
      <c r="HBK32" s="309"/>
      <c r="HBL32" s="309"/>
      <c r="HBM32" s="309"/>
      <c r="HBN32" s="309"/>
      <c r="HBO32" s="309"/>
      <c r="HBP32" s="309"/>
      <c r="HBQ32" s="309"/>
      <c r="HBR32" s="309"/>
      <c r="HBS32" s="309"/>
      <c r="HBT32" s="309"/>
      <c r="HBU32" s="309"/>
      <c r="HBV32" s="309"/>
      <c r="HBW32" s="309"/>
      <c r="HBX32" s="309"/>
      <c r="HBY32" s="309"/>
      <c r="HBZ32" s="309"/>
      <c r="HCA32" s="309"/>
      <c r="HCB32" s="309"/>
      <c r="HCC32" s="309"/>
      <c r="HCD32" s="309"/>
      <c r="HCE32" s="309"/>
      <c r="HCF32" s="309"/>
      <c r="HCG32" s="309"/>
      <c r="HCH32" s="309"/>
      <c r="HCI32" s="309"/>
      <c r="HCJ32" s="309"/>
      <c r="HCK32" s="309"/>
      <c r="HCL32" s="309"/>
      <c r="HCM32" s="309"/>
      <c r="HCN32" s="309"/>
      <c r="HCO32" s="309"/>
      <c r="HCP32" s="309"/>
      <c r="HCQ32" s="309"/>
      <c r="HCR32" s="309"/>
      <c r="HCS32" s="309"/>
      <c r="HCT32" s="309"/>
      <c r="HCU32" s="309"/>
      <c r="HCV32" s="309"/>
      <c r="HCW32" s="309"/>
      <c r="HCX32" s="309"/>
      <c r="HCY32" s="309"/>
      <c r="HCZ32" s="309"/>
      <c r="HDA32" s="309"/>
      <c r="HDB32" s="309"/>
      <c r="HDC32" s="309"/>
      <c r="HDD32" s="309"/>
      <c r="HDE32" s="309"/>
      <c r="HDF32" s="309"/>
      <c r="HDG32" s="309"/>
      <c r="HDH32" s="309"/>
      <c r="HDI32" s="309"/>
      <c r="HDJ32" s="309"/>
      <c r="HDK32" s="309"/>
      <c r="HDL32" s="309"/>
      <c r="HDM32" s="309"/>
      <c r="HDN32" s="309"/>
      <c r="HDO32" s="309"/>
      <c r="HDP32" s="309"/>
      <c r="HDQ32" s="309"/>
      <c r="HDR32" s="309"/>
      <c r="HDS32" s="309"/>
      <c r="HDT32" s="309"/>
      <c r="HDU32" s="309"/>
      <c r="HDV32" s="309"/>
      <c r="HDW32" s="309"/>
      <c r="HDX32" s="309"/>
      <c r="HDY32" s="309"/>
      <c r="HDZ32" s="309"/>
      <c r="HEA32" s="309"/>
      <c r="HEB32" s="309"/>
      <c r="HEC32" s="309"/>
      <c r="HED32" s="309"/>
      <c r="HEE32" s="309"/>
      <c r="HEF32" s="309"/>
      <c r="HEG32" s="309"/>
      <c r="HEH32" s="309"/>
      <c r="HEI32" s="309"/>
      <c r="HEJ32" s="309"/>
      <c r="HEK32" s="309"/>
      <c r="HEL32" s="309"/>
      <c r="HEM32" s="309"/>
      <c r="HEN32" s="309"/>
      <c r="HEO32" s="309"/>
      <c r="HEP32" s="309"/>
      <c r="HEQ32" s="309"/>
      <c r="HER32" s="309"/>
      <c r="HES32" s="309"/>
      <c r="HET32" s="309"/>
      <c r="HEU32" s="309"/>
      <c r="HEV32" s="309"/>
      <c r="HEW32" s="309"/>
      <c r="HEX32" s="309"/>
      <c r="HEY32" s="309"/>
      <c r="HEZ32" s="309"/>
      <c r="HFA32" s="309"/>
      <c r="HFB32" s="309"/>
      <c r="HFC32" s="309"/>
      <c r="HFD32" s="309"/>
      <c r="HFE32" s="309"/>
      <c r="HFF32" s="309"/>
      <c r="HFG32" s="309"/>
      <c r="HFH32" s="309"/>
      <c r="HFI32" s="309"/>
      <c r="HFJ32" s="309"/>
      <c r="HFK32" s="309"/>
      <c r="HFL32" s="309"/>
      <c r="HFM32" s="309"/>
      <c r="HFN32" s="309"/>
      <c r="HFO32" s="309"/>
      <c r="HFP32" s="309"/>
      <c r="HFQ32" s="309"/>
      <c r="HFR32" s="309"/>
      <c r="HFS32" s="309"/>
      <c r="HFT32" s="309"/>
      <c r="HFU32" s="309"/>
      <c r="HFV32" s="309"/>
      <c r="HFW32" s="309"/>
      <c r="HFX32" s="309"/>
      <c r="HFY32" s="309"/>
      <c r="HFZ32" s="309"/>
      <c r="HGA32" s="309"/>
      <c r="HGB32" s="309"/>
      <c r="HGC32" s="309"/>
      <c r="HGD32" s="309"/>
      <c r="HGE32" s="309"/>
      <c r="HGF32" s="309"/>
      <c r="HGG32" s="309"/>
      <c r="HGH32" s="309"/>
      <c r="HGI32" s="309"/>
      <c r="HGJ32" s="309"/>
      <c r="HGK32" s="309"/>
      <c r="HGL32" s="309"/>
      <c r="HGM32" s="309"/>
      <c r="HGN32" s="309"/>
      <c r="HGO32" s="309"/>
      <c r="HGP32" s="309"/>
      <c r="HGQ32" s="309"/>
      <c r="HGR32" s="309"/>
      <c r="HGS32" s="309"/>
      <c r="HGT32" s="309"/>
      <c r="HGU32" s="309"/>
      <c r="HGV32" s="309"/>
      <c r="HGW32" s="309"/>
      <c r="HGX32" s="309"/>
      <c r="HGY32" s="309"/>
      <c r="HGZ32" s="309"/>
      <c r="HHA32" s="309"/>
      <c r="HHB32" s="309"/>
      <c r="HHC32" s="309"/>
      <c r="HHD32" s="309"/>
      <c r="HHE32" s="309"/>
      <c r="HHF32" s="309"/>
      <c r="HHG32" s="309"/>
      <c r="HHH32" s="309"/>
      <c r="HHI32" s="309"/>
      <c r="HHJ32" s="309"/>
      <c r="HHK32" s="309"/>
      <c r="HHL32" s="309"/>
      <c r="HHM32" s="309"/>
      <c r="HHN32" s="309"/>
      <c r="HHO32" s="309"/>
      <c r="HHP32" s="309"/>
      <c r="HHQ32" s="309"/>
      <c r="HHR32" s="309"/>
      <c r="HHS32" s="309"/>
      <c r="HHT32" s="309"/>
      <c r="HHU32" s="309"/>
      <c r="HHV32" s="309"/>
      <c r="HHW32" s="309"/>
      <c r="HHX32" s="309"/>
      <c r="HHY32" s="309"/>
      <c r="HHZ32" s="309"/>
      <c r="HIA32" s="309"/>
      <c r="HIB32" s="309"/>
      <c r="HIC32" s="309"/>
      <c r="HID32" s="309"/>
      <c r="HIE32" s="309"/>
      <c r="HIF32" s="309"/>
      <c r="HIG32" s="309"/>
      <c r="HIH32" s="309"/>
      <c r="HII32" s="309"/>
      <c r="HIJ32" s="309"/>
      <c r="HIK32" s="309"/>
      <c r="HIL32" s="309"/>
      <c r="HIM32" s="309"/>
      <c r="HIN32" s="309"/>
      <c r="HIO32" s="309"/>
      <c r="HIP32" s="309"/>
      <c r="HIQ32" s="309"/>
      <c r="HIR32" s="309"/>
      <c r="HIS32" s="309"/>
      <c r="HIT32" s="309"/>
      <c r="HIU32" s="309"/>
      <c r="HIV32" s="309"/>
      <c r="HIW32" s="309"/>
      <c r="HIX32" s="309"/>
      <c r="HIY32" s="309"/>
      <c r="HIZ32" s="309"/>
      <c r="HJA32" s="309"/>
      <c r="HJB32" s="309"/>
      <c r="HJC32" s="309"/>
      <c r="HJD32" s="309"/>
      <c r="HJE32" s="309"/>
      <c r="HJF32" s="309"/>
      <c r="HJG32" s="309"/>
      <c r="HJH32" s="309"/>
      <c r="HJI32" s="309"/>
      <c r="HJJ32" s="309"/>
      <c r="HJK32" s="309"/>
      <c r="HJL32" s="309"/>
      <c r="HJM32" s="309"/>
      <c r="HJN32" s="309"/>
      <c r="HJO32" s="309"/>
      <c r="HJP32" s="309"/>
      <c r="HJQ32" s="309"/>
      <c r="HJR32" s="309"/>
      <c r="HJS32" s="309"/>
      <c r="HJT32" s="309"/>
      <c r="HJU32" s="309"/>
      <c r="HJV32" s="309"/>
      <c r="HJW32" s="309"/>
      <c r="HJX32" s="309"/>
      <c r="HJY32" s="309"/>
      <c r="HJZ32" s="309"/>
      <c r="HKA32" s="309"/>
      <c r="HKB32" s="309"/>
      <c r="HKC32" s="309"/>
      <c r="HKD32" s="309"/>
      <c r="HKE32" s="309"/>
      <c r="HKF32" s="309"/>
      <c r="HKG32" s="309"/>
      <c r="HKH32" s="309"/>
      <c r="HKI32" s="309"/>
      <c r="HKJ32" s="309"/>
      <c r="HKK32" s="309"/>
      <c r="HKL32" s="309"/>
      <c r="HKM32" s="309"/>
      <c r="HKN32" s="309"/>
      <c r="HKO32" s="309"/>
      <c r="HKP32" s="309"/>
      <c r="HKQ32" s="309"/>
      <c r="HKR32" s="309"/>
      <c r="HKS32" s="309"/>
      <c r="HKT32" s="309"/>
      <c r="HKU32" s="309"/>
      <c r="HKV32" s="309"/>
      <c r="HKW32" s="309"/>
      <c r="HKX32" s="309"/>
      <c r="HKY32" s="309"/>
      <c r="HKZ32" s="309"/>
      <c r="HLA32" s="309"/>
      <c r="HLB32" s="309"/>
      <c r="HLC32" s="309"/>
      <c r="HLD32" s="309"/>
      <c r="HLE32" s="309"/>
      <c r="HLF32" s="309"/>
      <c r="HLG32" s="309"/>
      <c r="HLH32" s="309"/>
      <c r="HLI32" s="309"/>
      <c r="HLJ32" s="309"/>
      <c r="HLK32" s="309"/>
      <c r="HLL32" s="309"/>
      <c r="HLM32" s="309"/>
      <c r="HLN32" s="309"/>
      <c r="HLO32" s="309"/>
      <c r="HLP32" s="309"/>
      <c r="HLQ32" s="309"/>
      <c r="HLR32" s="309"/>
      <c r="HLS32" s="309"/>
      <c r="HLT32" s="309"/>
      <c r="HLU32" s="309"/>
      <c r="HLV32" s="309"/>
      <c r="HLW32" s="309"/>
      <c r="HLX32" s="309"/>
      <c r="HLY32" s="309"/>
      <c r="HLZ32" s="309"/>
      <c r="HMA32" s="309"/>
      <c r="HMB32" s="309"/>
      <c r="HMC32" s="309"/>
      <c r="HMD32" s="309"/>
      <c r="HME32" s="309"/>
      <c r="HMF32" s="309"/>
      <c r="HMG32" s="309"/>
      <c r="HMH32" s="309"/>
      <c r="HMI32" s="309"/>
      <c r="HMJ32" s="309"/>
      <c r="HMK32" s="309"/>
      <c r="HML32" s="309"/>
      <c r="HMM32" s="309"/>
      <c r="HMN32" s="309"/>
      <c r="HMO32" s="309"/>
      <c r="HMP32" s="309"/>
      <c r="HMQ32" s="309"/>
      <c r="HMR32" s="309"/>
      <c r="HMS32" s="309"/>
      <c r="HMT32" s="309"/>
      <c r="HMU32" s="309"/>
      <c r="HMV32" s="309"/>
      <c r="HMW32" s="309"/>
      <c r="HMX32" s="309"/>
      <c r="HMY32" s="309"/>
      <c r="HMZ32" s="309"/>
      <c r="HNA32" s="309"/>
      <c r="HNB32" s="309"/>
      <c r="HNC32" s="309"/>
      <c r="HND32" s="309"/>
      <c r="HNE32" s="309"/>
      <c r="HNF32" s="309"/>
      <c r="HNG32" s="309"/>
      <c r="HNH32" s="309"/>
      <c r="HNI32" s="309"/>
      <c r="HNJ32" s="309"/>
      <c r="HNK32" s="309"/>
      <c r="HNL32" s="309"/>
      <c r="HNM32" s="309"/>
      <c r="HNN32" s="309"/>
      <c r="HNO32" s="309"/>
      <c r="HNP32" s="309"/>
      <c r="HNQ32" s="309"/>
      <c r="HNR32" s="309"/>
      <c r="HNS32" s="309"/>
      <c r="HNT32" s="309"/>
      <c r="HNU32" s="309"/>
      <c r="HNV32" s="309"/>
      <c r="HNW32" s="309"/>
      <c r="HNX32" s="309"/>
      <c r="HNY32" s="309"/>
      <c r="HNZ32" s="309"/>
      <c r="HOA32" s="309"/>
      <c r="HOB32" s="309"/>
      <c r="HOC32" s="309"/>
      <c r="HOD32" s="309"/>
      <c r="HOE32" s="309"/>
      <c r="HOF32" s="309"/>
      <c r="HOG32" s="309"/>
      <c r="HOH32" s="309"/>
      <c r="HOI32" s="309"/>
      <c r="HOJ32" s="309"/>
      <c r="HOK32" s="309"/>
      <c r="HOL32" s="309"/>
      <c r="HOM32" s="309"/>
      <c r="HON32" s="309"/>
      <c r="HOO32" s="309"/>
      <c r="HOP32" s="309"/>
      <c r="HOQ32" s="309"/>
      <c r="HOR32" s="309"/>
      <c r="HOS32" s="309"/>
      <c r="HOT32" s="309"/>
      <c r="HOU32" s="309"/>
      <c r="HOV32" s="309"/>
      <c r="HOW32" s="309"/>
      <c r="HOX32" s="309"/>
      <c r="HOY32" s="309"/>
      <c r="HOZ32" s="309"/>
      <c r="HPA32" s="309"/>
      <c r="HPB32" s="309"/>
      <c r="HPC32" s="309"/>
      <c r="HPD32" s="309"/>
      <c r="HPE32" s="309"/>
      <c r="HPF32" s="309"/>
      <c r="HPG32" s="309"/>
      <c r="HPH32" s="309"/>
      <c r="HPI32" s="309"/>
      <c r="HPJ32" s="309"/>
      <c r="HPK32" s="309"/>
      <c r="HPL32" s="309"/>
      <c r="HPM32" s="309"/>
      <c r="HPN32" s="309"/>
      <c r="HPO32" s="309"/>
      <c r="HPP32" s="309"/>
      <c r="HPQ32" s="309"/>
      <c r="HPR32" s="309"/>
      <c r="HPS32" s="309"/>
      <c r="HPT32" s="309"/>
      <c r="HPU32" s="309"/>
      <c r="HPV32" s="309"/>
      <c r="HPW32" s="309"/>
      <c r="HPX32" s="309"/>
      <c r="HPY32" s="309"/>
      <c r="HPZ32" s="309"/>
      <c r="HQA32" s="309"/>
      <c r="HQB32" s="309"/>
      <c r="HQC32" s="309"/>
      <c r="HQD32" s="309"/>
      <c r="HQE32" s="309"/>
      <c r="HQF32" s="309"/>
      <c r="HQG32" s="309"/>
      <c r="HQH32" s="309"/>
      <c r="HQI32" s="309"/>
      <c r="HQJ32" s="309"/>
      <c r="HQK32" s="309"/>
      <c r="HQL32" s="309"/>
      <c r="HQM32" s="309"/>
      <c r="HQN32" s="309"/>
      <c r="HQO32" s="309"/>
      <c r="HQP32" s="309"/>
      <c r="HQQ32" s="309"/>
      <c r="HQR32" s="309"/>
      <c r="HQS32" s="309"/>
      <c r="HQT32" s="309"/>
      <c r="HQU32" s="309"/>
      <c r="HQV32" s="309"/>
      <c r="HQW32" s="309"/>
      <c r="HQX32" s="309"/>
      <c r="HQY32" s="309"/>
      <c r="HQZ32" s="309"/>
      <c r="HRA32" s="309"/>
      <c r="HRB32" s="309"/>
      <c r="HRC32" s="309"/>
      <c r="HRD32" s="309"/>
      <c r="HRE32" s="309"/>
      <c r="HRF32" s="309"/>
      <c r="HRG32" s="309"/>
      <c r="HRH32" s="309"/>
      <c r="HRI32" s="309"/>
      <c r="HRJ32" s="309"/>
      <c r="HRK32" s="309"/>
      <c r="HRL32" s="309"/>
      <c r="HRM32" s="309"/>
      <c r="HRN32" s="309"/>
      <c r="HRO32" s="309"/>
      <c r="HRP32" s="309"/>
      <c r="HRQ32" s="309"/>
      <c r="HRR32" s="309"/>
      <c r="HRS32" s="309"/>
      <c r="HRT32" s="309"/>
      <c r="HRU32" s="309"/>
      <c r="HRV32" s="309"/>
      <c r="HRW32" s="309"/>
      <c r="HRX32" s="309"/>
      <c r="HRY32" s="309"/>
      <c r="HRZ32" s="309"/>
      <c r="HSA32" s="309"/>
      <c r="HSB32" s="309"/>
      <c r="HSC32" s="309"/>
      <c r="HSD32" s="309"/>
      <c r="HSE32" s="309"/>
      <c r="HSF32" s="309"/>
      <c r="HSG32" s="309"/>
      <c r="HSH32" s="309"/>
      <c r="HSI32" s="309"/>
      <c r="HSJ32" s="309"/>
      <c r="HSK32" s="309"/>
      <c r="HSL32" s="309"/>
      <c r="HSM32" s="309"/>
      <c r="HSN32" s="309"/>
      <c r="HSO32" s="309"/>
      <c r="HSP32" s="309"/>
      <c r="HSQ32" s="309"/>
      <c r="HSR32" s="309"/>
      <c r="HSS32" s="309"/>
      <c r="HST32" s="309"/>
      <c r="HSU32" s="309"/>
      <c r="HSV32" s="309"/>
      <c r="HSW32" s="309"/>
      <c r="HSX32" s="309"/>
      <c r="HSY32" s="309"/>
      <c r="HSZ32" s="309"/>
      <c r="HTA32" s="309"/>
      <c r="HTB32" s="309"/>
      <c r="HTC32" s="309"/>
      <c r="HTD32" s="309"/>
      <c r="HTE32" s="309"/>
      <c r="HTF32" s="309"/>
      <c r="HTG32" s="309"/>
      <c r="HTH32" s="309"/>
      <c r="HTI32" s="309"/>
      <c r="HTJ32" s="309"/>
      <c r="HTK32" s="309"/>
      <c r="HTL32" s="309"/>
      <c r="HTM32" s="309"/>
      <c r="HTN32" s="309"/>
      <c r="HTO32" s="309"/>
      <c r="HTP32" s="309"/>
      <c r="HTQ32" s="309"/>
      <c r="HTR32" s="309"/>
      <c r="HTS32" s="309"/>
      <c r="HTT32" s="309"/>
      <c r="HTU32" s="309"/>
      <c r="HTV32" s="309"/>
      <c r="HTW32" s="309"/>
      <c r="HTX32" s="309"/>
      <c r="HTY32" s="309"/>
      <c r="HTZ32" s="309"/>
      <c r="HUA32" s="309"/>
      <c r="HUB32" s="309"/>
      <c r="HUC32" s="309"/>
      <c r="HUD32" s="309"/>
      <c r="HUE32" s="309"/>
      <c r="HUF32" s="309"/>
      <c r="HUG32" s="309"/>
      <c r="HUH32" s="309"/>
      <c r="HUI32" s="309"/>
      <c r="HUJ32" s="309"/>
      <c r="HUK32" s="309"/>
      <c r="HUL32" s="309"/>
      <c r="HUM32" s="309"/>
      <c r="HUN32" s="309"/>
      <c r="HUO32" s="309"/>
      <c r="HUP32" s="309"/>
      <c r="HUQ32" s="309"/>
      <c r="HUR32" s="309"/>
      <c r="HUS32" s="309"/>
      <c r="HUT32" s="309"/>
      <c r="HUU32" s="309"/>
      <c r="HUV32" s="309"/>
      <c r="HUW32" s="309"/>
      <c r="HUX32" s="309"/>
      <c r="HUY32" s="309"/>
      <c r="HUZ32" s="309"/>
      <c r="HVA32" s="309"/>
      <c r="HVB32" s="309"/>
      <c r="HVC32" s="309"/>
      <c r="HVD32" s="309"/>
      <c r="HVE32" s="309"/>
      <c r="HVF32" s="309"/>
      <c r="HVG32" s="309"/>
      <c r="HVH32" s="309"/>
      <c r="HVI32" s="309"/>
      <c r="HVJ32" s="309"/>
      <c r="HVK32" s="309"/>
      <c r="HVL32" s="309"/>
      <c r="HVM32" s="309"/>
      <c r="HVN32" s="309"/>
      <c r="HVO32" s="309"/>
      <c r="HVP32" s="309"/>
      <c r="HVQ32" s="309"/>
      <c r="HVR32" s="309"/>
      <c r="HVS32" s="309"/>
      <c r="HVT32" s="309"/>
      <c r="HVU32" s="309"/>
      <c r="HVV32" s="309"/>
      <c r="HVW32" s="309"/>
      <c r="HVX32" s="309"/>
      <c r="HVY32" s="309"/>
      <c r="HVZ32" s="309"/>
      <c r="HWA32" s="309"/>
      <c r="HWB32" s="309"/>
      <c r="HWC32" s="309"/>
      <c r="HWD32" s="309"/>
      <c r="HWE32" s="309"/>
      <c r="HWF32" s="309"/>
      <c r="HWG32" s="309"/>
      <c r="HWH32" s="309"/>
      <c r="HWI32" s="309"/>
      <c r="HWJ32" s="309"/>
      <c r="HWK32" s="309"/>
      <c r="HWL32" s="309"/>
      <c r="HWM32" s="309"/>
      <c r="HWN32" s="309"/>
      <c r="HWO32" s="309"/>
      <c r="HWP32" s="309"/>
      <c r="HWQ32" s="309"/>
      <c r="HWR32" s="309"/>
      <c r="HWS32" s="309"/>
      <c r="HWT32" s="309"/>
      <c r="HWU32" s="309"/>
      <c r="HWV32" s="309"/>
      <c r="HWW32" s="309"/>
      <c r="HWX32" s="309"/>
      <c r="HWY32" s="309"/>
      <c r="HWZ32" s="309"/>
      <c r="HXA32" s="309"/>
      <c r="HXB32" s="309"/>
      <c r="HXC32" s="309"/>
      <c r="HXD32" s="309"/>
      <c r="HXE32" s="309"/>
      <c r="HXF32" s="309"/>
      <c r="HXG32" s="309"/>
      <c r="HXH32" s="309"/>
      <c r="HXI32" s="309"/>
      <c r="HXJ32" s="309"/>
      <c r="HXK32" s="309"/>
      <c r="HXL32" s="309"/>
      <c r="HXM32" s="309"/>
      <c r="HXN32" s="309"/>
      <c r="HXO32" s="309"/>
      <c r="HXP32" s="309"/>
      <c r="HXQ32" s="309"/>
      <c r="HXR32" s="309"/>
      <c r="HXS32" s="309"/>
      <c r="HXT32" s="309"/>
      <c r="HXU32" s="309"/>
      <c r="HXV32" s="309"/>
      <c r="HXW32" s="309"/>
      <c r="HXX32" s="309"/>
      <c r="HXY32" s="309"/>
      <c r="HXZ32" s="309"/>
      <c r="HYA32" s="309"/>
      <c r="HYB32" s="309"/>
      <c r="HYC32" s="309"/>
      <c r="HYD32" s="309"/>
      <c r="HYE32" s="309"/>
      <c r="HYF32" s="309"/>
      <c r="HYG32" s="309"/>
      <c r="HYH32" s="309"/>
      <c r="HYI32" s="309"/>
      <c r="HYJ32" s="309"/>
      <c r="HYK32" s="309"/>
      <c r="HYL32" s="309"/>
      <c r="HYM32" s="309"/>
      <c r="HYN32" s="309"/>
      <c r="HYO32" s="309"/>
      <c r="HYP32" s="309"/>
      <c r="HYQ32" s="309"/>
      <c r="HYR32" s="309"/>
      <c r="HYS32" s="309"/>
      <c r="HYT32" s="309"/>
      <c r="HYU32" s="309"/>
      <c r="HYV32" s="309"/>
      <c r="HYW32" s="309"/>
      <c r="HYX32" s="309"/>
      <c r="HYY32" s="309"/>
      <c r="HYZ32" s="309"/>
      <c r="HZA32" s="309"/>
      <c r="HZB32" s="309"/>
      <c r="HZC32" s="309"/>
      <c r="HZD32" s="309"/>
      <c r="HZE32" s="309"/>
      <c r="HZF32" s="309"/>
      <c r="HZG32" s="309"/>
      <c r="HZH32" s="309"/>
      <c r="HZI32" s="309"/>
      <c r="HZJ32" s="309"/>
      <c r="HZK32" s="309"/>
      <c r="HZL32" s="309"/>
      <c r="HZM32" s="309"/>
      <c r="HZN32" s="309"/>
      <c r="HZO32" s="309"/>
      <c r="HZP32" s="309"/>
      <c r="HZQ32" s="309"/>
      <c r="HZR32" s="309"/>
      <c r="HZS32" s="309"/>
      <c r="HZT32" s="309"/>
      <c r="HZU32" s="309"/>
      <c r="HZV32" s="309"/>
      <c r="HZW32" s="309"/>
      <c r="HZX32" s="309"/>
      <c r="HZY32" s="309"/>
      <c r="HZZ32" s="309"/>
      <c r="IAA32" s="309"/>
      <c r="IAB32" s="309"/>
      <c r="IAC32" s="309"/>
      <c r="IAD32" s="309"/>
      <c r="IAE32" s="309"/>
      <c r="IAF32" s="309"/>
      <c r="IAG32" s="309"/>
      <c r="IAH32" s="309"/>
      <c r="IAI32" s="309"/>
      <c r="IAJ32" s="309"/>
      <c r="IAK32" s="309"/>
      <c r="IAL32" s="309"/>
      <c r="IAM32" s="309"/>
      <c r="IAN32" s="309"/>
      <c r="IAO32" s="309"/>
      <c r="IAP32" s="309"/>
      <c r="IAQ32" s="309"/>
      <c r="IAR32" s="309"/>
      <c r="IAS32" s="309"/>
      <c r="IAT32" s="309"/>
      <c r="IAU32" s="309"/>
      <c r="IAV32" s="309"/>
      <c r="IAW32" s="309"/>
      <c r="IAX32" s="309"/>
      <c r="IAY32" s="309"/>
      <c r="IAZ32" s="309"/>
      <c r="IBA32" s="309"/>
      <c r="IBB32" s="309"/>
      <c r="IBC32" s="309"/>
      <c r="IBD32" s="309"/>
      <c r="IBE32" s="309"/>
      <c r="IBF32" s="309"/>
      <c r="IBG32" s="309"/>
      <c r="IBH32" s="309"/>
      <c r="IBI32" s="309"/>
      <c r="IBJ32" s="309"/>
      <c r="IBK32" s="309"/>
      <c r="IBL32" s="309"/>
      <c r="IBM32" s="309"/>
      <c r="IBN32" s="309"/>
      <c r="IBO32" s="309"/>
      <c r="IBP32" s="309"/>
      <c r="IBQ32" s="309"/>
      <c r="IBR32" s="309"/>
      <c r="IBS32" s="309"/>
      <c r="IBT32" s="309"/>
      <c r="IBU32" s="309"/>
      <c r="IBV32" s="309"/>
      <c r="IBW32" s="309"/>
      <c r="IBX32" s="309"/>
      <c r="IBY32" s="309"/>
      <c r="IBZ32" s="309"/>
      <c r="ICA32" s="309"/>
      <c r="ICB32" s="309"/>
      <c r="ICC32" s="309"/>
      <c r="ICD32" s="309"/>
      <c r="ICE32" s="309"/>
      <c r="ICF32" s="309"/>
      <c r="ICG32" s="309"/>
      <c r="ICH32" s="309"/>
      <c r="ICI32" s="309"/>
      <c r="ICJ32" s="309"/>
      <c r="ICK32" s="309"/>
      <c r="ICL32" s="309"/>
      <c r="ICM32" s="309"/>
      <c r="ICN32" s="309"/>
      <c r="ICO32" s="309"/>
      <c r="ICP32" s="309"/>
      <c r="ICQ32" s="309"/>
      <c r="ICR32" s="309"/>
      <c r="ICS32" s="309"/>
      <c r="ICT32" s="309"/>
      <c r="ICU32" s="309"/>
      <c r="ICV32" s="309"/>
      <c r="ICW32" s="309"/>
      <c r="ICX32" s="309"/>
      <c r="ICY32" s="309"/>
      <c r="ICZ32" s="309"/>
      <c r="IDA32" s="309"/>
      <c r="IDB32" s="309"/>
      <c r="IDC32" s="309"/>
      <c r="IDD32" s="309"/>
      <c r="IDE32" s="309"/>
      <c r="IDF32" s="309"/>
      <c r="IDG32" s="309"/>
      <c r="IDH32" s="309"/>
      <c r="IDI32" s="309"/>
      <c r="IDJ32" s="309"/>
      <c r="IDK32" s="309"/>
      <c r="IDL32" s="309"/>
      <c r="IDM32" s="309"/>
      <c r="IDN32" s="309"/>
      <c r="IDO32" s="309"/>
      <c r="IDP32" s="309"/>
      <c r="IDQ32" s="309"/>
      <c r="IDR32" s="309"/>
      <c r="IDS32" s="309"/>
      <c r="IDT32" s="309"/>
      <c r="IDU32" s="309"/>
      <c r="IDV32" s="309"/>
      <c r="IDW32" s="309"/>
      <c r="IDX32" s="309"/>
      <c r="IDY32" s="309"/>
      <c r="IDZ32" s="309"/>
      <c r="IEA32" s="309"/>
      <c r="IEB32" s="309"/>
      <c r="IEC32" s="309"/>
      <c r="IED32" s="309"/>
      <c r="IEE32" s="309"/>
      <c r="IEF32" s="309"/>
      <c r="IEG32" s="309"/>
      <c r="IEH32" s="309"/>
      <c r="IEI32" s="309"/>
      <c r="IEJ32" s="309"/>
      <c r="IEK32" s="309"/>
      <c r="IEL32" s="309"/>
      <c r="IEM32" s="309"/>
      <c r="IEN32" s="309"/>
      <c r="IEO32" s="309"/>
      <c r="IEP32" s="309"/>
      <c r="IEQ32" s="309"/>
      <c r="IER32" s="309"/>
      <c r="IES32" s="309"/>
      <c r="IET32" s="309"/>
      <c r="IEU32" s="309"/>
      <c r="IEV32" s="309"/>
      <c r="IEW32" s="309"/>
      <c r="IEX32" s="309"/>
      <c r="IEY32" s="309"/>
      <c r="IEZ32" s="309"/>
      <c r="IFA32" s="309"/>
      <c r="IFB32" s="309"/>
      <c r="IFC32" s="309"/>
      <c r="IFD32" s="309"/>
      <c r="IFE32" s="309"/>
      <c r="IFF32" s="309"/>
      <c r="IFG32" s="309"/>
      <c r="IFH32" s="309"/>
      <c r="IFI32" s="309"/>
      <c r="IFJ32" s="309"/>
      <c r="IFK32" s="309"/>
      <c r="IFL32" s="309"/>
      <c r="IFM32" s="309"/>
      <c r="IFN32" s="309"/>
      <c r="IFO32" s="309"/>
      <c r="IFP32" s="309"/>
      <c r="IFQ32" s="309"/>
      <c r="IFR32" s="309"/>
      <c r="IFS32" s="309"/>
      <c r="IFT32" s="309"/>
      <c r="IFU32" s="309"/>
      <c r="IFV32" s="309"/>
      <c r="IFW32" s="309"/>
      <c r="IFX32" s="309"/>
      <c r="IFY32" s="309"/>
      <c r="IFZ32" s="309"/>
      <c r="IGA32" s="309"/>
      <c r="IGB32" s="309"/>
      <c r="IGC32" s="309"/>
      <c r="IGD32" s="309"/>
      <c r="IGE32" s="309"/>
      <c r="IGF32" s="309"/>
      <c r="IGG32" s="309"/>
      <c r="IGH32" s="309"/>
      <c r="IGI32" s="309"/>
      <c r="IGJ32" s="309"/>
      <c r="IGK32" s="309"/>
      <c r="IGL32" s="309"/>
      <c r="IGM32" s="309"/>
      <c r="IGN32" s="309"/>
      <c r="IGO32" s="309"/>
      <c r="IGP32" s="309"/>
      <c r="IGQ32" s="309"/>
      <c r="IGR32" s="309"/>
      <c r="IGS32" s="309"/>
      <c r="IGT32" s="309"/>
      <c r="IGU32" s="309"/>
      <c r="IGV32" s="309"/>
      <c r="IGW32" s="309"/>
      <c r="IGX32" s="309"/>
      <c r="IGY32" s="309"/>
      <c r="IGZ32" s="309"/>
      <c r="IHA32" s="309"/>
      <c r="IHB32" s="309"/>
      <c r="IHC32" s="309"/>
      <c r="IHD32" s="309"/>
      <c r="IHE32" s="309"/>
      <c r="IHF32" s="309"/>
      <c r="IHG32" s="309"/>
      <c r="IHH32" s="309"/>
      <c r="IHI32" s="309"/>
      <c r="IHJ32" s="309"/>
      <c r="IHK32" s="309"/>
      <c r="IHL32" s="309"/>
      <c r="IHM32" s="309"/>
      <c r="IHN32" s="309"/>
      <c r="IHO32" s="309"/>
      <c r="IHP32" s="309"/>
      <c r="IHQ32" s="309"/>
      <c r="IHR32" s="309"/>
      <c r="IHS32" s="309"/>
      <c r="IHT32" s="309"/>
      <c r="IHU32" s="309"/>
      <c r="IHV32" s="309"/>
      <c r="IHW32" s="309"/>
      <c r="IHX32" s="309"/>
      <c r="IHY32" s="309"/>
      <c r="IHZ32" s="309"/>
      <c r="IIA32" s="309"/>
      <c r="IIB32" s="309"/>
      <c r="IIC32" s="309"/>
      <c r="IID32" s="309"/>
      <c r="IIE32" s="309"/>
      <c r="IIF32" s="309"/>
      <c r="IIG32" s="309"/>
      <c r="IIH32" s="309"/>
      <c r="III32" s="309"/>
      <c r="IIJ32" s="309"/>
      <c r="IIK32" s="309"/>
      <c r="IIL32" s="309"/>
      <c r="IIM32" s="309"/>
      <c r="IIN32" s="309"/>
      <c r="IIO32" s="309"/>
      <c r="IIP32" s="309"/>
      <c r="IIQ32" s="309"/>
      <c r="IIR32" s="309"/>
      <c r="IIS32" s="309"/>
      <c r="IIT32" s="309"/>
      <c r="IIU32" s="309"/>
      <c r="IIV32" s="309"/>
      <c r="IIW32" s="309"/>
      <c r="IIX32" s="309"/>
      <c r="IIY32" s="309"/>
      <c r="IIZ32" s="309"/>
      <c r="IJA32" s="309"/>
      <c r="IJB32" s="309"/>
      <c r="IJC32" s="309"/>
      <c r="IJD32" s="309"/>
      <c r="IJE32" s="309"/>
      <c r="IJF32" s="309"/>
      <c r="IJG32" s="309"/>
      <c r="IJH32" s="309"/>
      <c r="IJI32" s="309"/>
      <c r="IJJ32" s="309"/>
      <c r="IJK32" s="309"/>
      <c r="IJL32" s="309"/>
      <c r="IJM32" s="309"/>
      <c r="IJN32" s="309"/>
      <c r="IJO32" s="309"/>
      <c r="IJP32" s="309"/>
      <c r="IJQ32" s="309"/>
      <c r="IJR32" s="309"/>
      <c r="IJS32" s="309"/>
      <c r="IJT32" s="309"/>
      <c r="IJU32" s="309"/>
      <c r="IJV32" s="309"/>
      <c r="IJW32" s="309"/>
      <c r="IJX32" s="309"/>
      <c r="IJY32" s="309"/>
      <c r="IJZ32" s="309"/>
      <c r="IKA32" s="309"/>
      <c r="IKB32" s="309"/>
      <c r="IKC32" s="309"/>
      <c r="IKD32" s="309"/>
      <c r="IKE32" s="309"/>
      <c r="IKF32" s="309"/>
      <c r="IKG32" s="309"/>
      <c r="IKH32" s="309"/>
      <c r="IKI32" s="309"/>
      <c r="IKJ32" s="309"/>
      <c r="IKK32" s="309"/>
      <c r="IKL32" s="309"/>
      <c r="IKM32" s="309"/>
      <c r="IKN32" s="309"/>
      <c r="IKO32" s="309"/>
      <c r="IKP32" s="309"/>
      <c r="IKQ32" s="309"/>
      <c r="IKR32" s="309"/>
      <c r="IKS32" s="309"/>
      <c r="IKT32" s="309"/>
      <c r="IKU32" s="309"/>
      <c r="IKV32" s="309"/>
      <c r="IKW32" s="309"/>
      <c r="IKX32" s="309"/>
      <c r="IKY32" s="309"/>
      <c r="IKZ32" s="309"/>
      <c r="ILA32" s="309"/>
      <c r="ILB32" s="309"/>
      <c r="ILC32" s="309"/>
      <c r="ILD32" s="309"/>
      <c r="ILE32" s="309"/>
      <c r="ILF32" s="309"/>
      <c r="ILG32" s="309"/>
      <c r="ILH32" s="309"/>
      <c r="ILI32" s="309"/>
      <c r="ILJ32" s="309"/>
      <c r="ILK32" s="309"/>
      <c r="ILL32" s="309"/>
      <c r="ILM32" s="309"/>
      <c r="ILN32" s="309"/>
      <c r="ILO32" s="309"/>
      <c r="ILP32" s="309"/>
      <c r="ILQ32" s="309"/>
      <c r="ILR32" s="309"/>
      <c r="ILS32" s="309"/>
      <c r="ILT32" s="309"/>
      <c r="ILU32" s="309"/>
      <c r="ILV32" s="309"/>
      <c r="ILW32" s="309"/>
      <c r="ILX32" s="309"/>
      <c r="ILY32" s="309"/>
      <c r="ILZ32" s="309"/>
      <c r="IMA32" s="309"/>
      <c r="IMB32" s="309"/>
      <c r="IMC32" s="309"/>
      <c r="IMD32" s="309"/>
      <c r="IME32" s="309"/>
      <c r="IMF32" s="309"/>
      <c r="IMG32" s="309"/>
      <c r="IMH32" s="309"/>
      <c r="IMI32" s="309"/>
      <c r="IMJ32" s="309"/>
      <c r="IMK32" s="309"/>
      <c r="IML32" s="309"/>
      <c r="IMM32" s="309"/>
      <c r="IMN32" s="309"/>
      <c r="IMO32" s="309"/>
      <c r="IMP32" s="309"/>
      <c r="IMQ32" s="309"/>
      <c r="IMR32" s="309"/>
      <c r="IMS32" s="309"/>
      <c r="IMT32" s="309"/>
      <c r="IMU32" s="309"/>
      <c r="IMV32" s="309"/>
      <c r="IMW32" s="309"/>
      <c r="IMX32" s="309"/>
      <c r="IMY32" s="309"/>
      <c r="IMZ32" s="309"/>
      <c r="INA32" s="309"/>
      <c r="INB32" s="309"/>
      <c r="INC32" s="309"/>
      <c r="IND32" s="309"/>
      <c r="INE32" s="309"/>
      <c r="INF32" s="309"/>
      <c r="ING32" s="309"/>
      <c r="INH32" s="309"/>
      <c r="INI32" s="309"/>
      <c r="INJ32" s="309"/>
      <c r="INK32" s="309"/>
      <c r="INL32" s="309"/>
      <c r="INM32" s="309"/>
      <c r="INN32" s="309"/>
      <c r="INO32" s="309"/>
      <c r="INP32" s="309"/>
      <c r="INQ32" s="309"/>
      <c r="INR32" s="309"/>
      <c r="INS32" s="309"/>
      <c r="INT32" s="309"/>
      <c r="INU32" s="309"/>
      <c r="INV32" s="309"/>
      <c r="INW32" s="309"/>
      <c r="INX32" s="309"/>
      <c r="INY32" s="309"/>
      <c r="INZ32" s="309"/>
      <c r="IOA32" s="309"/>
      <c r="IOB32" s="309"/>
      <c r="IOC32" s="309"/>
      <c r="IOD32" s="309"/>
      <c r="IOE32" s="309"/>
      <c r="IOF32" s="309"/>
      <c r="IOG32" s="309"/>
      <c r="IOH32" s="309"/>
      <c r="IOI32" s="309"/>
      <c r="IOJ32" s="309"/>
      <c r="IOK32" s="309"/>
      <c r="IOL32" s="309"/>
      <c r="IOM32" s="309"/>
      <c r="ION32" s="309"/>
      <c r="IOO32" s="309"/>
      <c r="IOP32" s="309"/>
      <c r="IOQ32" s="309"/>
      <c r="IOR32" s="309"/>
      <c r="IOS32" s="309"/>
      <c r="IOT32" s="309"/>
      <c r="IOU32" s="309"/>
      <c r="IOV32" s="309"/>
      <c r="IOW32" s="309"/>
      <c r="IOX32" s="309"/>
      <c r="IOY32" s="309"/>
      <c r="IOZ32" s="309"/>
      <c r="IPA32" s="309"/>
      <c r="IPB32" s="309"/>
      <c r="IPC32" s="309"/>
      <c r="IPD32" s="309"/>
      <c r="IPE32" s="309"/>
      <c r="IPF32" s="309"/>
      <c r="IPG32" s="309"/>
      <c r="IPH32" s="309"/>
      <c r="IPI32" s="309"/>
      <c r="IPJ32" s="309"/>
      <c r="IPK32" s="309"/>
      <c r="IPL32" s="309"/>
      <c r="IPM32" s="309"/>
      <c r="IPN32" s="309"/>
      <c r="IPO32" s="309"/>
      <c r="IPP32" s="309"/>
      <c r="IPQ32" s="309"/>
      <c r="IPR32" s="309"/>
      <c r="IPS32" s="309"/>
      <c r="IPT32" s="309"/>
      <c r="IPU32" s="309"/>
      <c r="IPV32" s="309"/>
      <c r="IPW32" s="309"/>
      <c r="IPX32" s="309"/>
      <c r="IPY32" s="309"/>
      <c r="IPZ32" s="309"/>
      <c r="IQA32" s="309"/>
      <c r="IQB32" s="309"/>
      <c r="IQC32" s="309"/>
      <c r="IQD32" s="309"/>
      <c r="IQE32" s="309"/>
      <c r="IQF32" s="309"/>
      <c r="IQG32" s="309"/>
      <c r="IQH32" s="309"/>
      <c r="IQI32" s="309"/>
      <c r="IQJ32" s="309"/>
      <c r="IQK32" s="309"/>
      <c r="IQL32" s="309"/>
      <c r="IQM32" s="309"/>
      <c r="IQN32" s="309"/>
      <c r="IQO32" s="309"/>
      <c r="IQP32" s="309"/>
      <c r="IQQ32" s="309"/>
      <c r="IQR32" s="309"/>
      <c r="IQS32" s="309"/>
      <c r="IQT32" s="309"/>
      <c r="IQU32" s="309"/>
      <c r="IQV32" s="309"/>
      <c r="IQW32" s="309"/>
      <c r="IQX32" s="309"/>
      <c r="IQY32" s="309"/>
      <c r="IQZ32" s="309"/>
      <c r="IRA32" s="309"/>
      <c r="IRB32" s="309"/>
      <c r="IRC32" s="309"/>
      <c r="IRD32" s="309"/>
      <c r="IRE32" s="309"/>
      <c r="IRF32" s="309"/>
      <c r="IRG32" s="309"/>
      <c r="IRH32" s="309"/>
      <c r="IRI32" s="309"/>
      <c r="IRJ32" s="309"/>
      <c r="IRK32" s="309"/>
      <c r="IRL32" s="309"/>
      <c r="IRM32" s="309"/>
      <c r="IRN32" s="309"/>
      <c r="IRO32" s="309"/>
      <c r="IRP32" s="309"/>
      <c r="IRQ32" s="309"/>
      <c r="IRR32" s="309"/>
      <c r="IRS32" s="309"/>
      <c r="IRT32" s="309"/>
      <c r="IRU32" s="309"/>
      <c r="IRV32" s="309"/>
      <c r="IRW32" s="309"/>
      <c r="IRX32" s="309"/>
      <c r="IRY32" s="309"/>
      <c r="IRZ32" s="309"/>
      <c r="ISA32" s="309"/>
      <c r="ISB32" s="309"/>
      <c r="ISC32" s="309"/>
      <c r="ISD32" s="309"/>
      <c r="ISE32" s="309"/>
      <c r="ISF32" s="309"/>
      <c r="ISG32" s="309"/>
      <c r="ISH32" s="309"/>
      <c r="ISI32" s="309"/>
      <c r="ISJ32" s="309"/>
      <c r="ISK32" s="309"/>
      <c r="ISL32" s="309"/>
      <c r="ISM32" s="309"/>
      <c r="ISN32" s="309"/>
      <c r="ISO32" s="309"/>
      <c r="ISP32" s="309"/>
      <c r="ISQ32" s="309"/>
      <c r="ISR32" s="309"/>
      <c r="ISS32" s="309"/>
      <c r="IST32" s="309"/>
      <c r="ISU32" s="309"/>
      <c r="ISV32" s="309"/>
      <c r="ISW32" s="309"/>
      <c r="ISX32" s="309"/>
      <c r="ISY32" s="309"/>
      <c r="ISZ32" s="309"/>
      <c r="ITA32" s="309"/>
      <c r="ITB32" s="309"/>
      <c r="ITC32" s="309"/>
      <c r="ITD32" s="309"/>
      <c r="ITE32" s="309"/>
      <c r="ITF32" s="309"/>
      <c r="ITG32" s="309"/>
      <c r="ITH32" s="309"/>
      <c r="ITI32" s="309"/>
      <c r="ITJ32" s="309"/>
      <c r="ITK32" s="309"/>
      <c r="ITL32" s="309"/>
      <c r="ITM32" s="309"/>
      <c r="ITN32" s="309"/>
      <c r="ITO32" s="309"/>
      <c r="ITP32" s="309"/>
      <c r="ITQ32" s="309"/>
      <c r="ITR32" s="309"/>
      <c r="ITS32" s="309"/>
      <c r="ITT32" s="309"/>
      <c r="ITU32" s="309"/>
      <c r="ITV32" s="309"/>
      <c r="ITW32" s="309"/>
      <c r="ITX32" s="309"/>
      <c r="ITY32" s="309"/>
      <c r="ITZ32" s="309"/>
      <c r="IUA32" s="309"/>
      <c r="IUB32" s="309"/>
      <c r="IUC32" s="309"/>
      <c r="IUD32" s="309"/>
      <c r="IUE32" s="309"/>
      <c r="IUF32" s="309"/>
      <c r="IUG32" s="309"/>
      <c r="IUH32" s="309"/>
      <c r="IUI32" s="309"/>
      <c r="IUJ32" s="309"/>
      <c r="IUK32" s="309"/>
      <c r="IUL32" s="309"/>
      <c r="IUM32" s="309"/>
      <c r="IUN32" s="309"/>
      <c r="IUO32" s="309"/>
      <c r="IUP32" s="309"/>
      <c r="IUQ32" s="309"/>
      <c r="IUR32" s="309"/>
      <c r="IUS32" s="309"/>
      <c r="IUT32" s="309"/>
      <c r="IUU32" s="309"/>
      <c r="IUV32" s="309"/>
      <c r="IUW32" s="309"/>
      <c r="IUX32" s="309"/>
      <c r="IUY32" s="309"/>
      <c r="IUZ32" s="309"/>
      <c r="IVA32" s="309"/>
      <c r="IVB32" s="309"/>
      <c r="IVC32" s="309"/>
      <c r="IVD32" s="309"/>
      <c r="IVE32" s="309"/>
      <c r="IVF32" s="309"/>
      <c r="IVG32" s="309"/>
      <c r="IVH32" s="309"/>
      <c r="IVI32" s="309"/>
      <c r="IVJ32" s="309"/>
      <c r="IVK32" s="309"/>
      <c r="IVL32" s="309"/>
      <c r="IVM32" s="309"/>
      <c r="IVN32" s="309"/>
      <c r="IVO32" s="309"/>
      <c r="IVP32" s="309"/>
      <c r="IVQ32" s="309"/>
      <c r="IVR32" s="309"/>
      <c r="IVS32" s="309"/>
      <c r="IVT32" s="309"/>
      <c r="IVU32" s="309"/>
      <c r="IVV32" s="309"/>
      <c r="IVW32" s="309"/>
      <c r="IVX32" s="309"/>
      <c r="IVY32" s="309"/>
      <c r="IVZ32" s="309"/>
      <c r="IWA32" s="309"/>
      <c r="IWB32" s="309"/>
      <c r="IWC32" s="309"/>
      <c r="IWD32" s="309"/>
      <c r="IWE32" s="309"/>
      <c r="IWF32" s="309"/>
      <c r="IWG32" s="309"/>
      <c r="IWH32" s="309"/>
      <c r="IWI32" s="309"/>
      <c r="IWJ32" s="309"/>
      <c r="IWK32" s="309"/>
      <c r="IWL32" s="309"/>
      <c r="IWM32" s="309"/>
      <c r="IWN32" s="309"/>
      <c r="IWO32" s="309"/>
      <c r="IWP32" s="309"/>
      <c r="IWQ32" s="309"/>
      <c r="IWR32" s="309"/>
      <c r="IWS32" s="309"/>
      <c r="IWT32" s="309"/>
      <c r="IWU32" s="309"/>
      <c r="IWV32" s="309"/>
      <c r="IWW32" s="309"/>
      <c r="IWX32" s="309"/>
      <c r="IWY32" s="309"/>
      <c r="IWZ32" s="309"/>
      <c r="IXA32" s="309"/>
      <c r="IXB32" s="309"/>
      <c r="IXC32" s="309"/>
      <c r="IXD32" s="309"/>
      <c r="IXE32" s="309"/>
      <c r="IXF32" s="309"/>
      <c r="IXG32" s="309"/>
      <c r="IXH32" s="309"/>
      <c r="IXI32" s="309"/>
      <c r="IXJ32" s="309"/>
      <c r="IXK32" s="309"/>
      <c r="IXL32" s="309"/>
      <c r="IXM32" s="309"/>
      <c r="IXN32" s="309"/>
      <c r="IXO32" s="309"/>
      <c r="IXP32" s="309"/>
      <c r="IXQ32" s="309"/>
      <c r="IXR32" s="309"/>
      <c r="IXS32" s="309"/>
      <c r="IXT32" s="309"/>
      <c r="IXU32" s="309"/>
      <c r="IXV32" s="309"/>
      <c r="IXW32" s="309"/>
      <c r="IXX32" s="309"/>
      <c r="IXY32" s="309"/>
      <c r="IXZ32" s="309"/>
      <c r="IYA32" s="309"/>
      <c r="IYB32" s="309"/>
      <c r="IYC32" s="309"/>
      <c r="IYD32" s="309"/>
      <c r="IYE32" s="309"/>
      <c r="IYF32" s="309"/>
      <c r="IYG32" s="309"/>
      <c r="IYH32" s="309"/>
      <c r="IYI32" s="309"/>
      <c r="IYJ32" s="309"/>
      <c r="IYK32" s="309"/>
      <c r="IYL32" s="309"/>
      <c r="IYM32" s="309"/>
      <c r="IYN32" s="309"/>
      <c r="IYO32" s="309"/>
      <c r="IYP32" s="309"/>
      <c r="IYQ32" s="309"/>
      <c r="IYR32" s="309"/>
      <c r="IYS32" s="309"/>
      <c r="IYT32" s="309"/>
      <c r="IYU32" s="309"/>
      <c r="IYV32" s="309"/>
      <c r="IYW32" s="309"/>
      <c r="IYX32" s="309"/>
      <c r="IYY32" s="309"/>
      <c r="IYZ32" s="309"/>
      <c r="IZA32" s="309"/>
      <c r="IZB32" s="309"/>
      <c r="IZC32" s="309"/>
      <c r="IZD32" s="309"/>
      <c r="IZE32" s="309"/>
      <c r="IZF32" s="309"/>
      <c r="IZG32" s="309"/>
      <c r="IZH32" s="309"/>
      <c r="IZI32" s="309"/>
      <c r="IZJ32" s="309"/>
      <c r="IZK32" s="309"/>
      <c r="IZL32" s="309"/>
      <c r="IZM32" s="309"/>
      <c r="IZN32" s="309"/>
      <c r="IZO32" s="309"/>
      <c r="IZP32" s="309"/>
      <c r="IZQ32" s="309"/>
      <c r="IZR32" s="309"/>
      <c r="IZS32" s="309"/>
      <c r="IZT32" s="309"/>
      <c r="IZU32" s="309"/>
      <c r="IZV32" s="309"/>
      <c r="IZW32" s="309"/>
      <c r="IZX32" s="309"/>
      <c r="IZY32" s="309"/>
      <c r="IZZ32" s="309"/>
      <c r="JAA32" s="309"/>
      <c r="JAB32" s="309"/>
      <c r="JAC32" s="309"/>
      <c r="JAD32" s="309"/>
      <c r="JAE32" s="309"/>
      <c r="JAF32" s="309"/>
      <c r="JAG32" s="309"/>
      <c r="JAH32" s="309"/>
      <c r="JAI32" s="309"/>
      <c r="JAJ32" s="309"/>
      <c r="JAK32" s="309"/>
      <c r="JAL32" s="309"/>
      <c r="JAM32" s="309"/>
      <c r="JAN32" s="309"/>
      <c r="JAO32" s="309"/>
      <c r="JAP32" s="309"/>
      <c r="JAQ32" s="309"/>
      <c r="JAR32" s="309"/>
      <c r="JAS32" s="309"/>
      <c r="JAT32" s="309"/>
      <c r="JAU32" s="309"/>
      <c r="JAV32" s="309"/>
      <c r="JAW32" s="309"/>
      <c r="JAX32" s="309"/>
      <c r="JAY32" s="309"/>
      <c r="JAZ32" s="309"/>
      <c r="JBA32" s="309"/>
      <c r="JBB32" s="309"/>
      <c r="JBC32" s="309"/>
      <c r="JBD32" s="309"/>
      <c r="JBE32" s="309"/>
      <c r="JBF32" s="309"/>
      <c r="JBG32" s="309"/>
      <c r="JBH32" s="309"/>
      <c r="JBI32" s="309"/>
      <c r="JBJ32" s="309"/>
      <c r="JBK32" s="309"/>
      <c r="JBL32" s="309"/>
      <c r="JBM32" s="309"/>
      <c r="JBN32" s="309"/>
      <c r="JBO32" s="309"/>
      <c r="JBP32" s="309"/>
      <c r="JBQ32" s="309"/>
      <c r="JBR32" s="309"/>
      <c r="JBS32" s="309"/>
      <c r="JBT32" s="309"/>
      <c r="JBU32" s="309"/>
      <c r="JBV32" s="309"/>
      <c r="JBW32" s="309"/>
      <c r="JBX32" s="309"/>
      <c r="JBY32" s="309"/>
      <c r="JBZ32" s="309"/>
      <c r="JCA32" s="309"/>
      <c r="JCB32" s="309"/>
      <c r="JCC32" s="309"/>
      <c r="JCD32" s="309"/>
      <c r="JCE32" s="309"/>
      <c r="JCF32" s="309"/>
      <c r="JCG32" s="309"/>
      <c r="JCH32" s="309"/>
      <c r="JCI32" s="309"/>
      <c r="JCJ32" s="309"/>
      <c r="JCK32" s="309"/>
      <c r="JCL32" s="309"/>
      <c r="JCM32" s="309"/>
      <c r="JCN32" s="309"/>
      <c r="JCO32" s="309"/>
      <c r="JCP32" s="309"/>
      <c r="JCQ32" s="309"/>
      <c r="JCR32" s="309"/>
      <c r="JCS32" s="309"/>
      <c r="JCT32" s="309"/>
      <c r="JCU32" s="309"/>
      <c r="JCV32" s="309"/>
      <c r="JCW32" s="309"/>
      <c r="JCX32" s="309"/>
      <c r="JCY32" s="309"/>
      <c r="JCZ32" s="309"/>
      <c r="JDA32" s="309"/>
      <c r="JDB32" s="309"/>
      <c r="JDC32" s="309"/>
      <c r="JDD32" s="309"/>
      <c r="JDE32" s="309"/>
      <c r="JDF32" s="309"/>
      <c r="JDG32" s="309"/>
      <c r="JDH32" s="309"/>
      <c r="JDI32" s="309"/>
      <c r="JDJ32" s="309"/>
      <c r="JDK32" s="309"/>
      <c r="JDL32" s="309"/>
      <c r="JDM32" s="309"/>
      <c r="JDN32" s="309"/>
      <c r="JDO32" s="309"/>
      <c r="JDP32" s="309"/>
      <c r="JDQ32" s="309"/>
      <c r="JDR32" s="309"/>
      <c r="JDS32" s="309"/>
      <c r="JDT32" s="309"/>
      <c r="JDU32" s="309"/>
      <c r="JDV32" s="309"/>
      <c r="JDW32" s="309"/>
      <c r="JDX32" s="309"/>
      <c r="JDY32" s="309"/>
      <c r="JDZ32" s="309"/>
      <c r="JEA32" s="309"/>
      <c r="JEB32" s="309"/>
      <c r="JEC32" s="309"/>
      <c r="JED32" s="309"/>
      <c r="JEE32" s="309"/>
      <c r="JEF32" s="309"/>
      <c r="JEG32" s="309"/>
      <c r="JEH32" s="309"/>
      <c r="JEI32" s="309"/>
      <c r="JEJ32" s="309"/>
      <c r="JEK32" s="309"/>
      <c r="JEL32" s="309"/>
      <c r="JEM32" s="309"/>
      <c r="JEN32" s="309"/>
      <c r="JEO32" s="309"/>
      <c r="JEP32" s="309"/>
      <c r="JEQ32" s="309"/>
      <c r="JER32" s="309"/>
      <c r="JES32" s="309"/>
      <c r="JET32" s="309"/>
      <c r="JEU32" s="309"/>
      <c r="JEV32" s="309"/>
      <c r="JEW32" s="309"/>
      <c r="JEX32" s="309"/>
      <c r="JEY32" s="309"/>
      <c r="JEZ32" s="309"/>
      <c r="JFA32" s="309"/>
      <c r="JFB32" s="309"/>
      <c r="JFC32" s="309"/>
      <c r="JFD32" s="309"/>
      <c r="JFE32" s="309"/>
      <c r="JFF32" s="309"/>
      <c r="JFG32" s="309"/>
      <c r="JFH32" s="309"/>
      <c r="JFI32" s="309"/>
      <c r="JFJ32" s="309"/>
      <c r="JFK32" s="309"/>
      <c r="JFL32" s="309"/>
      <c r="JFM32" s="309"/>
      <c r="JFN32" s="309"/>
      <c r="JFO32" s="309"/>
      <c r="JFP32" s="309"/>
      <c r="JFQ32" s="309"/>
      <c r="JFR32" s="309"/>
      <c r="JFS32" s="309"/>
      <c r="JFT32" s="309"/>
      <c r="JFU32" s="309"/>
      <c r="JFV32" s="309"/>
      <c r="JFW32" s="309"/>
      <c r="JFX32" s="309"/>
      <c r="JFY32" s="309"/>
      <c r="JFZ32" s="309"/>
      <c r="JGA32" s="309"/>
      <c r="JGB32" s="309"/>
      <c r="JGC32" s="309"/>
      <c r="JGD32" s="309"/>
      <c r="JGE32" s="309"/>
      <c r="JGF32" s="309"/>
      <c r="JGG32" s="309"/>
      <c r="JGH32" s="309"/>
      <c r="JGI32" s="309"/>
      <c r="JGJ32" s="309"/>
      <c r="JGK32" s="309"/>
      <c r="JGL32" s="309"/>
      <c r="JGM32" s="309"/>
      <c r="JGN32" s="309"/>
      <c r="JGO32" s="309"/>
      <c r="JGP32" s="309"/>
      <c r="JGQ32" s="309"/>
      <c r="JGR32" s="309"/>
      <c r="JGS32" s="309"/>
      <c r="JGT32" s="309"/>
      <c r="JGU32" s="309"/>
      <c r="JGV32" s="309"/>
      <c r="JGW32" s="309"/>
      <c r="JGX32" s="309"/>
      <c r="JGY32" s="309"/>
      <c r="JGZ32" s="309"/>
      <c r="JHA32" s="309"/>
      <c r="JHB32" s="309"/>
      <c r="JHC32" s="309"/>
      <c r="JHD32" s="309"/>
      <c r="JHE32" s="309"/>
      <c r="JHF32" s="309"/>
      <c r="JHG32" s="309"/>
      <c r="JHH32" s="309"/>
      <c r="JHI32" s="309"/>
      <c r="JHJ32" s="309"/>
      <c r="JHK32" s="309"/>
      <c r="JHL32" s="309"/>
      <c r="JHM32" s="309"/>
      <c r="JHN32" s="309"/>
      <c r="JHO32" s="309"/>
      <c r="JHP32" s="309"/>
      <c r="JHQ32" s="309"/>
      <c r="JHR32" s="309"/>
      <c r="JHS32" s="309"/>
      <c r="JHT32" s="309"/>
      <c r="JHU32" s="309"/>
      <c r="JHV32" s="309"/>
      <c r="JHW32" s="309"/>
      <c r="JHX32" s="309"/>
      <c r="JHY32" s="309"/>
      <c r="JHZ32" s="309"/>
      <c r="JIA32" s="309"/>
      <c r="JIB32" s="309"/>
      <c r="JIC32" s="309"/>
      <c r="JID32" s="309"/>
      <c r="JIE32" s="309"/>
      <c r="JIF32" s="309"/>
      <c r="JIG32" s="309"/>
      <c r="JIH32" s="309"/>
      <c r="JII32" s="309"/>
      <c r="JIJ32" s="309"/>
      <c r="JIK32" s="309"/>
      <c r="JIL32" s="309"/>
      <c r="JIM32" s="309"/>
      <c r="JIN32" s="309"/>
      <c r="JIO32" s="309"/>
      <c r="JIP32" s="309"/>
      <c r="JIQ32" s="309"/>
      <c r="JIR32" s="309"/>
      <c r="JIS32" s="309"/>
      <c r="JIT32" s="309"/>
      <c r="JIU32" s="309"/>
      <c r="JIV32" s="309"/>
      <c r="JIW32" s="309"/>
      <c r="JIX32" s="309"/>
      <c r="JIY32" s="309"/>
      <c r="JIZ32" s="309"/>
      <c r="JJA32" s="309"/>
      <c r="JJB32" s="309"/>
      <c r="JJC32" s="309"/>
      <c r="JJD32" s="309"/>
      <c r="JJE32" s="309"/>
      <c r="JJF32" s="309"/>
      <c r="JJG32" s="309"/>
      <c r="JJH32" s="309"/>
      <c r="JJI32" s="309"/>
      <c r="JJJ32" s="309"/>
      <c r="JJK32" s="309"/>
      <c r="JJL32" s="309"/>
      <c r="JJM32" s="309"/>
      <c r="JJN32" s="309"/>
      <c r="JJO32" s="309"/>
      <c r="JJP32" s="309"/>
      <c r="JJQ32" s="309"/>
      <c r="JJR32" s="309"/>
      <c r="JJS32" s="309"/>
      <c r="JJT32" s="309"/>
      <c r="JJU32" s="309"/>
      <c r="JJV32" s="309"/>
      <c r="JJW32" s="309"/>
      <c r="JJX32" s="309"/>
      <c r="JJY32" s="309"/>
      <c r="JJZ32" s="309"/>
      <c r="JKA32" s="309"/>
      <c r="JKB32" s="309"/>
      <c r="JKC32" s="309"/>
      <c r="JKD32" s="309"/>
      <c r="JKE32" s="309"/>
      <c r="JKF32" s="309"/>
      <c r="JKG32" s="309"/>
      <c r="JKH32" s="309"/>
      <c r="JKI32" s="309"/>
      <c r="JKJ32" s="309"/>
      <c r="JKK32" s="309"/>
      <c r="JKL32" s="309"/>
      <c r="JKM32" s="309"/>
      <c r="JKN32" s="309"/>
      <c r="JKO32" s="309"/>
      <c r="JKP32" s="309"/>
      <c r="JKQ32" s="309"/>
      <c r="JKR32" s="309"/>
      <c r="JKS32" s="309"/>
      <c r="JKT32" s="309"/>
      <c r="JKU32" s="309"/>
      <c r="JKV32" s="309"/>
      <c r="JKW32" s="309"/>
      <c r="JKX32" s="309"/>
      <c r="JKY32" s="309"/>
      <c r="JKZ32" s="309"/>
      <c r="JLA32" s="309"/>
      <c r="JLB32" s="309"/>
      <c r="JLC32" s="309"/>
      <c r="JLD32" s="309"/>
      <c r="JLE32" s="309"/>
      <c r="JLF32" s="309"/>
      <c r="JLG32" s="309"/>
      <c r="JLH32" s="309"/>
      <c r="JLI32" s="309"/>
      <c r="JLJ32" s="309"/>
      <c r="JLK32" s="309"/>
      <c r="JLL32" s="309"/>
      <c r="JLM32" s="309"/>
      <c r="JLN32" s="309"/>
      <c r="JLO32" s="309"/>
      <c r="JLP32" s="309"/>
      <c r="JLQ32" s="309"/>
      <c r="JLR32" s="309"/>
      <c r="JLS32" s="309"/>
      <c r="JLT32" s="309"/>
      <c r="JLU32" s="309"/>
      <c r="JLV32" s="309"/>
      <c r="JLW32" s="309"/>
      <c r="JLX32" s="309"/>
      <c r="JLY32" s="309"/>
      <c r="JLZ32" s="309"/>
      <c r="JMA32" s="309"/>
      <c r="JMB32" s="309"/>
      <c r="JMC32" s="309"/>
      <c r="JMD32" s="309"/>
      <c r="JME32" s="309"/>
      <c r="JMF32" s="309"/>
      <c r="JMG32" s="309"/>
      <c r="JMH32" s="309"/>
      <c r="JMI32" s="309"/>
      <c r="JMJ32" s="309"/>
      <c r="JMK32" s="309"/>
      <c r="JML32" s="309"/>
      <c r="JMM32" s="309"/>
      <c r="JMN32" s="309"/>
      <c r="JMO32" s="309"/>
      <c r="JMP32" s="309"/>
      <c r="JMQ32" s="309"/>
      <c r="JMR32" s="309"/>
      <c r="JMS32" s="309"/>
      <c r="JMT32" s="309"/>
      <c r="JMU32" s="309"/>
      <c r="JMV32" s="309"/>
      <c r="JMW32" s="309"/>
      <c r="JMX32" s="309"/>
      <c r="JMY32" s="309"/>
      <c r="JMZ32" s="309"/>
      <c r="JNA32" s="309"/>
      <c r="JNB32" s="309"/>
      <c r="JNC32" s="309"/>
      <c r="JND32" s="309"/>
      <c r="JNE32" s="309"/>
      <c r="JNF32" s="309"/>
      <c r="JNG32" s="309"/>
      <c r="JNH32" s="309"/>
      <c r="JNI32" s="309"/>
      <c r="JNJ32" s="309"/>
      <c r="JNK32" s="309"/>
      <c r="JNL32" s="309"/>
      <c r="JNM32" s="309"/>
      <c r="JNN32" s="309"/>
      <c r="JNO32" s="309"/>
      <c r="JNP32" s="309"/>
      <c r="JNQ32" s="309"/>
      <c r="JNR32" s="309"/>
      <c r="JNS32" s="309"/>
      <c r="JNT32" s="309"/>
      <c r="JNU32" s="309"/>
      <c r="JNV32" s="309"/>
      <c r="JNW32" s="309"/>
      <c r="JNX32" s="309"/>
      <c r="JNY32" s="309"/>
      <c r="JNZ32" s="309"/>
      <c r="JOA32" s="309"/>
      <c r="JOB32" s="309"/>
      <c r="JOC32" s="309"/>
      <c r="JOD32" s="309"/>
      <c r="JOE32" s="309"/>
      <c r="JOF32" s="309"/>
      <c r="JOG32" s="309"/>
      <c r="JOH32" s="309"/>
      <c r="JOI32" s="309"/>
      <c r="JOJ32" s="309"/>
      <c r="JOK32" s="309"/>
      <c r="JOL32" s="309"/>
      <c r="JOM32" s="309"/>
      <c r="JON32" s="309"/>
      <c r="JOO32" s="309"/>
      <c r="JOP32" s="309"/>
      <c r="JOQ32" s="309"/>
      <c r="JOR32" s="309"/>
      <c r="JOS32" s="309"/>
      <c r="JOT32" s="309"/>
      <c r="JOU32" s="309"/>
      <c r="JOV32" s="309"/>
      <c r="JOW32" s="309"/>
      <c r="JOX32" s="309"/>
      <c r="JOY32" s="309"/>
      <c r="JOZ32" s="309"/>
      <c r="JPA32" s="309"/>
      <c r="JPB32" s="309"/>
      <c r="JPC32" s="309"/>
      <c r="JPD32" s="309"/>
      <c r="JPE32" s="309"/>
      <c r="JPF32" s="309"/>
      <c r="JPG32" s="309"/>
      <c r="JPH32" s="309"/>
      <c r="JPI32" s="309"/>
      <c r="JPJ32" s="309"/>
      <c r="JPK32" s="309"/>
      <c r="JPL32" s="309"/>
      <c r="JPM32" s="309"/>
      <c r="JPN32" s="309"/>
      <c r="JPO32" s="309"/>
      <c r="JPP32" s="309"/>
      <c r="JPQ32" s="309"/>
      <c r="JPR32" s="309"/>
      <c r="JPS32" s="309"/>
      <c r="JPT32" s="309"/>
      <c r="JPU32" s="309"/>
      <c r="JPV32" s="309"/>
      <c r="JPW32" s="309"/>
      <c r="JPX32" s="309"/>
      <c r="JPY32" s="309"/>
      <c r="JPZ32" s="309"/>
      <c r="JQA32" s="309"/>
      <c r="JQB32" s="309"/>
      <c r="JQC32" s="309"/>
      <c r="JQD32" s="309"/>
      <c r="JQE32" s="309"/>
      <c r="JQF32" s="309"/>
      <c r="JQG32" s="309"/>
      <c r="JQH32" s="309"/>
      <c r="JQI32" s="309"/>
      <c r="JQJ32" s="309"/>
      <c r="JQK32" s="309"/>
      <c r="JQL32" s="309"/>
      <c r="JQM32" s="309"/>
      <c r="JQN32" s="309"/>
      <c r="JQO32" s="309"/>
      <c r="JQP32" s="309"/>
      <c r="JQQ32" s="309"/>
      <c r="JQR32" s="309"/>
      <c r="JQS32" s="309"/>
      <c r="JQT32" s="309"/>
      <c r="JQU32" s="309"/>
      <c r="JQV32" s="309"/>
      <c r="JQW32" s="309"/>
      <c r="JQX32" s="309"/>
      <c r="JQY32" s="309"/>
      <c r="JQZ32" s="309"/>
      <c r="JRA32" s="309"/>
      <c r="JRB32" s="309"/>
      <c r="JRC32" s="309"/>
      <c r="JRD32" s="309"/>
      <c r="JRE32" s="309"/>
      <c r="JRF32" s="309"/>
      <c r="JRG32" s="309"/>
      <c r="JRH32" s="309"/>
      <c r="JRI32" s="309"/>
      <c r="JRJ32" s="309"/>
      <c r="JRK32" s="309"/>
      <c r="JRL32" s="309"/>
      <c r="JRM32" s="309"/>
      <c r="JRN32" s="309"/>
      <c r="JRO32" s="309"/>
      <c r="JRP32" s="309"/>
      <c r="JRQ32" s="309"/>
      <c r="JRR32" s="309"/>
      <c r="JRS32" s="309"/>
      <c r="JRT32" s="309"/>
      <c r="JRU32" s="309"/>
      <c r="JRV32" s="309"/>
      <c r="JRW32" s="309"/>
      <c r="JRX32" s="309"/>
      <c r="JRY32" s="309"/>
      <c r="JRZ32" s="309"/>
      <c r="JSA32" s="309"/>
      <c r="JSB32" s="309"/>
      <c r="JSC32" s="309"/>
      <c r="JSD32" s="309"/>
      <c r="JSE32" s="309"/>
      <c r="JSF32" s="309"/>
      <c r="JSG32" s="309"/>
      <c r="JSH32" s="309"/>
      <c r="JSI32" s="309"/>
      <c r="JSJ32" s="309"/>
      <c r="JSK32" s="309"/>
      <c r="JSL32" s="309"/>
      <c r="JSM32" s="309"/>
      <c r="JSN32" s="309"/>
      <c r="JSO32" s="309"/>
      <c r="JSP32" s="309"/>
      <c r="JSQ32" s="309"/>
      <c r="JSR32" s="309"/>
      <c r="JSS32" s="309"/>
      <c r="JST32" s="309"/>
      <c r="JSU32" s="309"/>
      <c r="JSV32" s="309"/>
      <c r="JSW32" s="309"/>
      <c r="JSX32" s="309"/>
      <c r="JSY32" s="309"/>
      <c r="JSZ32" s="309"/>
      <c r="JTA32" s="309"/>
      <c r="JTB32" s="309"/>
      <c r="JTC32" s="309"/>
      <c r="JTD32" s="309"/>
      <c r="JTE32" s="309"/>
      <c r="JTF32" s="309"/>
      <c r="JTG32" s="309"/>
      <c r="JTH32" s="309"/>
      <c r="JTI32" s="309"/>
      <c r="JTJ32" s="309"/>
      <c r="JTK32" s="309"/>
      <c r="JTL32" s="309"/>
      <c r="JTM32" s="309"/>
      <c r="JTN32" s="309"/>
      <c r="JTO32" s="309"/>
      <c r="JTP32" s="309"/>
      <c r="JTQ32" s="309"/>
      <c r="JTR32" s="309"/>
      <c r="JTS32" s="309"/>
      <c r="JTT32" s="309"/>
      <c r="JTU32" s="309"/>
      <c r="JTV32" s="309"/>
      <c r="JTW32" s="309"/>
      <c r="JTX32" s="309"/>
      <c r="JTY32" s="309"/>
      <c r="JTZ32" s="309"/>
      <c r="JUA32" s="309"/>
      <c r="JUB32" s="309"/>
      <c r="JUC32" s="309"/>
      <c r="JUD32" s="309"/>
      <c r="JUE32" s="309"/>
      <c r="JUF32" s="309"/>
      <c r="JUG32" s="309"/>
      <c r="JUH32" s="309"/>
      <c r="JUI32" s="309"/>
      <c r="JUJ32" s="309"/>
      <c r="JUK32" s="309"/>
      <c r="JUL32" s="309"/>
      <c r="JUM32" s="309"/>
      <c r="JUN32" s="309"/>
      <c r="JUO32" s="309"/>
      <c r="JUP32" s="309"/>
      <c r="JUQ32" s="309"/>
      <c r="JUR32" s="309"/>
      <c r="JUS32" s="309"/>
      <c r="JUT32" s="309"/>
      <c r="JUU32" s="309"/>
      <c r="JUV32" s="309"/>
      <c r="JUW32" s="309"/>
      <c r="JUX32" s="309"/>
      <c r="JUY32" s="309"/>
      <c r="JUZ32" s="309"/>
      <c r="JVA32" s="309"/>
      <c r="JVB32" s="309"/>
      <c r="JVC32" s="309"/>
      <c r="JVD32" s="309"/>
      <c r="JVE32" s="309"/>
      <c r="JVF32" s="309"/>
      <c r="JVG32" s="309"/>
      <c r="JVH32" s="309"/>
      <c r="JVI32" s="309"/>
      <c r="JVJ32" s="309"/>
      <c r="JVK32" s="309"/>
      <c r="JVL32" s="309"/>
      <c r="JVM32" s="309"/>
      <c r="JVN32" s="309"/>
      <c r="JVO32" s="309"/>
      <c r="JVP32" s="309"/>
      <c r="JVQ32" s="309"/>
      <c r="JVR32" s="309"/>
      <c r="JVS32" s="309"/>
      <c r="JVT32" s="309"/>
      <c r="JVU32" s="309"/>
      <c r="JVV32" s="309"/>
      <c r="JVW32" s="309"/>
      <c r="JVX32" s="309"/>
      <c r="JVY32" s="309"/>
      <c r="JVZ32" s="309"/>
      <c r="JWA32" s="309"/>
      <c r="JWB32" s="309"/>
      <c r="JWC32" s="309"/>
      <c r="JWD32" s="309"/>
      <c r="JWE32" s="309"/>
      <c r="JWF32" s="309"/>
      <c r="JWG32" s="309"/>
      <c r="JWH32" s="309"/>
      <c r="JWI32" s="309"/>
      <c r="JWJ32" s="309"/>
      <c r="JWK32" s="309"/>
      <c r="JWL32" s="309"/>
      <c r="JWM32" s="309"/>
      <c r="JWN32" s="309"/>
      <c r="JWO32" s="309"/>
      <c r="JWP32" s="309"/>
      <c r="JWQ32" s="309"/>
      <c r="JWR32" s="309"/>
      <c r="JWS32" s="309"/>
      <c r="JWT32" s="309"/>
      <c r="JWU32" s="309"/>
      <c r="JWV32" s="309"/>
      <c r="JWW32" s="309"/>
      <c r="JWX32" s="309"/>
      <c r="JWY32" s="309"/>
      <c r="JWZ32" s="309"/>
      <c r="JXA32" s="309"/>
      <c r="JXB32" s="309"/>
      <c r="JXC32" s="309"/>
      <c r="JXD32" s="309"/>
      <c r="JXE32" s="309"/>
      <c r="JXF32" s="309"/>
      <c r="JXG32" s="309"/>
      <c r="JXH32" s="309"/>
      <c r="JXI32" s="309"/>
      <c r="JXJ32" s="309"/>
      <c r="JXK32" s="309"/>
      <c r="JXL32" s="309"/>
      <c r="JXM32" s="309"/>
      <c r="JXN32" s="309"/>
      <c r="JXO32" s="309"/>
      <c r="JXP32" s="309"/>
      <c r="JXQ32" s="309"/>
      <c r="JXR32" s="309"/>
      <c r="JXS32" s="309"/>
      <c r="JXT32" s="309"/>
      <c r="JXU32" s="309"/>
      <c r="JXV32" s="309"/>
      <c r="JXW32" s="309"/>
      <c r="JXX32" s="309"/>
      <c r="JXY32" s="309"/>
      <c r="JXZ32" s="309"/>
      <c r="JYA32" s="309"/>
      <c r="JYB32" s="309"/>
      <c r="JYC32" s="309"/>
      <c r="JYD32" s="309"/>
      <c r="JYE32" s="309"/>
      <c r="JYF32" s="309"/>
      <c r="JYG32" s="309"/>
      <c r="JYH32" s="309"/>
      <c r="JYI32" s="309"/>
      <c r="JYJ32" s="309"/>
      <c r="JYK32" s="309"/>
      <c r="JYL32" s="309"/>
      <c r="JYM32" s="309"/>
      <c r="JYN32" s="309"/>
      <c r="JYO32" s="309"/>
      <c r="JYP32" s="309"/>
      <c r="JYQ32" s="309"/>
      <c r="JYR32" s="309"/>
      <c r="JYS32" s="309"/>
      <c r="JYT32" s="309"/>
      <c r="JYU32" s="309"/>
      <c r="JYV32" s="309"/>
      <c r="JYW32" s="309"/>
      <c r="JYX32" s="309"/>
      <c r="JYY32" s="309"/>
      <c r="JYZ32" s="309"/>
      <c r="JZA32" s="309"/>
      <c r="JZB32" s="309"/>
      <c r="JZC32" s="309"/>
      <c r="JZD32" s="309"/>
      <c r="JZE32" s="309"/>
      <c r="JZF32" s="309"/>
      <c r="JZG32" s="309"/>
      <c r="JZH32" s="309"/>
      <c r="JZI32" s="309"/>
      <c r="JZJ32" s="309"/>
      <c r="JZK32" s="309"/>
      <c r="JZL32" s="309"/>
      <c r="JZM32" s="309"/>
      <c r="JZN32" s="309"/>
      <c r="JZO32" s="309"/>
      <c r="JZP32" s="309"/>
      <c r="JZQ32" s="309"/>
      <c r="JZR32" s="309"/>
      <c r="JZS32" s="309"/>
      <c r="JZT32" s="309"/>
      <c r="JZU32" s="309"/>
      <c r="JZV32" s="309"/>
      <c r="JZW32" s="309"/>
      <c r="JZX32" s="309"/>
      <c r="JZY32" s="309"/>
      <c r="JZZ32" s="309"/>
      <c r="KAA32" s="309"/>
      <c r="KAB32" s="309"/>
      <c r="KAC32" s="309"/>
      <c r="KAD32" s="309"/>
      <c r="KAE32" s="309"/>
      <c r="KAF32" s="309"/>
      <c r="KAG32" s="309"/>
      <c r="KAH32" s="309"/>
      <c r="KAI32" s="309"/>
      <c r="KAJ32" s="309"/>
      <c r="KAK32" s="309"/>
      <c r="KAL32" s="309"/>
      <c r="KAM32" s="309"/>
      <c r="KAN32" s="309"/>
      <c r="KAO32" s="309"/>
      <c r="KAP32" s="309"/>
      <c r="KAQ32" s="309"/>
      <c r="KAR32" s="309"/>
      <c r="KAS32" s="309"/>
      <c r="KAT32" s="309"/>
      <c r="KAU32" s="309"/>
      <c r="KAV32" s="309"/>
      <c r="KAW32" s="309"/>
      <c r="KAX32" s="309"/>
      <c r="KAY32" s="309"/>
      <c r="KAZ32" s="309"/>
      <c r="KBA32" s="309"/>
      <c r="KBB32" s="309"/>
      <c r="KBC32" s="309"/>
      <c r="KBD32" s="309"/>
      <c r="KBE32" s="309"/>
      <c r="KBF32" s="309"/>
      <c r="KBG32" s="309"/>
      <c r="KBH32" s="309"/>
      <c r="KBI32" s="309"/>
      <c r="KBJ32" s="309"/>
      <c r="KBK32" s="309"/>
      <c r="KBL32" s="309"/>
      <c r="KBM32" s="309"/>
      <c r="KBN32" s="309"/>
      <c r="KBO32" s="309"/>
      <c r="KBP32" s="309"/>
      <c r="KBQ32" s="309"/>
      <c r="KBR32" s="309"/>
      <c r="KBS32" s="309"/>
      <c r="KBT32" s="309"/>
      <c r="KBU32" s="309"/>
      <c r="KBV32" s="309"/>
      <c r="KBW32" s="309"/>
      <c r="KBX32" s="309"/>
      <c r="KBY32" s="309"/>
      <c r="KBZ32" s="309"/>
      <c r="KCA32" s="309"/>
      <c r="KCB32" s="309"/>
      <c r="KCC32" s="309"/>
      <c r="KCD32" s="309"/>
      <c r="KCE32" s="309"/>
      <c r="KCF32" s="309"/>
      <c r="KCG32" s="309"/>
      <c r="KCH32" s="309"/>
      <c r="KCI32" s="309"/>
      <c r="KCJ32" s="309"/>
      <c r="KCK32" s="309"/>
      <c r="KCL32" s="309"/>
      <c r="KCM32" s="309"/>
      <c r="KCN32" s="309"/>
      <c r="KCO32" s="309"/>
      <c r="KCP32" s="309"/>
      <c r="KCQ32" s="309"/>
      <c r="KCR32" s="309"/>
      <c r="KCS32" s="309"/>
      <c r="KCT32" s="309"/>
      <c r="KCU32" s="309"/>
      <c r="KCV32" s="309"/>
      <c r="KCW32" s="309"/>
      <c r="KCX32" s="309"/>
      <c r="KCY32" s="309"/>
      <c r="KCZ32" s="309"/>
      <c r="KDA32" s="309"/>
      <c r="KDB32" s="309"/>
      <c r="KDC32" s="309"/>
      <c r="KDD32" s="309"/>
      <c r="KDE32" s="309"/>
      <c r="KDF32" s="309"/>
      <c r="KDG32" s="309"/>
      <c r="KDH32" s="309"/>
      <c r="KDI32" s="309"/>
      <c r="KDJ32" s="309"/>
      <c r="KDK32" s="309"/>
      <c r="KDL32" s="309"/>
      <c r="KDM32" s="309"/>
      <c r="KDN32" s="309"/>
      <c r="KDO32" s="309"/>
      <c r="KDP32" s="309"/>
      <c r="KDQ32" s="309"/>
      <c r="KDR32" s="309"/>
      <c r="KDS32" s="309"/>
      <c r="KDT32" s="309"/>
      <c r="KDU32" s="309"/>
      <c r="KDV32" s="309"/>
      <c r="KDW32" s="309"/>
      <c r="KDX32" s="309"/>
      <c r="KDY32" s="309"/>
      <c r="KDZ32" s="309"/>
      <c r="KEA32" s="309"/>
      <c r="KEB32" s="309"/>
      <c r="KEC32" s="309"/>
      <c r="KED32" s="309"/>
      <c r="KEE32" s="309"/>
      <c r="KEF32" s="309"/>
      <c r="KEG32" s="309"/>
      <c r="KEH32" s="309"/>
      <c r="KEI32" s="309"/>
      <c r="KEJ32" s="309"/>
      <c r="KEK32" s="309"/>
      <c r="KEL32" s="309"/>
      <c r="KEM32" s="309"/>
      <c r="KEN32" s="309"/>
      <c r="KEO32" s="309"/>
      <c r="KEP32" s="309"/>
      <c r="KEQ32" s="309"/>
      <c r="KER32" s="309"/>
      <c r="KES32" s="309"/>
      <c r="KET32" s="309"/>
      <c r="KEU32" s="309"/>
      <c r="KEV32" s="309"/>
      <c r="KEW32" s="309"/>
      <c r="KEX32" s="309"/>
      <c r="KEY32" s="309"/>
      <c r="KEZ32" s="309"/>
      <c r="KFA32" s="309"/>
      <c r="KFB32" s="309"/>
      <c r="KFC32" s="309"/>
      <c r="KFD32" s="309"/>
      <c r="KFE32" s="309"/>
      <c r="KFF32" s="309"/>
      <c r="KFG32" s="309"/>
      <c r="KFH32" s="309"/>
      <c r="KFI32" s="309"/>
      <c r="KFJ32" s="309"/>
      <c r="KFK32" s="309"/>
      <c r="KFL32" s="309"/>
      <c r="KFM32" s="309"/>
      <c r="KFN32" s="309"/>
      <c r="KFO32" s="309"/>
      <c r="KFP32" s="309"/>
      <c r="KFQ32" s="309"/>
      <c r="KFR32" s="309"/>
      <c r="KFS32" s="309"/>
      <c r="KFT32" s="309"/>
      <c r="KFU32" s="309"/>
      <c r="KFV32" s="309"/>
      <c r="KFW32" s="309"/>
      <c r="KFX32" s="309"/>
      <c r="KFY32" s="309"/>
      <c r="KFZ32" s="309"/>
      <c r="KGA32" s="309"/>
      <c r="KGB32" s="309"/>
      <c r="KGC32" s="309"/>
      <c r="KGD32" s="309"/>
      <c r="KGE32" s="309"/>
      <c r="KGF32" s="309"/>
      <c r="KGG32" s="309"/>
      <c r="KGH32" s="309"/>
      <c r="KGI32" s="309"/>
      <c r="KGJ32" s="309"/>
      <c r="KGK32" s="309"/>
      <c r="KGL32" s="309"/>
      <c r="KGM32" s="309"/>
      <c r="KGN32" s="309"/>
      <c r="KGO32" s="309"/>
      <c r="KGP32" s="309"/>
      <c r="KGQ32" s="309"/>
      <c r="KGR32" s="309"/>
      <c r="KGS32" s="309"/>
      <c r="KGT32" s="309"/>
      <c r="KGU32" s="309"/>
      <c r="KGV32" s="309"/>
      <c r="KGW32" s="309"/>
      <c r="KGX32" s="309"/>
      <c r="KGY32" s="309"/>
      <c r="KGZ32" s="309"/>
      <c r="KHA32" s="309"/>
      <c r="KHB32" s="309"/>
      <c r="KHC32" s="309"/>
      <c r="KHD32" s="309"/>
      <c r="KHE32" s="309"/>
      <c r="KHF32" s="309"/>
      <c r="KHG32" s="309"/>
      <c r="KHH32" s="309"/>
      <c r="KHI32" s="309"/>
      <c r="KHJ32" s="309"/>
      <c r="KHK32" s="309"/>
      <c r="KHL32" s="309"/>
      <c r="KHM32" s="309"/>
      <c r="KHN32" s="309"/>
      <c r="KHO32" s="309"/>
      <c r="KHP32" s="309"/>
      <c r="KHQ32" s="309"/>
      <c r="KHR32" s="309"/>
      <c r="KHS32" s="309"/>
      <c r="KHT32" s="309"/>
      <c r="KHU32" s="309"/>
      <c r="KHV32" s="309"/>
      <c r="KHW32" s="309"/>
      <c r="KHX32" s="309"/>
      <c r="KHY32" s="309"/>
      <c r="KHZ32" s="309"/>
      <c r="KIA32" s="309"/>
      <c r="KIB32" s="309"/>
      <c r="KIC32" s="309"/>
      <c r="KID32" s="309"/>
      <c r="KIE32" s="309"/>
      <c r="KIF32" s="309"/>
      <c r="KIG32" s="309"/>
      <c r="KIH32" s="309"/>
      <c r="KII32" s="309"/>
      <c r="KIJ32" s="309"/>
      <c r="KIK32" s="309"/>
      <c r="KIL32" s="309"/>
      <c r="KIM32" s="309"/>
      <c r="KIN32" s="309"/>
      <c r="KIO32" s="309"/>
      <c r="KIP32" s="309"/>
      <c r="KIQ32" s="309"/>
      <c r="KIR32" s="309"/>
      <c r="KIS32" s="309"/>
      <c r="KIT32" s="309"/>
      <c r="KIU32" s="309"/>
      <c r="KIV32" s="309"/>
      <c r="KIW32" s="309"/>
      <c r="KIX32" s="309"/>
      <c r="KIY32" s="309"/>
      <c r="KIZ32" s="309"/>
      <c r="KJA32" s="309"/>
      <c r="KJB32" s="309"/>
      <c r="KJC32" s="309"/>
      <c r="KJD32" s="309"/>
      <c r="KJE32" s="309"/>
      <c r="KJF32" s="309"/>
      <c r="KJG32" s="309"/>
      <c r="KJH32" s="309"/>
      <c r="KJI32" s="309"/>
      <c r="KJJ32" s="309"/>
      <c r="KJK32" s="309"/>
      <c r="KJL32" s="309"/>
      <c r="KJM32" s="309"/>
      <c r="KJN32" s="309"/>
      <c r="KJO32" s="309"/>
      <c r="KJP32" s="309"/>
      <c r="KJQ32" s="309"/>
      <c r="KJR32" s="309"/>
      <c r="KJS32" s="309"/>
      <c r="KJT32" s="309"/>
      <c r="KJU32" s="309"/>
      <c r="KJV32" s="309"/>
      <c r="KJW32" s="309"/>
      <c r="KJX32" s="309"/>
      <c r="KJY32" s="309"/>
      <c r="KJZ32" s="309"/>
      <c r="KKA32" s="309"/>
      <c r="KKB32" s="309"/>
      <c r="KKC32" s="309"/>
      <c r="KKD32" s="309"/>
      <c r="KKE32" s="309"/>
      <c r="KKF32" s="309"/>
      <c r="KKG32" s="309"/>
      <c r="KKH32" s="309"/>
      <c r="KKI32" s="309"/>
      <c r="KKJ32" s="309"/>
      <c r="KKK32" s="309"/>
      <c r="KKL32" s="309"/>
      <c r="KKM32" s="309"/>
      <c r="KKN32" s="309"/>
      <c r="KKO32" s="309"/>
      <c r="KKP32" s="309"/>
      <c r="KKQ32" s="309"/>
      <c r="KKR32" s="309"/>
      <c r="KKS32" s="309"/>
      <c r="KKT32" s="309"/>
      <c r="KKU32" s="309"/>
      <c r="KKV32" s="309"/>
      <c r="KKW32" s="309"/>
      <c r="KKX32" s="309"/>
      <c r="KKY32" s="309"/>
      <c r="KKZ32" s="309"/>
      <c r="KLA32" s="309"/>
      <c r="KLB32" s="309"/>
      <c r="KLC32" s="309"/>
      <c r="KLD32" s="309"/>
      <c r="KLE32" s="309"/>
      <c r="KLF32" s="309"/>
      <c r="KLG32" s="309"/>
      <c r="KLH32" s="309"/>
      <c r="KLI32" s="309"/>
      <c r="KLJ32" s="309"/>
      <c r="KLK32" s="309"/>
      <c r="KLL32" s="309"/>
      <c r="KLM32" s="309"/>
      <c r="KLN32" s="309"/>
      <c r="KLO32" s="309"/>
      <c r="KLP32" s="309"/>
      <c r="KLQ32" s="309"/>
      <c r="KLR32" s="309"/>
      <c r="KLS32" s="309"/>
      <c r="KLT32" s="309"/>
      <c r="KLU32" s="309"/>
      <c r="KLV32" s="309"/>
      <c r="KLW32" s="309"/>
      <c r="KLX32" s="309"/>
      <c r="KLY32" s="309"/>
      <c r="KLZ32" s="309"/>
      <c r="KMA32" s="309"/>
      <c r="KMB32" s="309"/>
      <c r="KMC32" s="309"/>
      <c r="KMD32" s="309"/>
      <c r="KME32" s="309"/>
      <c r="KMF32" s="309"/>
      <c r="KMG32" s="309"/>
      <c r="KMH32" s="309"/>
      <c r="KMI32" s="309"/>
      <c r="KMJ32" s="309"/>
      <c r="KMK32" s="309"/>
      <c r="KML32" s="309"/>
      <c r="KMM32" s="309"/>
      <c r="KMN32" s="309"/>
      <c r="KMO32" s="309"/>
      <c r="KMP32" s="309"/>
      <c r="KMQ32" s="309"/>
      <c r="KMR32" s="309"/>
      <c r="KMS32" s="309"/>
      <c r="KMT32" s="309"/>
      <c r="KMU32" s="309"/>
      <c r="KMV32" s="309"/>
      <c r="KMW32" s="309"/>
      <c r="KMX32" s="309"/>
      <c r="KMY32" s="309"/>
      <c r="KMZ32" s="309"/>
      <c r="KNA32" s="309"/>
      <c r="KNB32" s="309"/>
      <c r="KNC32" s="309"/>
      <c r="KND32" s="309"/>
      <c r="KNE32" s="309"/>
      <c r="KNF32" s="309"/>
      <c r="KNG32" s="309"/>
      <c r="KNH32" s="309"/>
      <c r="KNI32" s="309"/>
      <c r="KNJ32" s="309"/>
      <c r="KNK32" s="309"/>
      <c r="KNL32" s="309"/>
      <c r="KNM32" s="309"/>
      <c r="KNN32" s="309"/>
      <c r="KNO32" s="309"/>
      <c r="KNP32" s="309"/>
      <c r="KNQ32" s="309"/>
      <c r="KNR32" s="309"/>
      <c r="KNS32" s="309"/>
      <c r="KNT32" s="309"/>
      <c r="KNU32" s="309"/>
      <c r="KNV32" s="309"/>
      <c r="KNW32" s="309"/>
      <c r="KNX32" s="309"/>
      <c r="KNY32" s="309"/>
      <c r="KNZ32" s="309"/>
      <c r="KOA32" s="309"/>
      <c r="KOB32" s="309"/>
      <c r="KOC32" s="309"/>
      <c r="KOD32" s="309"/>
      <c r="KOE32" s="309"/>
      <c r="KOF32" s="309"/>
      <c r="KOG32" s="309"/>
      <c r="KOH32" s="309"/>
      <c r="KOI32" s="309"/>
      <c r="KOJ32" s="309"/>
      <c r="KOK32" s="309"/>
      <c r="KOL32" s="309"/>
      <c r="KOM32" s="309"/>
      <c r="KON32" s="309"/>
      <c r="KOO32" s="309"/>
      <c r="KOP32" s="309"/>
      <c r="KOQ32" s="309"/>
      <c r="KOR32" s="309"/>
      <c r="KOS32" s="309"/>
      <c r="KOT32" s="309"/>
      <c r="KOU32" s="309"/>
      <c r="KOV32" s="309"/>
      <c r="KOW32" s="309"/>
      <c r="KOX32" s="309"/>
      <c r="KOY32" s="309"/>
      <c r="KOZ32" s="309"/>
      <c r="KPA32" s="309"/>
      <c r="KPB32" s="309"/>
      <c r="KPC32" s="309"/>
      <c r="KPD32" s="309"/>
      <c r="KPE32" s="309"/>
      <c r="KPF32" s="309"/>
      <c r="KPG32" s="309"/>
      <c r="KPH32" s="309"/>
      <c r="KPI32" s="309"/>
      <c r="KPJ32" s="309"/>
      <c r="KPK32" s="309"/>
      <c r="KPL32" s="309"/>
      <c r="KPM32" s="309"/>
      <c r="KPN32" s="309"/>
      <c r="KPO32" s="309"/>
      <c r="KPP32" s="309"/>
      <c r="KPQ32" s="309"/>
      <c r="KPR32" s="309"/>
      <c r="KPS32" s="309"/>
      <c r="KPT32" s="309"/>
      <c r="KPU32" s="309"/>
      <c r="KPV32" s="309"/>
      <c r="KPW32" s="309"/>
      <c r="KPX32" s="309"/>
      <c r="KPY32" s="309"/>
      <c r="KPZ32" s="309"/>
      <c r="KQA32" s="309"/>
      <c r="KQB32" s="309"/>
      <c r="KQC32" s="309"/>
      <c r="KQD32" s="309"/>
      <c r="KQE32" s="309"/>
      <c r="KQF32" s="309"/>
      <c r="KQG32" s="309"/>
      <c r="KQH32" s="309"/>
      <c r="KQI32" s="309"/>
      <c r="KQJ32" s="309"/>
      <c r="KQK32" s="309"/>
      <c r="KQL32" s="309"/>
      <c r="KQM32" s="309"/>
      <c r="KQN32" s="309"/>
      <c r="KQO32" s="309"/>
      <c r="KQP32" s="309"/>
      <c r="KQQ32" s="309"/>
      <c r="KQR32" s="309"/>
      <c r="KQS32" s="309"/>
      <c r="KQT32" s="309"/>
      <c r="KQU32" s="309"/>
      <c r="KQV32" s="309"/>
      <c r="KQW32" s="309"/>
      <c r="KQX32" s="309"/>
      <c r="KQY32" s="309"/>
      <c r="KQZ32" s="309"/>
      <c r="KRA32" s="309"/>
      <c r="KRB32" s="309"/>
      <c r="KRC32" s="309"/>
      <c r="KRD32" s="309"/>
      <c r="KRE32" s="309"/>
      <c r="KRF32" s="309"/>
      <c r="KRG32" s="309"/>
      <c r="KRH32" s="309"/>
      <c r="KRI32" s="309"/>
      <c r="KRJ32" s="309"/>
      <c r="KRK32" s="309"/>
      <c r="KRL32" s="309"/>
      <c r="KRM32" s="309"/>
      <c r="KRN32" s="309"/>
      <c r="KRO32" s="309"/>
      <c r="KRP32" s="309"/>
      <c r="KRQ32" s="309"/>
      <c r="KRR32" s="309"/>
      <c r="KRS32" s="309"/>
      <c r="KRT32" s="309"/>
      <c r="KRU32" s="309"/>
      <c r="KRV32" s="309"/>
      <c r="KRW32" s="309"/>
      <c r="KRX32" s="309"/>
      <c r="KRY32" s="309"/>
      <c r="KRZ32" s="309"/>
      <c r="KSA32" s="309"/>
      <c r="KSB32" s="309"/>
      <c r="KSC32" s="309"/>
      <c r="KSD32" s="309"/>
      <c r="KSE32" s="309"/>
      <c r="KSF32" s="309"/>
      <c r="KSG32" s="309"/>
      <c r="KSH32" s="309"/>
      <c r="KSI32" s="309"/>
      <c r="KSJ32" s="309"/>
      <c r="KSK32" s="309"/>
      <c r="KSL32" s="309"/>
      <c r="KSM32" s="309"/>
      <c r="KSN32" s="309"/>
      <c r="KSO32" s="309"/>
      <c r="KSP32" s="309"/>
      <c r="KSQ32" s="309"/>
      <c r="KSR32" s="309"/>
      <c r="KSS32" s="309"/>
      <c r="KST32" s="309"/>
      <c r="KSU32" s="309"/>
      <c r="KSV32" s="309"/>
      <c r="KSW32" s="309"/>
      <c r="KSX32" s="309"/>
      <c r="KSY32" s="309"/>
      <c r="KSZ32" s="309"/>
      <c r="KTA32" s="309"/>
      <c r="KTB32" s="309"/>
      <c r="KTC32" s="309"/>
      <c r="KTD32" s="309"/>
      <c r="KTE32" s="309"/>
      <c r="KTF32" s="309"/>
      <c r="KTG32" s="309"/>
      <c r="KTH32" s="309"/>
      <c r="KTI32" s="309"/>
      <c r="KTJ32" s="309"/>
      <c r="KTK32" s="309"/>
      <c r="KTL32" s="309"/>
      <c r="KTM32" s="309"/>
      <c r="KTN32" s="309"/>
      <c r="KTO32" s="309"/>
      <c r="KTP32" s="309"/>
      <c r="KTQ32" s="309"/>
      <c r="KTR32" s="309"/>
      <c r="KTS32" s="309"/>
      <c r="KTT32" s="309"/>
      <c r="KTU32" s="309"/>
      <c r="KTV32" s="309"/>
      <c r="KTW32" s="309"/>
      <c r="KTX32" s="309"/>
      <c r="KTY32" s="309"/>
      <c r="KTZ32" s="309"/>
      <c r="KUA32" s="309"/>
      <c r="KUB32" s="309"/>
      <c r="KUC32" s="309"/>
      <c r="KUD32" s="309"/>
      <c r="KUE32" s="309"/>
      <c r="KUF32" s="309"/>
      <c r="KUG32" s="309"/>
      <c r="KUH32" s="309"/>
      <c r="KUI32" s="309"/>
      <c r="KUJ32" s="309"/>
      <c r="KUK32" s="309"/>
      <c r="KUL32" s="309"/>
      <c r="KUM32" s="309"/>
      <c r="KUN32" s="309"/>
      <c r="KUO32" s="309"/>
      <c r="KUP32" s="309"/>
      <c r="KUQ32" s="309"/>
      <c r="KUR32" s="309"/>
      <c r="KUS32" s="309"/>
      <c r="KUT32" s="309"/>
      <c r="KUU32" s="309"/>
      <c r="KUV32" s="309"/>
      <c r="KUW32" s="309"/>
      <c r="KUX32" s="309"/>
      <c r="KUY32" s="309"/>
      <c r="KUZ32" s="309"/>
      <c r="KVA32" s="309"/>
      <c r="KVB32" s="309"/>
      <c r="KVC32" s="309"/>
      <c r="KVD32" s="309"/>
      <c r="KVE32" s="309"/>
      <c r="KVF32" s="309"/>
      <c r="KVG32" s="309"/>
      <c r="KVH32" s="309"/>
      <c r="KVI32" s="309"/>
      <c r="KVJ32" s="309"/>
      <c r="KVK32" s="309"/>
      <c r="KVL32" s="309"/>
      <c r="KVM32" s="309"/>
      <c r="KVN32" s="309"/>
      <c r="KVO32" s="309"/>
      <c r="KVP32" s="309"/>
      <c r="KVQ32" s="309"/>
      <c r="KVR32" s="309"/>
      <c r="KVS32" s="309"/>
      <c r="KVT32" s="309"/>
      <c r="KVU32" s="309"/>
      <c r="KVV32" s="309"/>
      <c r="KVW32" s="309"/>
      <c r="KVX32" s="309"/>
      <c r="KVY32" s="309"/>
      <c r="KVZ32" s="309"/>
      <c r="KWA32" s="309"/>
      <c r="KWB32" s="309"/>
      <c r="KWC32" s="309"/>
      <c r="KWD32" s="309"/>
      <c r="KWE32" s="309"/>
      <c r="KWF32" s="309"/>
      <c r="KWG32" s="309"/>
      <c r="KWH32" s="309"/>
      <c r="KWI32" s="309"/>
      <c r="KWJ32" s="309"/>
      <c r="KWK32" s="309"/>
      <c r="KWL32" s="309"/>
      <c r="KWM32" s="309"/>
      <c r="KWN32" s="309"/>
      <c r="KWO32" s="309"/>
      <c r="KWP32" s="309"/>
      <c r="KWQ32" s="309"/>
      <c r="KWR32" s="309"/>
      <c r="KWS32" s="309"/>
      <c r="KWT32" s="309"/>
      <c r="KWU32" s="309"/>
      <c r="KWV32" s="309"/>
      <c r="KWW32" s="309"/>
      <c r="KWX32" s="309"/>
      <c r="KWY32" s="309"/>
      <c r="KWZ32" s="309"/>
      <c r="KXA32" s="309"/>
      <c r="KXB32" s="309"/>
      <c r="KXC32" s="309"/>
      <c r="KXD32" s="309"/>
      <c r="KXE32" s="309"/>
      <c r="KXF32" s="309"/>
      <c r="KXG32" s="309"/>
      <c r="KXH32" s="309"/>
      <c r="KXI32" s="309"/>
      <c r="KXJ32" s="309"/>
      <c r="KXK32" s="309"/>
      <c r="KXL32" s="309"/>
      <c r="KXM32" s="309"/>
      <c r="KXN32" s="309"/>
      <c r="KXO32" s="309"/>
      <c r="KXP32" s="309"/>
      <c r="KXQ32" s="309"/>
      <c r="KXR32" s="309"/>
      <c r="KXS32" s="309"/>
      <c r="KXT32" s="309"/>
      <c r="KXU32" s="309"/>
      <c r="KXV32" s="309"/>
      <c r="KXW32" s="309"/>
      <c r="KXX32" s="309"/>
      <c r="KXY32" s="309"/>
      <c r="KXZ32" s="309"/>
      <c r="KYA32" s="309"/>
      <c r="KYB32" s="309"/>
      <c r="KYC32" s="309"/>
      <c r="KYD32" s="309"/>
      <c r="KYE32" s="309"/>
      <c r="KYF32" s="309"/>
      <c r="KYG32" s="309"/>
      <c r="KYH32" s="309"/>
      <c r="KYI32" s="309"/>
      <c r="KYJ32" s="309"/>
      <c r="KYK32" s="309"/>
      <c r="KYL32" s="309"/>
      <c r="KYM32" s="309"/>
      <c r="KYN32" s="309"/>
      <c r="KYO32" s="309"/>
      <c r="KYP32" s="309"/>
      <c r="KYQ32" s="309"/>
      <c r="KYR32" s="309"/>
      <c r="KYS32" s="309"/>
      <c r="KYT32" s="309"/>
      <c r="KYU32" s="309"/>
      <c r="KYV32" s="309"/>
      <c r="KYW32" s="309"/>
      <c r="KYX32" s="309"/>
      <c r="KYY32" s="309"/>
      <c r="KYZ32" s="309"/>
      <c r="KZA32" s="309"/>
      <c r="KZB32" s="309"/>
      <c r="KZC32" s="309"/>
      <c r="KZD32" s="309"/>
      <c r="KZE32" s="309"/>
      <c r="KZF32" s="309"/>
      <c r="KZG32" s="309"/>
      <c r="KZH32" s="309"/>
      <c r="KZI32" s="309"/>
      <c r="KZJ32" s="309"/>
      <c r="KZK32" s="309"/>
      <c r="KZL32" s="309"/>
      <c r="KZM32" s="309"/>
      <c r="KZN32" s="309"/>
      <c r="KZO32" s="309"/>
      <c r="KZP32" s="309"/>
      <c r="KZQ32" s="309"/>
      <c r="KZR32" s="309"/>
      <c r="KZS32" s="309"/>
      <c r="KZT32" s="309"/>
      <c r="KZU32" s="309"/>
      <c r="KZV32" s="309"/>
      <c r="KZW32" s="309"/>
      <c r="KZX32" s="309"/>
      <c r="KZY32" s="309"/>
      <c r="KZZ32" s="309"/>
      <c r="LAA32" s="309"/>
      <c r="LAB32" s="309"/>
      <c r="LAC32" s="309"/>
      <c r="LAD32" s="309"/>
      <c r="LAE32" s="309"/>
      <c r="LAF32" s="309"/>
      <c r="LAG32" s="309"/>
      <c r="LAH32" s="309"/>
      <c r="LAI32" s="309"/>
      <c r="LAJ32" s="309"/>
      <c r="LAK32" s="309"/>
      <c r="LAL32" s="309"/>
      <c r="LAM32" s="309"/>
      <c r="LAN32" s="309"/>
      <c r="LAO32" s="309"/>
      <c r="LAP32" s="309"/>
      <c r="LAQ32" s="309"/>
      <c r="LAR32" s="309"/>
      <c r="LAS32" s="309"/>
      <c r="LAT32" s="309"/>
      <c r="LAU32" s="309"/>
      <c r="LAV32" s="309"/>
      <c r="LAW32" s="309"/>
      <c r="LAX32" s="309"/>
      <c r="LAY32" s="309"/>
      <c r="LAZ32" s="309"/>
      <c r="LBA32" s="309"/>
      <c r="LBB32" s="309"/>
      <c r="LBC32" s="309"/>
      <c r="LBD32" s="309"/>
      <c r="LBE32" s="309"/>
      <c r="LBF32" s="309"/>
      <c r="LBG32" s="309"/>
      <c r="LBH32" s="309"/>
      <c r="LBI32" s="309"/>
      <c r="LBJ32" s="309"/>
      <c r="LBK32" s="309"/>
      <c r="LBL32" s="309"/>
      <c r="LBM32" s="309"/>
      <c r="LBN32" s="309"/>
      <c r="LBO32" s="309"/>
      <c r="LBP32" s="309"/>
      <c r="LBQ32" s="309"/>
      <c r="LBR32" s="309"/>
      <c r="LBS32" s="309"/>
      <c r="LBT32" s="309"/>
      <c r="LBU32" s="309"/>
      <c r="LBV32" s="309"/>
      <c r="LBW32" s="309"/>
      <c r="LBX32" s="309"/>
      <c r="LBY32" s="309"/>
      <c r="LBZ32" s="309"/>
      <c r="LCA32" s="309"/>
      <c r="LCB32" s="309"/>
      <c r="LCC32" s="309"/>
      <c r="LCD32" s="309"/>
      <c r="LCE32" s="309"/>
      <c r="LCF32" s="309"/>
      <c r="LCG32" s="309"/>
      <c r="LCH32" s="309"/>
      <c r="LCI32" s="309"/>
      <c r="LCJ32" s="309"/>
      <c r="LCK32" s="309"/>
      <c r="LCL32" s="309"/>
      <c r="LCM32" s="309"/>
      <c r="LCN32" s="309"/>
      <c r="LCO32" s="309"/>
      <c r="LCP32" s="309"/>
      <c r="LCQ32" s="309"/>
      <c r="LCR32" s="309"/>
      <c r="LCS32" s="309"/>
      <c r="LCT32" s="309"/>
      <c r="LCU32" s="309"/>
      <c r="LCV32" s="309"/>
      <c r="LCW32" s="309"/>
      <c r="LCX32" s="309"/>
      <c r="LCY32" s="309"/>
      <c r="LCZ32" s="309"/>
      <c r="LDA32" s="309"/>
      <c r="LDB32" s="309"/>
      <c r="LDC32" s="309"/>
      <c r="LDD32" s="309"/>
      <c r="LDE32" s="309"/>
      <c r="LDF32" s="309"/>
      <c r="LDG32" s="309"/>
      <c r="LDH32" s="309"/>
      <c r="LDI32" s="309"/>
      <c r="LDJ32" s="309"/>
      <c r="LDK32" s="309"/>
      <c r="LDL32" s="309"/>
      <c r="LDM32" s="309"/>
      <c r="LDN32" s="309"/>
      <c r="LDO32" s="309"/>
      <c r="LDP32" s="309"/>
      <c r="LDQ32" s="309"/>
      <c r="LDR32" s="309"/>
      <c r="LDS32" s="309"/>
      <c r="LDT32" s="309"/>
      <c r="LDU32" s="309"/>
      <c r="LDV32" s="309"/>
      <c r="LDW32" s="309"/>
      <c r="LDX32" s="309"/>
      <c r="LDY32" s="309"/>
      <c r="LDZ32" s="309"/>
      <c r="LEA32" s="309"/>
      <c r="LEB32" s="309"/>
      <c r="LEC32" s="309"/>
      <c r="LED32" s="309"/>
      <c r="LEE32" s="309"/>
      <c r="LEF32" s="309"/>
      <c r="LEG32" s="309"/>
      <c r="LEH32" s="309"/>
      <c r="LEI32" s="309"/>
      <c r="LEJ32" s="309"/>
      <c r="LEK32" s="309"/>
      <c r="LEL32" s="309"/>
      <c r="LEM32" s="309"/>
      <c r="LEN32" s="309"/>
      <c r="LEO32" s="309"/>
      <c r="LEP32" s="309"/>
      <c r="LEQ32" s="309"/>
      <c r="LER32" s="309"/>
      <c r="LES32" s="309"/>
      <c r="LET32" s="309"/>
      <c r="LEU32" s="309"/>
      <c r="LEV32" s="309"/>
      <c r="LEW32" s="309"/>
      <c r="LEX32" s="309"/>
      <c r="LEY32" s="309"/>
      <c r="LEZ32" s="309"/>
      <c r="LFA32" s="309"/>
      <c r="LFB32" s="309"/>
      <c r="LFC32" s="309"/>
      <c r="LFD32" s="309"/>
      <c r="LFE32" s="309"/>
      <c r="LFF32" s="309"/>
      <c r="LFG32" s="309"/>
      <c r="LFH32" s="309"/>
      <c r="LFI32" s="309"/>
      <c r="LFJ32" s="309"/>
      <c r="LFK32" s="309"/>
      <c r="LFL32" s="309"/>
      <c r="LFM32" s="309"/>
      <c r="LFN32" s="309"/>
      <c r="LFO32" s="309"/>
      <c r="LFP32" s="309"/>
      <c r="LFQ32" s="309"/>
      <c r="LFR32" s="309"/>
      <c r="LFS32" s="309"/>
      <c r="LFT32" s="309"/>
      <c r="LFU32" s="309"/>
      <c r="LFV32" s="309"/>
      <c r="LFW32" s="309"/>
      <c r="LFX32" s="309"/>
      <c r="LFY32" s="309"/>
      <c r="LFZ32" s="309"/>
      <c r="LGA32" s="309"/>
      <c r="LGB32" s="309"/>
      <c r="LGC32" s="309"/>
      <c r="LGD32" s="309"/>
      <c r="LGE32" s="309"/>
      <c r="LGF32" s="309"/>
      <c r="LGG32" s="309"/>
      <c r="LGH32" s="309"/>
      <c r="LGI32" s="309"/>
      <c r="LGJ32" s="309"/>
      <c r="LGK32" s="309"/>
      <c r="LGL32" s="309"/>
      <c r="LGM32" s="309"/>
      <c r="LGN32" s="309"/>
      <c r="LGO32" s="309"/>
      <c r="LGP32" s="309"/>
      <c r="LGQ32" s="309"/>
      <c r="LGR32" s="309"/>
      <c r="LGS32" s="309"/>
      <c r="LGT32" s="309"/>
      <c r="LGU32" s="309"/>
      <c r="LGV32" s="309"/>
      <c r="LGW32" s="309"/>
      <c r="LGX32" s="309"/>
      <c r="LGY32" s="309"/>
      <c r="LGZ32" s="309"/>
      <c r="LHA32" s="309"/>
      <c r="LHB32" s="309"/>
      <c r="LHC32" s="309"/>
      <c r="LHD32" s="309"/>
      <c r="LHE32" s="309"/>
      <c r="LHF32" s="309"/>
      <c r="LHG32" s="309"/>
      <c r="LHH32" s="309"/>
      <c r="LHI32" s="309"/>
      <c r="LHJ32" s="309"/>
      <c r="LHK32" s="309"/>
      <c r="LHL32" s="309"/>
      <c r="LHM32" s="309"/>
      <c r="LHN32" s="309"/>
      <c r="LHO32" s="309"/>
      <c r="LHP32" s="309"/>
      <c r="LHQ32" s="309"/>
      <c r="LHR32" s="309"/>
      <c r="LHS32" s="309"/>
      <c r="LHT32" s="309"/>
      <c r="LHU32" s="309"/>
      <c r="LHV32" s="309"/>
      <c r="LHW32" s="309"/>
      <c r="LHX32" s="309"/>
      <c r="LHY32" s="309"/>
      <c r="LHZ32" s="309"/>
      <c r="LIA32" s="309"/>
      <c r="LIB32" s="309"/>
      <c r="LIC32" s="309"/>
      <c r="LID32" s="309"/>
      <c r="LIE32" s="309"/>
      <c r="LIF32" s="309"/>
      <c r="LIG32" s="309"/>
      <c r="LIH32" s="309"/>
      <c r="LII32" s="309"/>
      <c r="LIJ32" s="309"/>
      <c r="LIK32" s="309"/>
      <c r="LIL32" s="309"/>
      <c r="LIM32" s="309"/>
      <c r="LIN32" s="309"/>
      <c r="LIO32" s="309"/>
      <c r="LIP32" s="309"/>
      <c r="LIQ32" s="309"/>
      <c r="LIR32" s="309"/>
      <c r="LIS32" s="309"/>
      <c r="LIT32" s="309"/>
      <c r="LIU32" s="309"/>
      <c r="LIV32" s="309"/>
      <c r="LIW32" s="309"/>
      <c r="LIX32" s="309"/>
      <c r="LIY32" s="309"/>
      <c r="LIZ32" s="309"/>
      <c r="LJA32" s="309"/>
      <c r="LJB32" s="309"/>
      <c r="LJC32" s="309"/>
      <c r="LJD32" s="309"/>
      <c r="LJE32" s="309"/>
      <c r="LJF32" s="309"/>
      <c r="LJG32" s="309"/>
      <c r="LJH32" s="309"/>
      <c r="LJI32" s="309"/>
      <c r="LJJ32" s="309"/>
      <c r="LJK32" s="309"/>
      <c r="LJL32" s="309"/>
      <c r="LJM32" s="309"/>
      <c r="LJN32" s="309"/>
      <c r="LJO32" s="309"/>
      <c r="LJP32" s="309"/>
      <c r="LJQ32" s="309"/>
      <c r="LJR32" s="309"/>
      <c r="LJS32" s="309"/>
      <c r="LJT32" s="309"/>
      <c r="LJU32" s="309"/>
      <c r="LJV32" s="309"/>
      <c r="LJW32" s="309"/>
      <c r="LJX32" s="309"/>
      <c r="LJY32" s="309"/>
      <c r="LJZ32" s="309"/>
      <c r="LKA32" s="309"/>
      <c r="LKB32" s="309"/>
      <c r="LKC32" s="309"/>
      <c r="LKD32" s="309"/>
      <c r="LKE32" s="309"/>
      <c r="LKF32" s="309"/>
      <c r="LKG32" s="309"/>
      <c r="LKH32" s="309"/>
      <c r="LKI32" s="309"/>
      <c r="LKJ32" s="309"/>
      <c r="LKK32" s="309"/>
      <c r="LKL32" s="309"/>
      <c r="LKM32" s="309"/>
      <c r="LKN32" s="309"/>
      <c r="LKO32" s="309"/>
      <c r="LKP32" s="309"/>
      <c r="LKQ32" s="309"/>
      <c r="LKR32" s="309"/>
      <c r="LKS32" s="309"/>
      <c r="LKT32" s="309"/>
      <c r="LKU32" s="309"/>
      <c r="LKV32" s="309"/>
      <c r="LKW32" s="309"/>
      <c r="LKX32" s="309"/>
      <c r="LKY32" s="309"/>
      <c r="LKZ32" s="309"/>
      <c r="LLA32" s="309"/>
      <c r="LLB32" s="309"/>
      <c r="LLC32" s="309"/>
      <c r="LLD32" s="309"/>
      <c r="LLE32" s="309"/>
      <c r="LLF32" s="309"/>
      <c r="LLG32" s="309"/>
      <c r="LLH32" s="309"/>
      <c r="LLI32" s="309"/>
      <c r="LLJ32" s="309"/>
      <c r="LLK32" s="309"/>
      <c r="LLL32" s="309"/>
      <c r="LLM32" s="309"/>
      <c r="LLN32" s="309"/>
      <c r="LLO32" s="309"/>
      <c r="LLP32" s="309"/>
      <c r="LLQ32" s="309"/>
      <c r="LLR32" s="309"/>
      <c r="LLS32" s="309"/>
      <c r="LLT32" s="309"/>
      <c r="LLU32" s="309"/>
      <c r="LLV32" s="309"/>
      <c r="LLW32" s="309"/>
      <c r="LLX32" s="309"/>
      <c r="LLY32" s="309"/>
      <c r="LLZ32" s="309"/>
      <c r="LMA32" s="309"/>
      <c r="LMB32" s="309"/>
      <c r="LMC32" s="309"/>
      <c r="LMD32" s="309"/>
      <c r="LME32" s="309"/>
      <c r="LMF32" s="309"/>
      <c r="LMG32" s="309"/>
      <c r="LMH32" s="309"/>
      <c r="LMI32" s="309"/>
      <c r="LMJ32" s="309"/>
      <c r="LMK32" s="309"/>
      <c r="LML32" s="309"/>
      <c r="LMM32" s="309"/>
      <c r="LMN32" s="309"/>
      <c r="LMO32" s="309"/>
      <c r="LMP32" s="309"/>
      <c r="LMQ32" s="309"/>
      <c r="LMR32" s="309"/>
      <c r="LMS32" s="309"/>
      <c r="LMT32" s="309"/>
      <c r="LMU32" s="309"/>
      <c r="LMV32" s="309"/>
      <c r="LMW32" s="309"/>
      <c r="LMX32" s="309"/>
      <c r="LMY32" s="309"/>
      <c r="LMZ32" s="309"/>
      <c r="LNA32" s="309"/>
      <c r="LNB32" s="309"/>
      <c r="LNC32" s="309"/>
      <c r="LND32" s="309"/>
      <c r="LNE32" s="309"/>
      <c r="LNF32" s="309"/>
      <c r="LNG32" s="309"/>
      <c r="LNH32" s="309"/>
      <c r="LNI32" s="309"/>
      <c r="LNJ32" s="309"/>
      <c r="LNK32" s="309"/>
      <c r="LNL32" s="309"/>
      <c r="LNM32" s="309"/>
      <c r="LNN32" s="309"/>
      <c r="LNO32" s="309"/>
      <c r="LNP32" s="309"/>
      <c r="LNQ32" s="309"/>
      <c r="LNR32" s="309"/>
      <c r="LNS32" s="309"/>
      <c r="LNT32" s="309"/>
      <c r="LNU32" s="309"/>
      <c r="LNV32" s="309"/>
      <c r="LNW32" s="309"/>
      <c r="LNX32" s="309"/>
      <c r="LNY32" s="309"/>
      <c r="LNZ32" s="309"/>
      <c r="LOA32" s="309"/>
      <c r="LOB32" s="309"/>
      <c r="LOC32" s="309"/>
      <c r="LOD32" s="309"/>
      <c r="LOE32" s="309"/>
      <c r="LOF32" s="309"/>
      <c r="LOG32" s="309"/>
      <c r="LOH32" s="309"/>
      <c r="LOI32" s="309"/>
      <c r="LOJ32" s="309"/>
      <c r="LOK32" s="309"/>
      <c r="LOL32" s="309"/>
      <c r="LOM32" s="309"/>
      <c r="LON32" s="309"/>
      <c r="LOO32" s="309"/>
      <c r="LOP32" s="309"/>
      <c r="LOQ32" s="309"/>
      <c r="LOR32" s="309"/>
      <c r="LOS32" s="309"/>
      <c r="LOT32" s="309"/>
      <c r="LOU32" s="309"/>
      <c r="LOV32" s="309"/>
      <c r="LOW32" s="309"/>
      <c r="LOX32" s="309"/>
      <c r="LOY32" s="309"/>
      <c r="LOZ32" s="309"/>
      <c r="LPA32" s="309"/>
      <c r="LPB32" s="309"/>
      <c r="LPC32" s="309"/>
      <c r="LPD32" s="309"/>
      <c r="LPE32" s="309"/>
      <c r="LPF32" s="309"/>
      <c r="LPG32" s="309"/>
      <c r="LPH32" s="309"/>
      <c r="LPI32" s="309"/>
      <c r="LPJ32" s="309"/>
      <c r="LPK32" s="309"/>
      <c r="LPL32" s="309"/>
      <c r="LPM32" s="309"/>
      <c r="LPN32" s="309"/>
      <c r="LPO32" s="309"/>
      <c r="LPP32" s="309"/>
      <c r="LPQ32" s="309"/>
      <c r="LPR32" s="309"/>
      <c r="LPS32" s="309"/>
      <c r="LPT32" s="309"/>
      <c r="LPU32" s="309"/>
      <c r="LPV32" s="309"/>
      <c r="LPW32" s="309"/>
      <c r="LPX32" s="309"/>
      <c r="LPY32" s="309"/>
      <c r="LPZ32" s="309"/>
      <c r="LQA32" s="309"/>
      <c r="LQB32" s="309"/>
      <c r="LQC32" s="309"/>
      <c r="LQD32" s="309"/>
      <c r="LQE32" s="309"/>
      <c r="LQF32" s="309"/>
      <c r="LQG32" s="309"/>
      <c r="LQH32" s="309"/>
      <c r="LQI32" s="309"/>
      <c r="LQJ32" s="309"/>
      <c r="LQK32" s="309"/>
      <c r="LQL32" s="309"/>
      <c r="LQM32" s="309"/>
      <c r="LQN32" s="309"/>
      <c r="LQO32" s="309"/>
      <c r="LQP32" s="309"/>
      <c r="LQQ32" s="309"/>
      <c r="LQR32" s="309"/>
      <c r="LQS32" s="309"/>
      <c r="LQT32" s="309"/>
      <c r="LQU32" s="309"/>
      <c r="LQV32" s="309"/>
      <c r="LQW32" s="309"/>
      <c r="LQX32" s="309"/>
      <c r="LQY32" s="309"/>
      <c r="LQZ32" s="309"/>
      <c r="LRA32" s="309"/>
      <c r="LRB32" s="309"/>
      <c r="LRC32" s="309"/>
      <c r="LRD32" s="309"/>
      <c r="LRE32" s="309"/>
      <c r="LRF32" s="309"/>
      <c r="LRG32" s="309"/>
      <c r="LRH32" s="309"/>
      <c r="LRI32" s="309"/>
      <c r="LRJ32" s="309"/>
      <c r="LRK32" s="309"/>
      <c r="LRL32" s="309"/>
      <c r="LRM32" s="309"/>
      <c r="LRN32" s="309"/>
      <c r="LRO32" s="309"/>
      <c r="LRP32" s="309"/>
      <c r="LRQ32" s="309"/>
      <c r="LRR32" s="309"/>
      <c r="LRS32" s="309"/>
      <c r="LRT32" s="309"/>
      <c r="LRU32" s="309"/>
      <c r="LRV32" s="309"/>
      <c r="LRW32" s="309"/>
      <c r="LRX32" s="309"/>
      <c r="LRY32" s="309"/>
      <c r="LRZ32" s="309"/>
      <c r="LSA32" s="309"/>
      <c r="LSB32" s="309"/>
      <c r="LSC32" s="309"/>
      <c r="LSD32" s="309"/>
      <c r="LSE32" s="309"/>
      <c r="LSF32" s="309"/>
      <c r="LSG32" s="309"/>
      <c r="LSH32" s="309"/>
      <c r="LSI32" s="309"/>
      <c r="LSJ32" s="309"/>
      <c r="LSK32" s="309"/>
      <c r="LSL32" s="309"/>
      <c r="LSM32" s="309"/>
      <c r="LSN32" s="309"/>
      <c r="LSO32" s="309"/>
      <c r="LSP32" s="309"/>
      <c r="LSQ32" s="309"/>
      <c r="LSR32" s="309"/>
      <c r="LSS32" s="309"/>
      <c r="LST32" s="309"/>
      <c r="LSU32" s="309"/>
      <c r="LSV32" s="309"/>
      <c r="LSW32" s="309"/>
      <c r="LSX32" s="309"/>
      <c r="LSY32" s="309"/>
      <c r="LSZ32" s="309"/>
      <c r="LTA32" s="309"/>
      <c r="LTB32" s="309"/>
      <c r="LTC32" s="309"/>
      <c r="LTD32" s="309"/>
      <c r="LTE32" s="309"/>
      <c r="LTF32" s="309"/>
      <c r="LTG32" s="309"/>
      <c r="LTH32" s="309"/>
      <c r="LTI32" s="309"/>
      <c r="LTJ32" s="309"/>
      <c r="LTK32" s="309"/>
      <c r="LTL32" s="309"/>
      <c r="LTM32" s="309"/>
      <c r="LTN32" s="309"/>
      <c r="LTO32" s="309"/>
      <c r="LTP32" s="309"/>
      <c r="LTQ32" s="309"/>
      <c r="LTR32" s="309"/>
      <c r="LTS32" s="309"/>
      <c r="LTT32" s="309"/>
      <c r="LTU32" s="309"/>
      <c r="LTV32" s="309"/>
      <c r="LTW32" s="309"/>
      <c r="LTX32" s="309"/>
      <c r="LTY32" s="309"/>
      <c r="LTZ32" s="309"/>
      <c r="LUA32" s="309"/>
      <c r="LUB32" s="309"/>
      <c r="LUC32" s="309"/>
      <c r="LUD32" s="309"/>
      <c r="LUE32" s="309"/>
      <c r="LUF32" s="309"/>
      <c r="LUG32" s="309"/>
      <c r="LUH32" s="309"/>
      <c r="LUI32" s="309"/>
      <c r="LUJ32" s="309"/>
      <c r="LUK32" s="309"/>
      <c r="LUL32" s="309"/>
      <c r="LUM32" s="309"/>
      <c r="LUN32" s="309"/>
      <c r="LUO32" s="309"/>
      <c r="LUP32" s="309"/>
      <c r="LUQ32" s="309"/>
      <c r="LUR32" s="309"/>
      <c r="LUS32" s="309"/>
      <c r="LUT32" s="309"/>
      <c r="LUU32" s="309"/>
      <c r="LUV32" s="309"/>
      <c r="LUW32" s="309"/>
      <c r="LUX32" s="309"/>
      <c r="LUY32" s="309"/>
      <c r="LUZ32" s="309"/>
      <c r="LVA32" s="309"/>
      <c r="LVB32" s="309"/>
      <c r="LVC32" s="309"/>
      <c r="LVD32" s="309"/>
      <c r="LVE32" s="309"/>
      <c r="LVF32" s="309"/>
      <c r="LVG32" s="309"/>
      <c r="LVH32" s="309"/>
      <c r="LVI32" s="309"/>
      <c r="LVJ32" s="309"/>
      <c r="LVK32" s="309"/>
      <c r="LVL32" s="309"/>
      <c r="LVM32" s="309"/>
      <c r="LVN32" s="309"/>
      <c r="LVO32" s="309"/>
      <c r="LVP32" s="309"/>
      <c r="LVQ32" s="309"/>
      <c r="LVR32" s="309"/>
      <c r="LVS32" s="309"/>
      <c r="LVT32" s="309"/>
      <c r="LVU32" s="309"/>
      <c r="LVV32" s="309"/>
      <c r="LVW32" s="309"/>
      <c r="LVX32" s="309"/>
      <c r="LVY32" s="309"/>
      <c r="LVZ32" s="309"/>
      <c r="LWA32" s="309"/>
      <c r="LWB32" s="309"/>
      <c r="LWC32" s="309"/>
      <c r="LWD32" s="309"/>
      <c r="LWE32" s="309"/>
      <c r="LWF32" s="309"/>
      <c r="LWG32" s="309"/>
      <c r="LWH32" s="309"/>
      <c r="LWI32" s="309"/>
      <c r="LWJ32" s="309"/>
      <c r="LWK32" s="309"/>
      <c r="LWL32" s="309"/>
      <c r="LWM32" s="309"/>
      <c r="LWN32" s="309"/>
      <c r="LWO32" s="309"/>
      <c r="LWP32" s="309"/>
      <c r="LWQ32" s="309"/>
      <c r="LWR32" s="309"/>
      <c r="LWS32" s="309"/>
      <c r="LWT32" s="309"/>
      <c r="LWU32" s="309"/>
      <c r="LWV32" s="309"/>
      <c r="LWW32" s="309"/>
      <c r="LWX32" s="309"/>
      <c r="LWY32" s="309"/>
      <c r="LWZ32" s="309"/>
      <c r="LXA32" s="309"/>
      <c r="LXB32" s="309"/>
      <c r="LXC32" s="309"/>
      <c r="LXD32" s="309"/>
      <c r="LXE32" s="309"/>
      <c r="LXF32" s="309"/>
      <c r="LXG32" s="309"/>
      <c r="LXH32" s="309"/>
      <c r="LXI32" s="309"/>
      <c r="LXJ32" s="309"/>
      <c r="LXK32" s="309"/>
      <c r="LXL32" s="309"/>
      <c r="LXM32" s="309"/>
      <c r="LXN32" s="309"/>
      <c r="LXO32" s="309"/>
      <c r="LXP32" s="309"/>
      <c r="LXQ32" s="309"/>
      <c r="LXR32" s="309"/>
      <c r="LXS32" s="309"/>
      <c r="LXT32" s="309"/>
      <c r="LXU32" s="309"/>
      <c r="LXV32" s="309"/>
      <c r="LXW32" s="309"/>
      <c r="LXX32" s="309"/>
      <c r="LXY32" s="309"/>
      <c r="LXZ32" s="309"/>
      <c r="LYA32" s="309"/>
      <c r="LYB32" s="309"/>
      <c r="LYC32" s="309"/>
      <c r="LYD32" s="309"/>
      <c r="LYE32" s="309"/>
      <c r="LYF32" s="309"/>
      <c r="LYG32" s="309"/>
      <c r="LYH32" s="309"/>
      <c r="LYI32" s="309"/>
      <c r="LYJ32" s="309"/>
      <c r="LYK32" s="309"/>
      <c r="LYL32" s="309"/>
      <c r="LYM32" s="309"/>
      <c r="LYN32" s="309"/>
      <c r="LYO32" s="309"/>
      <c r="LYP32" s="309"/>
      <c r="LYQ32" s="309"/>
      <c r="LYR32" s="309"/>
      <c r="LYS32" s="309"/>
      <c r="LYT32" s="309"/>
      <c r="LYU32" s="309"/>
      <c r="LYV32" s="309"/>
      <c r="LYW32" s="309"/>
      <c r="LYX32" s="309"/>
      <c r="LYY32" s="309"/>
      <c r="LYZ32" s="309"/>
      <c r="LZA32" s="309"/>
      <c r="LZB32" s="309"/>
      <c r="LZC32" s="309"/>
      <c r="LZD32" s="309"/>
      <c r="LZE32" s="309"/>
      <c r="LZF32" s="309"/>
      <c r="LZG32" s="309"/>
      <c r="LZH32" s="309"/>
      <c r="LZI32" s="309"/>
      <c r="LZJ32" s="309"/>
      <c r="LZK32" s="309"/>
      <c r="LZL32" s="309"/>
      <c r="LZM32" s="309"/>
      <c r="LZN32" s="309"/>
      <c r="LZO32" s="309"/>
      <c r="LZP32" s="309"/>
      <c r="LZQ32" s="309"/>
      <c r="LZR32" s="309"/>
      <c r="LZS32" s="309"/>
      <c r="LZT32" s="309"/>
      <c r="LZU32" s="309"/>
      <c r="LZV32" s="309"/>
      <c r="LZW32" s="309"/>
      <c r="LZX32" s="309"/>
      <c r="LZY32" s="309"/>
      <c r="LZZ32" s="309"/>
      <c r="MAA32" s="309"/>
      <c r="MAB32" s="309"/>
      <c r="MAC32" s="309"/>
      <c r="MAD32" s="309"/>
      <c r="MAE32" s="309"/>
      <c r="MAF32" s="309"/>
      <c r="MAG32" s="309"/>
      <c r="MAH32" s="309"/>
      <c r="MAI32" s="309"/>
      <c r="MAJ32" s="309"/>
      <c r="MAK32" s="309"/>
      <c r="MAL32" s="309"/>
      <c r="MAM32" s="309"/>
      <c r="MAN32" s="309"/>
      <c r="MAO32" s="309"/>
      <c r="MAP32" s="309"/>
      <c r="MAQ32" s="309"/>
      <c r="MAR32" s="309"/>
      <c r="MAS32" s="309"/>
      <c r="MAT32" s="309"/>
      <c r="MAU32" s="309"/>
      <c r="MAV32" s="309"/>
      <c r="MAW32" s="309"/>
      <c r="MAX32" s="309"/>
      <c r="MAY32" s="309"/>
      <c r="MAZ32" s="309"/>
      <c r="MBA32" s="309"/>
      <c r="MBB32" s="309"/>
      <c r="MBC32" s="309"/>
      <c r="MBD32" s="309"/>
      <c r="MBE32" s="309"/>
      <c r="MBF32" s="309"/>
      <c r="MBG32" s="309"/>
      <c r="MBH32" s="309"/>
      <c r="MBI32" s="309"/>
      <c r="MBJ32" s="309"/>
      <c r="MBK32" s="309"/>
      <c r="MBL32" s="309"/>
      <c r="MBM32" s="309"/>
      <c r="MBN32" s="309"/>
      <c r="MBO32" s="309"/>
      <c r="MBP32" s="309"/>
      <c r="MBQ32" s="309"/>
      <c r="MBR32" s="309"/>
      <c r="MBS32" s="309"/>
      <c r="MBT32" s="309"/>
      <c r="MBU32" s="309"/>
      <c r="MBV32" s="309"/>
      <c r="MBW32" s="309"/>
      <c r="MBX32" s="309"/>
      <c r="MBY32" s="309"/>
      <c r="MBZ32" s="309"/>
      <c r="MCA32" s="309"/>
      <c r="MCB32" s="309"/>
      <c r="MCC32" s="309"/>
      <c r="MCD32" s="309"/>
      <c r="MCE32" s="309"/>
      <c r="MCF32" s="309"/>
      <c r="MCG32" s="309"/>
      <c r="MCH32" s="309"/>
      <c r="MCI32" s="309"/>
      <c r="MCJ32" s="309"/>
      <c r="MCK32" s="309"/>
      <c r="MCL32" s="309"/>
      <c r="MCM32" s="309"/>
      <c r="MCN32" s="309"/>
      <c r="MCO32" s="309"/>
      <c r="MCP32" s="309"/>
      <c r="MCQ32" s="309"/>
      <c r="MCR32" s="309"/>
      <c r="MCS32" s="309"/>
      <c r="MCT32" s="309"/>
      <c r="MCU32" s="309"/>
      <c r="MCV32" s="309"/>
      <c r="MCW32" s="309"/>
      <c r="MCX32" s="309"/>
      <c r="MCY32" s="309"/>
      <c r="MCZ32" s="309"/>
      <c r="MDA32" s="309"/>
      <c r="MDB32" s="309"/>
      <c r="MDC32" s="309"/>
      <c r="MDD32" s="309"/>
      <c r="MDE32" s="309"/>
      <c r="MDF32" s="309"/>
      <c r="MDG32" s="309"/>
      <c r="MDH32" s="309"/>
      <c r="MDI32" s="309"/>
      <c r="MDJ32" s="309"/>
      <c r="MDK32" s="309"/>
      <c r="MDL32" s="309"/>
      <c r="MDM32" s="309"/>
      <c r="MDN32" s="309"/>
      <c r="MDO32" s="309"/>
      <c r="MDP32" s="309"/>
      <c r="MDQ32" s="309"/>
      <c r="MDR32" s="309"/>
      <c r="MDS32" s="309"/>
      <c r="MDT32" s="309"/>
      <c r="MDU32" s="309"/>
      <c r="MDV32" s="309"/>
      <c r="MDW32" s="309"/>
      <c r="MDX32" s="309"/>
      <c r="MDY32" s="309"/>
      <c r="MDZ32" s="309"/>
      <c r="MEA32" s="309"/>
      <c r="MEB32" s="309"/>
      <c r="MEC32" s="309"/>
      <c r="MED32" s="309"/>
      <c r="MEE32" s="309"/>
      <c r="MEF32" s="309"/>
      <c r="MEG32" s="309"/>
      <c r="MEH32" s="309"/>
      <c r="MEI32" s="309"/>
      <c r="MEJ32" s="309"/>
      <c r="MEK32" s="309"/>
      <c r="MEL32" s="309"/>
      <c r="MEM32" s="309"/>
      <c r="MEN32" s="309"/>
      <c r="MEO32" s="309"/>
      <c r="MEP32" s="309"/>
      <c r="MEQ32" s="309"/>
      <c r="MER32" s="309"/>
      <c r="MES32" s="309"/>
      <c r="MET32" s="309"/>
      <c r="MEU32" s="309"/>
      <c r="MEV32" s="309"/>
      <c r="MEW32" s="309"/>
      <c r="MEX32" s="309"/>
      <c r="MEY32" s="309"/>
      <c r="MEZ32" s="309"/>
      <c r="MFA32" s="309"/>
      <c r="MFB32" s="309"/>
      <c r="MFC32" s="309"/>
      <c r="MFD32" s="309"/>
      <c r="MFE32" s="309"/>
      <c r="MFF32" s="309"/>
      <c r="MFG32" s="309"/>
      <c r="MFH32" s="309"/>
      <c r="MFI32" s="309"/>
      <c r="MFJ32" s="309"/>
      <c r="MFK32" s="309"/>
      <c r="MFL32" s="309"/>
      <c r="MFM32" s="309"/>
      <c r="MFN32" s="309"/>
      <c r="MFO32" s="309"/>
      <c r="MFP32" s="309"/>
      <c r="MFQ32" s="309"/>
      <c r="MFR32" s="309"/>
      <c r="MFS32" s="309"/>
      <c r="MFT32" s="309"/>
      <c r="MFU32" s="309"/>
      <c r="MFV32" s="309"/>
      <c r="MFW32" s="309"/>
      <c r="MFX32" s="309"/>
      <c r="MFY32" s="309"/>
      <c r="MFZ32" s="309"/>
      <c r="MGA32" s="309"/>
      <c r="MGB32" s="309"/>
      <c r="MGC32" s="309"/>
      <c r="MGD32" s="309"/>
      <c r="MGE32" s="309"/>
      <c r="MGF32" s="309"/>
      <c r="MGG32" s="309"/>
      <c r="MGH32" s="309"/>
      <c r="MGI32" s="309"/>
      <c r="MGJ32" s="309"/>
      <c r="MGK32" s="309"/>
      <c r="MGL32" s="309"/>
      <c r="MGM32" s="309"/>
      <c r="MGN32" s="309"/>
      <c r="MGO32" s="309"/>
      <c r="MGP32" s="309"/>
      <c r="MGQ32" s="309"/>
      <c r="MGR32" s="309"/>
      <c r="MGS32" s="309"/>
      <c r="MGT32" s="309"/>
      <c r="MGU32" s="309"/>
      <c r="MGV32" s="309"/>
      <c r="MGW32" s="309"/>
      <c r="MGX32" s="309"/>
      <c r="MGY32" s="309"/>
      <c r="MGZ32" s="309"/>
      <c r="MHA32" s="309"/>
      <c r="MHB32" s="309"/>
      <c r="MHC32" s="309"/>
      <c r="MHD32" s="309"/>
      <c r="MHE32" s="309"/>
      <c r="MHF32" s="309"/>
      <c r="MHG32" s="309"/>
      <c r="MHH32" s="309"/>
      <c r="MHI32" s="309"/>
      <c r="MHJ32" s="309"/>
      <c r="MHK32" s="309"/>
      <c r="MHL32" s="309"/>
      <c r="MHM32" s="309"/>
      <c r="MHN32" s="309"/>
      <c r="MHO32" s="309"/>
      <c r="MHP32" s="309"/>
      <c r="MHQ32" s="309"/>
      <c r="MHR32" s="309"/>
      <c r="MHS32" s="309"/>
      <c r="MHT32" s="309"/>
      <c r="MHU32" s="309"/>
      <c r="MHV32" s="309"/>
      <c r="MHW32" s="309"/>
      <c r="MHX32" s="309"/>
      <c r="MHY32" s="309"/>
      <c r="MHZ32" s="309"/>
      <c r="MIA32" s="309"/>
      <c r="MIB32" s="309"/>
      <c r="MIC32" s="309"/>
      <c r="MID32" s="309"/>
      <c r="MIE32" s="309"/>
      <c r="MIF32" s="309"/>
      <c r="MIG32" s="309"/>
      <c r="MIH32" s="309"/>
      <c r="MII32" s="309"/>
      <c r="MIJ32" s="309"/>
      <c r="MIK32" s="309"/>
      <c r="MIL32" s="309"/>
      <c r="MIM32" s="309"/>
      <c r="MIN32" s="309"/>
      <c r="MIO32" s="309"/>
      <c r="MIP32" s="309"/>
      <c r="MIQ32" s="309"/>
      <c r="MIR32" s="309"/>
      <c r="MIS32" s="309"/>
      <c r="MIT32" s="309"/>
      <c r="MIU32" s="309"/>
      <c r="MIV32" s="309"/>
      <c r="MIW32" s="309"/>
      <c r="MIX32" s="309"/>
      <c r="MIY32" s="309"/>
      <c r="MIZ32" s="309"/>
      <c r="MJA32" s="309"/>
      <c r="MJB32" s="309"/>
      <c r="MJC32" s="309"/>
      <c r="MJD32" s="309"/>
      <c r="MJE32" s="309"/>
      <c r="MJF32" s="309"/>
      <c r="MJG32" s="309"/>
      <c r="MJH32" s="309"/>
      <c r="MJI32" s="309"/>
      <c r="MJJ32" s="309"/>
      <c r="MJK32" s="309"/>
      <c r="MJL32" s="309"/>
      <c r="MJM32" s="309"/>
      <c r="MJN32" s="309"/>
      <c r="MJO32" s="309"/>
      <c r="MJP32" s="309"/>
      <c r="MJQ32" s="309"/>
      <c r="MJR32" s="309"/>
      <c r="MJS32" s="309"/>
      <c r="MJT32" s="309"/>
      <c r="MJU32" s="309"/>
      <c r="MJV32" s="309"/>
      <c r="MJW32" s="309"/>
      <c r="MJX32" s="309"/>
      <c r="MJY32" s="309"/>
      <c r="MJZ32" s="309"/>
      <c r="MKA32" s="309"/>
      <c r="MKB32" s="309"/>
      <c r="MKC32" s="309"/>
      <c r="MKD32" s="309"/>
      <c r="MKE32" s="309"/>
      <c r="MKF32" s="309"/>
      <c r="MKG32" s="309"/>
      <c r="MKH32" s="309"/>
      <c r="MKI32" s="309"/>
      <c r="MKJ32" s="309"/>
      <c r="MKK32" s="309"/>
      <c r="MKL32" s="309"/>
      <c r="MKM32" s="309"/>
      <c r="MKN32" s="309"/>
      <c r="MKO32" s="309"/>
      <c r="MKP32" s="309"/>
      <c r="MKQ32" s="309"/>
      <c r="MKR32" s="309"/>
      <c r="MKS32" s="309"/>
      <c r="MKT32" s="309"/>
      <c r="MKU32" s="309"/>
      <c r="MKV32" s="309"/>
      <c r="MKW32" s="309"/>
      <c r="MKX32" s="309"/>
      <c r="MKY32" s="309"/>
      <c r="MKZ32" s="309"/>
      <c r="MLA32" s="309"/>
      <c r="MLB32" s="309"/>
      <c r="MLC32" s="309"/>
      <c r="MLD32" s="309"/>
      <c r="MLE32" s="309"/>
      <c r="MLF32" s="309"/>
      <c r="MLG32" s="309"/>
      <c r="MLH32" s="309"/>
      <c r="MLI32" s="309"/>
      <c r="MLJ32" s="309"/>
      <c r="MLK32" s="309"/>
      <c r="MLL32" s="309"/>
      <c r="MLM32" s="309"/>
      <c r="MLN32" s="309"/>
      <c r="MLO32" s="309"/>
      <c r="MLP32" s="309"/>
      <c r="MLQ32" s="309"/>
      <c r="MLR32" s="309"/>
      <c r="MLS32" s="309"/>
      <c r="MLT32" s="309"/>
      <c r="MLU32" s="309"/>
      <c r="MLV32" s="309"/>
      <c r="MLW32" s="309"/>
      <c r="MLX32" s="309"/>
      <c r="MLY32" s="309"/>
      <c r="MLZ32" s="309"/>
      <c r="MMA32" s="309"/>
      <c r="MMB32" s="309"/>
      <c r="MMC32" s="309"/>
      <c r="MMD32" s="309"/>
      <c r="MME32" s="309"/>
      <c r="MMF32" s="309"/>
      <c r="MMG32" s="309"/>
      <c r="MMH32" s="309"/>
      <c r="MMI32" s="309"/>
      <c r="MMJ32" s="309"/>
      <c r="MMK32" s="309"/>
      <c r="MML32" s="309"/>
      <c r="MMM32" s="309"/>
      <c r="MMN32" s="309"/>
      <c r="MMO32" s="309"/>
      <c r="MMP32" s="309"/>
      <c r="MMQ32" s="309"/>
      <c r="MMR32" s="309"/>
      <c r="MMS32" s="309"/>
      <c r="MMT32" s="309"/>
      <c r="MMU32" s="309"/>
      <c r="MMV32" s="309"/>
      <c r="MMW32" s="309"/>
      <c r="MMX32" s="309"/>
      <c r="MMY32" s="309"/>
      <c r="MMZ32" s="309"/>
      <c r="MNA32" s="309"/>
      <c r="MNB32" s="309"/>
      <c r="MNC32" s="309"/>
      <c r="MND32" s="309"/>
      <c r="MNE32" s="309"/>
      <c r="MNF32" s="309"/>
      <c r="MNG32" s="309"/>
      <c r="MNH32" s="309"/>
      <c r="MNI32" s="309"/>
      <c r="MNJ32" s="309"/>
      <c r="MNK32" s="309"/>
      <c r="MNL32" s="309"/>
      <c r="MNM32" s="309"/>
      <c r="MNN32" s="309"/>
      <c r="MNO32" s="309"/>
      <c r="MNP32" s="309"/>
      <c r="MNQ32" s="309"/>
      <c r="MNR32" s="309"/>
      <c r="MNS32" s="309"/>
      <c r="MNT32" s="309"/>
      <c r="MNU32" s="309"/>
      <c r="MNV32" s="309"/>
      <c r="MNW32" s="309"/>
      <c r="MNX32" s="309"/>
      <c r="MNY32" s="309"/>
      <c r="MNZ32" s="309"/>
      <c r="MOA32" s="309"/>
      <c r="MOB32" s="309"/>
      <c r="MOC32" s="309"/>
      <c r="MOD32" s="309"/>
      <c r="MOE32" s="309"/>
      <c r="MOF32" s="309"/>
      <c r="MOG32" s="309"/>
      <c r="MOH32" s="309"/>
      <c r="MOI32" s="309"/>
      <c r="MOJ32" s="309"/>
      <c r="MOK32" s="309"/>
      <c r="MOL32" s="309"/>
      <c r="MOM32" s="309"/>
      <c r="MON32" s="309"/>
      <c r="MOO32" s="309"/>
      <c r="MOP32" s="309"/>
      <c r="MOQ32" s="309"/>
      <c r="MOR32" s="309"/>
      <c r="MOS32" s="309"/>
      <c r="MOT32" s="309"/>
      <c r="MOU32" s="309"/>
      <c r="MOV32" s="309"/>
      <c r="MOW32" s="309"/>
      <c r="MOX32" s="309"/>
      <c r="MOY32" s="309"/>
      <c r="MOZ32" s="309"/>
      <c r="MPA32" s="309"/>
      <c r="MPB32" s="309"/>
      <c r="MPC32" s="309"/>
      <c r="MPD32" s="309"/>
      <c r="MPE32" s="309"/>
      <c r="MPF32" s="309"/>
      <c r="MPG32" s="309"/>
      <c r="MPH32" s="309"/>
      <c r="MPI32" s="309"/>
      <c r="MPJ32" s="309"/>
      <c r="MPK32" s="309"/>
      <c r="MPL32" s="309"/>
      <c r="MPM32" s="309"/>
      <c r="MPN32" s="309"/>
      <c r="MPO32" s="309"/>
      <c r="MPP32" s="309"/>
      <c r="MPQ32" s="309"/>
      <c r="MPR32" s="309"/>
      <c r="MPS32" s="309"/>
      <c r="MPT32" s="309"/>
      <c r="MPU32" s="309"/>
      <c r="MPV32" s="309"/>
      <c r="MPW32" s="309"/>
      <c r="MPX32" s="309"/>
      <c r="MPY32" s="309"/>
      <c r="MPZ32" s="309"/>
      <c r="MQA32" s="309"/>
      <c r="MQB32" s="309"/>
      <c r="MQC32" s="309"/>
      <c r="MQD32" s="309"/>
      <c r="MQE32" s="309"/>
      <c r="MQF32" s="309"/>
      <c r="MQG32" s="309"/>
      <c r="MQH32" s="309"/>
      <c r="MQI32" s="309"/>
      <c r="MQJ32" s="309"/>
      <c r="MQK32" s="309"/>
      <c r="MQL32" s="309"/>
      <c r="MQM32" s="309"/>
      <c r="MQN32" s="309"/>
      <c r="MQO32" s="309"/>
      <c r="MQP32" s="309"/>
      <c r="MQQ32" s="309"/>
      <c r="MQR32" s="309"/>
      <c r="MQS32" s="309"/>
      <c r="MQT32" s="309"/>
      <c r="MQU32" s="309"/>
      <c r="MQV32" s="309"/>
      <c r="MQW32" s="309"/>
      <c r="MQX32" s="309"/>
      <c r="MQY32" s="309"/>
      <c r="MQZ32" s="309"/>
      <c r="MRA32" s="309"/>
      <c r="MRB32" s="309"/>
      <c r="MRC32" s="309"/>
      <c r="MRD32" s="309"/>
      <c r="MRE32" s="309"/>
      <c r="MRF32" s="309"/>
      <c r="MRG32" s="309"/>
      <c r="MRH32" s="309"/>
      <c r="MRI32" s="309"/>
      <c r="MRJ32" s="309"/>
      <c r="MRK32" s="309"/>
      <c r="MRL32" s="309"/>
      <c r="MRM32" s="309"/>
      <c r="MRN32" s="309"/>
      <c r="MRO32" s="309"/>
      <c r="MRP32" s="309"/>
      <c r="MRQ32" s="309"/>
      <c r="MRR32" s="309"/>
      <c r="MRS32" s="309"/>
      <c r="MRT32" s="309"/>
      <c r="MRU32" s="309"/>
      <c r="MRV32" s="309"/>
      <c r="MRW32" s="309"/>
      <c r="MRX32" s="309"/>
      <c r="MRY32" s="309"/>
      <c r="MRZ32" s="309"/>
      <c r="MSA32" s="309"/>
      <c r="MSB32" s="309"/>
      <c r="MSC32" s="309"/>
      <c r="MSD32" s="309"/>
      <c r="MSE32" s="309"/>
      <c r="MSF32" s="309"/>
      <c r="MSG32" s="309"/>
      <c r="MSH32" s="309"/>
      <c r="MSI32" s="309"/>
      <c r="MSJ32" s="309"/>
      <c r="MSK32" s="309"/>
      <c r="MSL32" s="309"/>
      <c r="MSM32" s="309"/>
      <c r="MSN32" s="309"/>
      <c r="MSO32" s="309"/>
      <c r="MSP32" s="309"/>
      <c r="MSQ32" s="309"/>
      <c r="MSR32" s="309"/>
      <c r="MSS32" s="309"/>
      <c r="MST32" s="309"/>
      <c r="MSU32" s="309"/>
      <c r="MSV32" s="309"/>
      <c r="MSW32" s="309"/>
      <c r="MSX32" s="309"/>
      <c r="MSY32" s="309"/>
      <c r="MSZ32" s="309"/>
      <c r="MTA32" s="309"/>
      <c r="MTB32" s="309"/>
      <c r="MTC32" s="309"/>
      <c r="MTD32" s="309"/>
      <c r="MTE32" s="309"/>
      <c r="MTF32" s="309"/>
      <c r="MTG32" s="309"/>
      <c r="MTH32" s="309"/>
      <c r="MTI32" s="309"/>
      <c r="MTJ32" s="309"/>
      <c r="MTK32" s="309"/>
      <c r="MTL32" s="309"/>
      <c r="MTM32" s="309"/>
      <c r="MTN32" s="309"/>
      <c r="MTO32" s="309"/>
      <c r="MTP32" s="309"/>
      <c r="MTQ32" s="309"/>
      <c r="MTR32" s="309"/>
      <c r="MTS32" s="309"/>
      <c r="MTT32" s="309"/>
      <c r="MTU32" s="309"/>
      <c r="MTV32" s="309"/>
      <c r="MTW32" s="309"/>
      <c r="MTX32" s="309"/>
      <c r="MTY32" s="309"/>
      <c r="MTZ32" s="309"/>
      <c r="MUA32" s="309"/>
      <c r="MUB32" s="309"/>
      <c r="MUC32" s="309"/>
      <c r="MUD32" s="309"/>
      <c r="MUE32" s="309"/>
      <c r="MUF32" s="309"/>
      <c r="MUG32" s="309"/>
      <c r="MUH32" s="309"/>
      <c r="MUI32" s="309"/>
      <c r="MUJ32" s="309"/>
      <c r="MUK32" s="309"/>
      <c r="MUL32" s="309"/>
      <c r="MUM32" s="309"/>
      <c r="MUN32" s="309"/>
      <c r="MUO32" s="309"/>
      <c r="MUP32" s="309"/>
      <c r="MUQ32" s="309"/>
      <c r="MUR32" s="309"/>
      <c r="MUS32" s="309"/>
      <c r="MUT32" s="309"/>
      <c r="MUU32" s="309"/>
      <c r="MUV32" s="309"/>
      <c r="MUW32" s="309"/>
      <c r="MUX32" s="309"/>
      <c r="MUY32" s="309"/>
      <c r="MUZ32" s="309"/>
      <c r="MVA32" s="309"/>
      <c r="MVB32" s="309"/>
      <c r="MVC32" s="309"/>
      <c r="MVD32" s="309"/>
      <c r="MVE32" s="309"/>
      <c r="MVF32" s="309"/>
      <c r="MVG32" s="309"/>
      <c r="MVH32" s="309"/>
      <c r="MVI32" s="309"/>
      <c r="MVJ32" s="309"/>
      <c r="MVK32" s="309"/>
      <c r="MVL32" s="309"/>
      <c r="MVM32" s="309"/>
      <c r="MVN32" s="309"/>
      <c r="MVO32" s="309"/>
      <c r="MVP32" s="309"/>
      <c r="MVQ32" s="309"/>
      <c r="MVR32" s="309"/>
      <c r="MVS32" s="309"/>
      <c r="MVT32" s="309"/>
      <c r="MVU32" s="309"/>
      <c r="MVV32" s="309"/>
      <c r="MVW32" s="309"/>
      <c r="MVX32" s="309"/>
      <c r="MVY32" s="309"/>
      <c r="MVZ32" s="309"/>
      <c r="MWA32" s="309"/>
      <c r="MWB32" s="309"/>
      <c r="MWC32" s="309"/>
      <c r="MWD32" s="309"/>
      <c r="MWE32" s="309"/>
      <c r="MWF32" s="309"/>
      <c r="MWG32" s="309"/>
      <c r="MWH32" s="309"/>
      <c r="MWI32" s="309"/>
      <c r="MWJ32" s="309"/>
      <c r="MWK32" s="309"/>
      <c r="MWL32" s="309"/>
      <c r="MWM32" s="309"/>
      <c r="MWN32" s="309"/>
      <c r="MWO32" s="309"/>
      <c r="MWP32" s="309"/>
      <c r="MWQ32" s="309"/>
      <c r="MWR32" s="309"/>
      <c r="MWS32" s="309"/>
      <c r="MWT32" s="309"/>
      <c r="MWU32" s="309"/>
      <c r="MWV32" s="309"/>
      <c r="MWW32" s="309"/>
      <c r="MWX32" s="309"/>
      <c r="MWY32" s="309"/>
      <c r="MWZ32" s="309"/>
      <c r="MXA32" s="309"/>
      <c r="MXB32" s="309"/>
      <c r="MXC32" s="309"/>
      <c r="MXD32" s="309"/>
      <c r="MXE32" s="309"/>
      <c r="MXF32" s="309"/>
      <c r="MXG32" s="309"/>
      <c r="MXH32" s="309"/>
      <c r="MXI32" s="309"/>
      <c r="MXJ32" s="309"/>
      <c r="MXK32" s="309"/>
      <c r="MXL32" s="309"/>
      <c r="MXM32" s="309"/>
      <c r="MXN32" s="309"/>
      <c r="MXO32" s="309"/>
      <c r="MXP32" s="309"/>
      <c r="MXQ32" s="309"/>
      <c r="MXR32" s="309"/>
      <c r="MXS32" s="309"/>
      <c r="MXT32" s="309"/>
      <c r="MXU32" s="309"/>
      <c r="MXV32" s="309"/>
      <c r="MXW32" s="309"/>
      <c r="MXX32" s="309"/>
      <c r="MXY32" s="309"/>
      <c r="MXZ32" s="309"/>
      <c r="MYA32" s="309"/>
      <c r="MYB32" s="309"/>
      <c r="MYC32" s="309"/>
      <c r="MYD32" s="309"/>
      <c r="MYE32" s="309"/>
      <c r="MYF32" s="309"/>
      <c r="MYG32" s="309"/>
      <c r="MYH32" s="309"/>
      <c r="MYI32" s="309"/>
      <c r="MYJ32" s="309"/>
      <c r="MYK32" s="309"/>
      <c r="MYL32" s="309"/>
      <c r="MYM32" s="309"/>
      <c r="MYN32" s="309"/>
      <c r="MYO32" s="309"/>
      <c r="MYP32" s="309"/>
      <c r="MYQ32" s="309"/>
      <c r="MYR32" s="309"/>
      <c r="MYS32" s="309"/>
      <c r="MYT32" s="309"/>
      <c r="MYU32" s="309"/>
      <c r="MYV32" s="309"/>
      <c r="MYW32" s="309"/>
      <c r="MYX32" s="309"/>
      <c r="MYY32" s="309"/>
      <c r="MYZ32" s="309"/>
      <c r="MZA32" s="309"/>
      <c r="MZB32" s="309"/>
      <c r="MZC32" s="309"/>
      <c r="MZD32" s="309"/>
      <c r="MZE32" s="309"/>
      <c r="MZF32" s="309"/>
      <c r="MZG32" s="309"/>
      <c r="MZH32" s="309"/>
      <c r="MZI32" s="309"/>
      <c r="MZJ32" s="309"/>
      <c r="MZK32" s="309"/>
      <c r="MZL32" s="309"/>
      <c r="MZM32" s="309"/>
      <c r="MZN32" s="309"/>
      <c r="MZO32" s="309"/>
      <c r="MZP32" s="309"/>
      <c r="MZQ32" s="309"/>
      <c r="MZR32" s="309"/>
      <c r="MZS32" s="309"/>
      <c r="MZT32" s="309"/>
      <c r="MZU32" s="309"/>
      <c r="MZV32" s="309"/>
      <c r="MZW32" s="309"/>
      <c r="MZX32" s="309"/>
      <c r="MZY32" s="309"/>
      <c r="MZZ32" s="309"/>
      <c r="NAA32" s="309"/>
      <c r="NAB32" s="309"/>
      <c r="NAC32" s="309"/>
      <c r="NAD32" s="309"/>
      <c r="NAE32" s="309"/>
      <c r="NAF32" s="309"/>
      <c r="NAG32" s="309"/>
      <c r="NAH32" s="309"/>
      <c r="NAI32" s="309"/>
      <c r="NAJ32" s="309"/>
      <c r="NAK32" s="309"/>
      <c r="NAL32" s="309"/>
      <c r="NAM32" s="309"/>
      <c r="NAN32" s="309"/>
      <c r="NAO32" s="309"/>
      <c r="NAP32" s="309"/>
      <c r="NAQ32" s="309"/>
      <c r="NAR32" s="309"/>
      <c r="NAS32" s="309"/>
      <c r="NAT32" s="309"/>
      <c r="NAU32" s="309"/>
      <c r="NAV32" s="309"/>
      <c r="NAW32" s="309"/>
      <c r="NAX32" s="309"/>
      <c r="NAY32" s="309"/>
      <c r="NAZ32" s="309"/>
      <c r="NBA32" s="309"/>
      <c r="NBB32" s="309"/>
      <c r="NBC32" s="309"/>
      <c r="NBD32" s="309"/>
      <c r="NBE32" s="309"/>
      <c r="NBF32" s="309"/>
      <c r="NBG32" s="309"/>
      <c r="NBH32" s="309"/>
      <c r="NBI32" s="309"/>
      <c r="NBJ32" s="309"/>
      <c r="NBK32" s="309"/>
      <c r="NBL32" s="309"/>
      <c r="NBM32" s="309"/>
      <c r="NBN32" s="309"/>
      <c r="NBO32" s="309"/>
      <c r="NBP32" s="309"/>
      <c r="NBQ32" s="309"/>
      <c r="NBR32" s="309"/>
      <c r="NBS32" s="309"/>
      <c r="NBT32" s="309"/>
      <c r="NBU32" s="309"/>
      <c r="NBV32" s="309"/>
      <c r="NBW32" s="309"/>
      <c r="NBX32" s="309"/>
      <c r="NBY32" s="309"/>
      <c r="NBZ32" s="309"/>
      <c r="NCA32" s="309"/>
      <c r="NCB32" s="309"/>
      <c r="NCC32" s="309"/>
      <c r="NCD32" s="309"/>
      <c r="NCE32" s="309"/>
      <c r="NCF32" s="309"/>
      <c r="NCG32" s="309"/>
      <c r="NCH32" s="309"/>
      <c r="NCI32" s="309"/>
      <c r="NCJ32" s="309"/>
      <c r="NCK32" s="309"/>
      <c r="NCL32" s="309"/>
      <c r="NCM32" s="309"/>
      <c r="NCN32" s="309"/>
      <c r="NCO32" s="309"/>
      <c r="NCP32" s="309"/>
      <c r="NCQ32" s="309"/>
      <c r="NCR32" s="309"/>
      <c r="NCS32" s="309"/>
      <c r="NCT32" s="309"/>
      <c r="NCU32" s="309"/>
      <c r="NCV32" s="309"/>
      <c r="NCW32" s="309"/>
      <c r="NCX32" s="309"/>
      <c r="NCY32" s="309"/>
      <c r="NCZ32" s="309"/>
      <c r="NDA32" s="309"/>
      <c r="NDB32" s="309"/>
      <c r="NDC32" s="309"/>
      <c r="NDD32" s="309"/>
      <c r="NDE32" s="309"/>
      <c r="NDF32" s="309"/>
      <c r="NDG32" s="309"/>
      <c r="NDH32" s="309"/>
      <c r="NDI32" s="309"/>
      <c r="NDJ32" s="309"/>
      <c r="NDK32" s="309"/>
      <c r="NDL32" s="309"/>
      <c r="NDM32" s="309"/>
      <c r="NDN32" s="309"/>
      <c r="NDO32" s="309"/>
      <c r="NDP32" s="309"/>
      <c r="NDQ32" s="309"/>
      <c r="NDR32" s="309"/>
      <c r="NDS32" s="309"/>
      <c r="NDT32" s="309"/>
      <c r="NDU32" s="309"/>
      <c r="NDV32" s="309"/>
      <c r="NDW32" s="309"/>
      <c r="NDX32" s="309"/>
      <c r="NDY32" s="309"/>
      <c r="NDZ32" s="309"/>
      <c r="NEA32" s="309"/>
      <c r="NEB32" s="309"/>
      <c r="NEC32" s="309"/>
      <c r="NED32" s="309"/>
      <c r="NEE32" s="309"/>
      <c r="NEF32" s="309"/>
      <c r="NEG32" s="309"/>
      <c r="NEH32" s="309"/>
      <c r="NEI32" s="309"/>
      <c r="NEJ32" s="309"/>
      <c r="NEK32" s="309"/>
      <c r="NEL32" s="309"/>
      <c r="NEM32" s="309"/>
      <c r="NEN32" s="309"/>
      <c r="NEO32" s="309"/>
      <c r="NEP32" s="309"/>
      <c r="NEQ32" s="309"/>
      <c r="NER32" s="309"/>
      <c r="NES32" s="309"/>
      <c r="NET32" s="309"/>
      <c r="NEU32" s="309"/>
      <c r="NEV32" s="309"/>
      <c r="NEW32" s="309"/>
      <c r="NEX32" s="309"/>
      <c r="NEY32" s="309"/>
      <c r="NEZ32" s="309"/>
      <c r="NFA32" s="309"/>
      <c r="NFB32" s="309"/>
      <c r="NFC32" s="309"/>
      <c r="NFD32" s="309"/>
      <c r="NFE32" s="309"/>
      <c r="NFF32" s="309"/>
      <c r="NFG32" s="309"/>
      <c r="NFH32" s="309"/>
      <c r="NFI32" s="309"/>
      <c r="NFJ32" s="309"/>
      <c r="NFK32" s="309"/>
      <c r="NFL32" s="309"/>
      <c r="NFM32" s="309"/>
      <c r="NFN32" s="309"/>
      <c r="NFO32" s="309"/>
      <c r="NFP32" s="309"/>
      <c r="NFQ32" s="309"/>
      <c r="NFR32" s="309"/>
      <c r="NFS32" s="309"/>
      <c r="NFT32" s="309"/>
      <c r="NFU32" s="309"/>
      <c r="NFV32" s="309"/>
      <c r="NFW32" s="309"/>
      <c r="NFX32" s="309"/>
      <c r="NFY32" s="309"/>
      <c r="NFZ32" s="309"/>
      <c r="NGA32" s="309"/>
      <c r="NGB32" s="309"/>
      <c r="NGC32" s="309"/>
      <c r="NGD32" s="309"/>
      <c r="NGE32" s="309"/>
      <c r="NGF32" s="309"/>
      <c r="NGG32" s="309"/>
      <c r="NGH32" s="309"/>
      <c r="NGI32" s="309"/>
      <c r="NGJ32" s="309"/>
      <c r="NGK32" s="309"/>
      <c r="NGL32" s="309"/>
      <c r="NGM32" s="309"/>
      <c r="NGN32" s="309"/>
      <c r="NGO32" s="309"/>
      <c r="NGP32" s="309"/>
      <c r="NGQ32" s="309"/>
      <c r="NGR32" s="309"/>
      <c r="NGS32" s="309"/>
      <c r="NGT32" s="309"/>
      <c r="NGU32" s="309"/>
      <c r="NGV32" s="309"/>
      <c r="NGW32" s="309"/>
      <c r="NGX32" s="309"/>
      <c r="NGY32" s="309"/>
      <c r="NGZ32" s="309"/>
      <c r="NHA32" s="309"/>
      <c r="NHB32" s="309"/>
      <c r="NHC32" s="309"/>
      <c r="NHD32" s="309"/>
      <c r="NHE32" s="309"/>
      <c r="NHF32" s="309"/>
      <c r="NHG32" s="309"/>
      <c r="NHH32" s="309"/>
      <c r="NHI32" s="309"/>
      <c r="NHJ32" s="309"/>
      <c r="NHK32" s="309"/>
      <c r="NHL32" s="309"/>
      <c r="NHM32" s="309"/>
      <c r="NHN32" s="309"/>
      <c r="NHO32" s="309"/>
      <c r="NHP32" s="309"/>
      <c r="NHQ32" s="309"/>
      <c r="NHR32" s="309"/>
      <c r="NHS32" s="309"/>
      <c r="NHT32" s="309"/>
      <c r="NHU32" s="309"/>
      <c r="NHV32" s="309"/>
      <c r="NHW32" s="309"/>
      <c r="NHX32" s="309"/>
      <c r="NHY32" s="309"/>
      <c r="NHZ32" s="309"/>
      <c r="NIA32" s="309"/>
      <c r="NIB32" s="309"/>
      <c r="NIC32" s="309"/>
      <c r="NID32" s="309"/>
      <c r="NIE32" s="309"/>
      <c r="NIF32" s="309"/>
      <c r="NIG32" s="309"/>
      <c r="NIH32" s="309"/>
      <c r="NII32" s="309"/>
      <c r="NIJ32" s="309"/>
      <c r="NIK32" s="309"/>
      <c r="NIL32" s="309"/>
      <c r="NIM32" s="309"/>
      <c r="NIN32" s="309"/>
      <c r="NIO32" s="309"/>
      <c r="NIP32" s="309"/>
      <c r="NIQ32" s="309"/>
      <c r="NIR32" s="309"/>
      <c r="NIS32" s="309"/>
      <c r="NIT32" s="309"/>
      <c r="NIU32" s="309"/>
      <c r="NIV32" s="309"/>
      <c r="NIW32" s="309"/>
      <c r="NIX32" s="309"/>
      <c r="NIY32" s="309"/>
      <c r="NIZ32" s="309"/>
      <c r="NJA32" s="309"/>
      <c r="NJB32" s="309"/>
      <c r="NJC32" s="309"/>
      <c r="NJD32" s="309"/>
      <c r="NJE32" s="309"/>
      <c r="NJF32" s="309"/>
      <c r="NJG32" s="309"/>
      <c r="NJH32" s="309"/>
      <c r="NJI32" s="309"/>
      <c r="NJJ32" s="309"/>
      <c r="NJK32" s="309"/>
      <c r="NJL32" s="309"/>
      <c r="NJM32" s="309"/>
      <c r="NJN32" s="309"/>
      <c r="NJO32" s="309"/>
      <c r="NJP32" s="309"/>
      <c r="NJQ32" s="309"/>
      <c r="NJR32" s="309"/>
      <c r="NJS32" s="309"/>
      <c r="NJT32" s="309"/>
      <c r="NJU32" s="309"/>
      <c r="NJV32" s="309"/>
      <c r="NJW32" s="309"/>
      <c r="NJX32" s="309"/>
      <c r="NJY32" s="309"/>
      <c r="NJZ32" s="309"/>
      <c r="NKA32" s="309"/>
      <c r="NKB32" s="309"/>
      <c r="NKC32" s="309"/>
      <c r="NKD32" s="309"/>
      <c r="NKE32" s="309"/>
      <c r="NKF32" s="309"/>
      <c r="NKG32" s="309"/>
      <c r="NKH32" s="309"/>
      <c r="NKI32" s="309"/>
      <c r="NKJ32" s="309"/>
      <c r="NKK32" s="309"/>
      <c r="NKL32" s="309"/>
      <c r="NKM32" s="309"/>
      <c r="NKN32" s="309"/>
      <c r="NKO32" s="309"/>
      <c r="NKP32" s="309"/>
      <c r="NKQ32" s="309"/>
      <c r="NKR32" s="309"/>
      <c r="NKS32" s="309"/>
      <c r="NKT32" s="309"/>
      <c r="NKU32" s="309"/>
      <c r="NKV32" s="309"/>
      <c r="NKW32" s="309"/>
      <c r="NKX32" s="309"/>
      <c r="NKY32" s="309"/>
      <c r="NKZ32" s="309"/>
      <c r="NLA32" s="309"/>
      <c r="NLB32" s="309"/>
      <c r="NLC32" s="309"/>
      <c r="NLD32" s="309"/>
      <c r="NLE32" s="309"/>
      <c r="NLF32" s="309"/>
      <c r="NLG32" s="309"/>
      <c r="NLH32" s="309"/>
      <c r="NLI32" s="309"/>
      <c r="NLJ32" s="309"/>
      <c r="NLK32" s="309"/>
      <c r="NLL32" s="309"/>
      <c r="NLM32" s="309"/>
      <c r="NLN32" s="309"/>
      <c r="NLO32" s="309"/>
      <c r="NLP32" s="309"/>
      <c r="NLQ32" s="309"/>
      <c r="NLR32" s="309"/>
      <c r="NLS32" s="309"/>
      <c r="NLT32" s="309"/>
      <c r="NLU32" s="309"/>
      <c r="NLV32" s="309"/>
      <c r="NLW32" s="309"/>
      <c r="NLX32" s="309"/>
      <c r="NLY32" s="309"/>
      <c r="NLZ32" s="309"/>
      <c r="NMA32" s="309"/>
      <c r="NMB32" s="309"/>
      <c r="NMC32" s="309"/>
      <c r="NMD32" s="309"/>
      <c r="NME32" s="309"/>
      <c r="NMF32" s="309"/>
      <c r="NMG32" s="309"/>
      <c r="NMH32" s="309"/>
      <c r="NMI32" s="309"/>
      <c r="NMJ32" s="309"/>
      <c r="NMK32" s="309"/>
      <c r="NML32" s="309"/>
      <c r="NMM32" s="309"/>
      <c r="NMN32" s="309"/>
      <c r="NMO32" s="309"/>
      <c r="NMP32" s="309"/>
      <c r="NMQ32" s="309"/>
      <c r="NMR32" s="309"/>
      <c r="NMS32" s="309"/>
      <c r="NMT32" s="309"/>
      <c r="NMU32" s="309"/>
      <c r="NMV32" s="309"/>
      <c r="NMW32" s="309"/>
      <c r="NMX32" s="309"/>
      <c r="NMY32" s="309"/>
      <c r="NMZ32" s="309"/>
      <c r="NNA32" s="309"/>
      <c r="NNB32" s="309"/>
      <c r="NNC32" s="309"/>
      <c r="NND32" s="309"/>
      <c r="NNE32" s="309"/>
      <c r="NNF32" s="309"/>
      <c r="NNG32" s="309"/>
      <c r="NNH32" s="309"/>
      <c r="NNI32" s="309"/>
      <c r="NNJ32" s="309"/>
      <c r="NNK32" s="309"/>
      <c r="NNL32" s="309"/>
      <c r="NNM32" s="309"/>
      <c r="NNN32" s="309"/>
      <c r="NNO32" s="309"/>
      <c r="NNP32" s="309"/>
      <c r="NNQ32" s="309"/>
      <c r="NNR32" s="309"/>
      <c r="NNS32" s="309"/>
      <c r="NNT32" s="309"/>
      <c r="NNU32" s="309"/>
      <c r="NNV32" s="309"/>
      <c r="NNW32" s="309"/>
      <c r="NNX32" s="309"/>
      <c r="NNY32" s="309"/>
      <c r="NNZ32" s="309"/>
      <c r="NOA32" s="309"/>
      <c r="NOB32" s="309"/>
      <c r="NOC32" s="309"/>
      <c r="NOD32" s="309"/>
      <c r="NOE32" s="309"/>
      <c r="NOF32" s="309"/>
      <c r="NOG32" s="309"/>
      <c r="NOH32" s="309"/>
      <c r="NOI32" s="309"/>
      <c r="NOJ32" s="309"/>
      <c r="NOK32" s="309"/>
      <c r="NOL32" s="309"/>
      <c r="NOM32" s="309"/>
      <c r="NON32" s="309"/>
      <c r="NOO32" s="309"/>
      <c r="NOP32" s="309"/>
      <c r="NOQ32" s="309"/>
      <c r="NOR32" s="309"/>
      <c r="NOS32" s="309"/>
      <c r="NOT32" s="309"/>
      <c r="NOU32" s="309"/>
      <c r="NOV32" s="309"/>
      <c r="NOW32" s="309"/>
      <c r="NOX32" s="309"/>
      <c r="NOY32" s="309"/>
      <c r="NOZ32" s="309"/>
      <c r="NPA32" s="309"/>
      <c r="NPB32" s="309"/>
      <c r="NPC32" s="309"/>
      <c r="NPD32" s="309"/>
      <c r="NPE32" s="309"/>
      <c r="NPF32" s="309"/>
      <c r="NPG32" s="309"/>
      <c r="NPH32" s="309"/>
      <c r="NPI32" s="309"/>
      <c r="NPJ32" s="309"/>
      <c r="NPK32" s="309"/>
      <c r="NPL32" s="309"/>
      <c r="NPM32" s="309"/>
      <c r="NPN32" s="309"/>
      <c r="NPO32" s="309"/>
      <c r="NPP32" s="309"/>
      <c r="NPQ32" s="309"/>
      <c r="NPR32" s="309"/>
      <c r="NPS32" s="309"/>
      <c r="NPT32" s="309"/>
      <c r="NPU32" s="309"/>
      <c r="NPV32" s="309"/>
      <c r="NPW32" s="309"/>
      <c r="NPX32" s="309"/>
      <c r="NPY32" s="309"/>
      <c r="NPZ32" s="309"/>
      <c r="NQA32" s="309"/>
      <c r="NQB32" s="309"/>
      <c r="NQC32" s="309"/>
      <c r="NQD32" s="309"/>
      <c r="NQE32" s="309"/>
      <c r="NQF32" s="309"/>
      <c r="NQG32" s="309"/>
      <c r="NQH32" s="309"/>
      <c r="NQI32" s="309"/>
      <c r="NQJ32" s="309"/>
      <c r="NQK32" s="309"/>
      <c r="NQL32" s="309"/>
      <c r="NQM32" s="309"/>
      <c r="NQN32" s="309"/>
      <c r="NQO32" s="309"/>
      <c r="NQP32" s="309"/>
      <c r="NQQ32" s="309"/>
      <c r="NQR32" s="309"/>
      <c r="NQS32" s="309"/>
      <c r="NQT32" s="309"/>
      <c r="NQU32" s="309"/>
      <c r="NQV32" s="309"/>
      <c r="NQW32" s="309"/>
      <c r="NQX32" s="309"/>
      <c r="NQY32" s="309"/>
      <c r="NQZ32" s="309"/>
      <c r="NRA32" s="309"/>
      <c r="NRB32" s="309"/>
      <c r="NRC32" s="309"/>
      <c r="NRD32" s="309"/>
      <c r="NRE32" s="309"/>
      <c r="NRF32" s="309"/>
      <c r="NRG32" s="309"/>
      <c r="NRH32" s="309"/>
      <c r="NRI32" s="309"/>
      <c r="NRJ32" s="309"/>
      <c r="NRK32" s="309"/>
      <c r="NRL32" s="309"/>
      <c r="NRM32" s="309"/>
      <c r="NRN32" s="309"/>
      <c r="NRO32" s="309"/>
      <c r="NRP32" s="309"/>
      <c r="NRQ32" s="309"/>
      <c r="NRR32" s="309"/>
      <c r="NRS32" s="309"/>
      <c r="NRT32" s="309"/>
      <c r="NRU32" s="309"/>
      <c r="NRV32" s="309"/>
      <c r="NRW32" s="309"/>
      <c r="NRX32" s="309"/>
      <c r="NRY32" s="309"/>
      <c r="NRZ32" s="309"/>
      <c r="NSA32" s="309"/>
      <c r="NSB32" s="309"/>
      <c r="NSC32" s="309"/>
      <c r="NSD32" s="309"/>
      <c r="NSE32" s="309"/>
      <c r="NSF32" s="309"/>
      <c r="NSG32" s="309"/>
      <c r="NSH32" s="309"/>
      <c r="NSI32" s="309"/>
      <c r="NSJ32" s="309"/>
      <c r="NSK32" s="309"/>
      <c r="NSL32" s="309"/>
      <c r="NSM32" s="309"/>
      <c r="NSN32" s="309"/>
      <c r="NSO32" s="309"/>
      <c r="NSP32" s="309"/>
      <c r="NSQ32" s="309"/>
      <c r="NSR32" s="309"/>
      <c r="NSS32" s="309"/>
      <c r="NST32" s="309"/>
      <c r="NSU32" s="309"/>
      <c r="NSV32" s="309"/>
      <c r="NSW32" s="309"/>
      <c r="NSX32" s="309"/>
      <c r="NSY32" s="309"/>
      <c r="NSZ32" s="309"/>
      <c r="NTA32" s="309"/>
      <c r="NTB32" s="309"/>
      <c r="NTC32" s="309"/>
      <c r="NTD32" s="309"/>
      <c r="NTE32" s="309"/>
      <c r="NTF32" s="309"/>
      <c r="NTG32" s="309"/>
      <c r="NTH32" s="309"/>
      <c r="NTI32" s="309"/>
      <c r="NTJ32" s="309"/>
      <c r="NTK32" s="309"/>
      <c r="NTL32" s="309"/>
      <c r="NTM32" s="309"/>
      <c r="NTN32" s="309"/>
      <c r="NTO32" s="309"/>
      <c r="NTP32" s="309"/>
      <c r="NTQ32" s="309"/>
      <c r="NTR32" s="309"/>
      <c r="NTS32" s="309"/>
      <c r="NTT32" s="309"/>
      <c r="NTU32" s="309"/>
      <c r="NTV32" s="309"/>
      <c r="NTW32" s="309"/>
      <c r="NTX32" s="309"/>
      <c r="NTY32" s="309"/>
      <c r="NTZ32" s="309"/>
      <c r="NUA32" s="309"/>
      <c r="NUB32" s="309"/>
      <c r="NUC32" s="309"/>
      <c r="NUD32" s="309"/>
      <c r="NUE32" s="309"/>
      <c r="NUF32" s="309"/>
      <c r="NUG32" s="309"/>
      <c r="NUH32" s="309"/>
      <c r="NUI32" s="309"/>
      <c r="NUJ32" s="309"/>
      <c r="NUK32" s="309"/>
      <c r="NUL32" s="309"/>
      <c r="NUM32" s="309"/>
      <c r="NUN32" s="309"/>
      <c r="NUO32" s="309"/>
      <c r="NUP32" s="309"/>
      <c r="NUQ32" s="309"/>
      <c r="NUR32" s="309"/>
      <c r="NUS32" s="309"/>
      <c r="NUT32" s="309"/>
      <c r="NUU32" s="309"/>
      <c r="NUV32" s="309"/>
      <c r="NUW32" s="309"/>
      <c r="NUX32" s="309"/>
      <c r="NUY32" s="309"/>
      <c r="NUZ32" s="309"/>
      <c r="NVA32" s="309"/>
      <c r="NVB32" s="309"/>
      <c r="NVC32" s="309"/>
      <c r="NVD32" s="309"/>
      <c r="NVE32" s="309"/>
      <c r="NVF32" s="309"/>
      <c r="NVG32" s="309"/>
      <c r="NVH32" s="309"/>
      <c r="NVI32" s="309"/>
      <c r="NVJ32" s="309"/>
      <c r="NVK32" s="309"/>
      <c r="NVL32" s="309"/>
      <c r="NVM32" s="309"/>
      <c r="NVN32" s="309"/>
      <c r="NVO32" s="309"/>
      <c r="NVP32" s="309"/>
      <c r="NVQ32" s="309"/>
      <c r="NVR32" s="309"/>
      <c r="NVS32" s="309"/>
      <c r="NVT32" s="309"/>
      <c r="NVU32" s="309"/>
      <c r="NVV32" s="309"/>
      <c r="NVW32" s="309"/>
      <c r="NVX32" s="309"/>
      <c r="NVY32" s="309"/>
      <c r="NVZ32" s="309"/>
      <c r="NWA32" s="309"/>
      <c r="NWB32" s="309"/>
      <c r="NWC32" s="309"/>
      <c r="NWD32" s="309"/>
      <c r="NWE32" s="309"/>
      <c r="NWF32" s="309"/>
      <c r="NWG32" s="309"/>
      <c r="NWH32" s="309"/>
      <c r="NWI32" s="309"/>
      <c r="NWJ32" s="309"/>
      <c r="NWK32" s="309"/>
      <c r="NWL32" s="309"/>
      <c r="NWM32" s="309"/>
      <c r="NWN32" s="309"/>
      <c r="NWO32" s="309"/>
      <c r="NWP32" s="309"/>
      <c r="NWQ32" s="309"/>
      <c r="NWR32" s="309"/>
      <c r="NWS32" s="309"/>
      <c r="NWT32" s="309"/>
      <c r="NWU32" s="309"/>
      <c r="NWV32" s="309"/>
      <c r="NWW32" s="309"/>
      <c r="NWX32" s="309"/>
      <c r="NWY32" s="309"/>
      <c r="NWZ32" s="309"/>
      <c r="NXA32" s="309"/>
      <c r="NXB32" s="309"/>
      <c r="NXC32" s="309"/>
      <c r="NXD32" s="309"/>
      <c r="NXE32" s="309"/>
      <c r="NXF32" s="309"/>
      <c r="NXG32" s="309"/>
      <c r="NXH32" s="309"/>
      <c r="NXI32" s="309"/>
      <c r="NXJ32" s="309"/>
      <c r="NXK32" s="309"/>
      <c r="NXL32" s="309"/>
      <c r="NXM32" s="309"/>
      <c r="NXN32" s="309"/>
      <c r="NXO32" s="309"/>
      <c r="NXP32" s="309"/>
      <c r="NXQ32" s="309"/>
      <c r="NXR32" s="309"/>
      <c r="NXS32" s="309"/>
      <c r="NXT32" s="309"/>
      <c r="NXU32" s="309"/>
      <c r="NXV32" s="309"/>
      <c r="NXW32" s="309"/>
      <c r="NXX32" s="309"/>
      <c r="NXY32" s="309"/>
      <c r="NXZ32" s="309"/>
      <c r="NYA32" s="309"/>
      <c r="NYB32" s="309"/>
      <c r="NYC32" s="309"/>
      <c r="NYD32" s="309"/>
      <c r="NYE32" s="309"/>
      <c r="NYF32" s="309"/>
      <c r="NYG32" s="309"/>
      <c r="NYH32" s="309"/>
      <c r="NYI32" s="309"/>
      <c r="NYJ32" s="309"/>
      <c r="NYK32" s="309"/>
      <c r="NYL32" s="309"/>
      <c r="NYM32" s="309"/>
      <c r="NYN32" s="309"/>
      <c r="NYO32" s="309"/>
      <c r="NYP32" s="309"/>
      <c r="NYQ32" s="309"/>
      <c r="NYR32" s="309"/>
      <c r="NYS32" s="309"/>
      <c r="NYT32" s="309"/>
      <c r="NYU32" s="309"/>
      <c r="NYV32" s="309"/>
      <c r="NYW32" s="309"/>
      <c r="NYX32" s="309"/>
      <c r="NYY32" s="309"/>
      <c r="NYZ32" s="309"/>
      <c r="NZA32" s="309"/>
      <c r="NZB32" s="309"/>
      <c r="NZC32" s="309"/>
      <c r="NZD32" s="309"/>
      <c r="NZE32" s="309"/>
      <c r="NZF32" s="309"/>
      <c r="NZG32" s="309"/>
      <c r="NZH32" s="309"/>
      <c r="NZI32" s="309"/>
      <c r="NZJ32" s="309"/>
      <c r="NZK32" s="309"/>
      <c r="NZL32" s="309"/>
      <c r="NZM32" s="309"/>
      <c r="NZN32" s="309"/>
      <c r="NZO32" s="309"/>
      <c r="NZP32" s="309"/>
      <c r="NZQ32" s="309"/>
      <c r="NZR32" s="309"/>
      <c r="NZS32" s="309"/>
      <c r="NZT32" s="309"/>
      <c r="NZU32" s="309"/>
      <c r="NZV32" s="309"/>
      <c r="NZW32" s="309"/>
      <c r="NZX32" s="309"/>
      <c r="NZY32" s="309"/>
      <c r="NZZ32" s="309"/>
      <c r="OAA32" s="309"/>
      <c r="OAB32" s="309"/>
      <c r="OAC32" s="309"/>
      <c r="OAD32" s="309"/>
      <c r="OAE32" s="309"/>
      <c r="OAF32" s="309"/>
      <c r="OAG32" s="309"/>
      <c r="OAH32" s="309"/>
      <c r="OAI32" s="309"/>
      <c r="OAJ32" s="309"/>
      <c r="OAK32" s="309"/>
      <c r="OAL32" s="309"/>
      <c r="OAM32" s="309"/>
      <c r="OAN32" s="309"/>
      <c r="OAO32" s="309"/>
      <c r="OAP32" s="309"/>
      <c r="OAQ32" s="309"/>
      <c r="OAR32" s="309"/>
      <c r="OAS32" s="309"/>
      <c r="OAT32" s="309"/>
      <c r="OAU32" s="309"/>
      <c r="OAV32" s="309"/>
      <c r="OAW32" s="309"/>
      <c r="OAX32" s="309"/>
      <c r="OAY32" s="309"/>
      <c r="OAZ32" s="309"/>
      <c r="OBA32" s="309"/>
      <c r="OBB32" s="309"/>
      <c r="OBC32" s="309"/>
      <c r="OBD32" s="309"/>
      <c r="OBE32" s="309"/>
      <c r="OBF32" s="309"/>
      <c r="OBG32" s="309"/>
      <c r="OBH32" s="309"/>
      <c r="OBI32" s="309"/>
      <c r="OBJ32" s="309"/>
      <c r="OBK32" s="309"/>
      <c r="OBL32" s="309"/>
      <c r="OBM32" s="309"/>
      <c r="OBN32" s="309"/>
      <c r="OBO32" s="309"/>
      <c r="OBP32" s="309"/>
      <c r="OBQ32" s="309"/>
      <c r="OBR32" s="309"/>
      <c r="OBS32" s="309"/>
      <c r="OBT32" s="309"/>
      <c r="OBU32" s="309"/>
      <c r="OBV32" s="309"/>
      <c r="OBW32" s="309"/>
      <c r="OBX32" s="309"/>
      <c r="OBY32" s="309"/>
      <c r="OBZ32" s="309"/>
      <c r="OCA32" s="309"/>
      <c r="OCB32" s="309"/>
      <c r="OCC32" s="309"/>
      <c r="OCD32" s="309"/>
      <c r="OCE32" s="309"/>
      <c r="OCF32" s="309"/>
      <c r="OCG32" s="309"/>
      <c r="OCH32" s="309"/>
      <c r="OCI32" s="309"/>
      <c r="OCJ32" s="309"/>
      <c r="OCK32" s="309"/>
      <c r="OCL32" s="309"/>
      <c r="OCM32" s="309"/>
      <c r="OCN32" s="309"/>
      <c r="OCO32" s="309"/>
      <c r="OCP32" s="309"/>
      <c r="OCQ32" s="309"/>
      <c r="OCR32" s="309"/>
      <c r="OCS32" s="309"/>
      <c r="OCT32" s="309"/>
      <c r="OCU32" s="309"/>
      <c r="OCV32" s="309"/>
      <c r="OCW32" s="309"/>
      <c r="OCX32" s="309"/>
      <c r="OCY32" s="309"/>
      <c r="OCZ32" s="309"/>
      <c r="ODA32" s="309"/>
      <c r="ODB32" s="309"/>
      <c r="ODC32" s="309"/>
      <c r="ODD32" s="309"/>
      <c r="ODE32" s="309"/>
      <c r="ODF32" s="309"/>
      <c r="ODG32" s="309"/>
      <c r="ODH32" s="309"/>
      <c r="ODI32" s="309"/>
      <c r="ODJ32" s="309"/>
      <c r="ODK32" s="309"/>
      <c r="ODL32" s="309"/>
      <c r="ODM32" s="309"/>
      <c r="ODN32" s="309"/>
      <c r="ODO32" s="309"/>
      <c r="ODP32" s="309"/>
      <c r="ODQ32" s="309"/>
      <c r="ODR32" s="309"/>
      <c r="ODS32" s="309"/>
      <c r="ODT32" s="309"/>
      <c r="ODU32" s="309"/>
      <c r="ODV32" s="309"/>
      <c r="ODW32" s="309"/>
      <c r="ODX32" s="309"/>
      <c r="ODY32" s="309"/>
      <c r="ODZ32" s="309"/>
      <c r="OEA32" s="309"/>
      <c r="OEB32" s="309"/>
      <c r="OEC32" s="309"/>
      <c r="OED32" s="309"/>
      <c r="OEE32" s="309"/>
      <c r="OEF32" s="309"/>
      <c r="OEG32" s="309"/>
      <c r="OEH32" s="309"/>
      <c r="OEI32" s="309"/>
      <c r="OEJ32" s="309"/>
      <c r="OEK32" s="309"/>
      <c r="OEL32" s="309"/>
      <c r="OEM32" s="309"/>
      <c r="OEN32" s="309"/>
      <c r="OEO32" s="309"/>
      <c r="OEP32" s="309"/>
      <c r="OEQ32" s="309"/>
      <c r="OER32" s="309"/>
      <c r="OES32" s="309"/>
      <c r="OET32" s="309"/>
      <c r="OEU32" s="309"/>
      <c r="OEV32" s="309"/>
      <c r="OEW32" s="309"/>
      <c r="OEX32" s="309"/>
      <c r="OEY32" s="309"/>
      <c r="OEZ32" s="309"/>
      <c r="OFA32" s="309"/>
      <c r="OFB32" s="309"/>
      <c r="OFC32" s="309"/>
      <c r="OFD32" s="309"/>
      <c r="OFE32" s="309"/>
      <c r="OFF32" s="309"/>
      <c r="OFG32" s="309"/>
      <c r="OFH32" s="309"/>
      <c r="OFI32" s="309"/>
      <c r="OFJ32" s="309"/>
      <c r="OFK32" s="309"/>
      <c r="OFL32" s="309"/>
      <c r="OFM32" s="309"/>
      <c r="OFN32" s="309"/>
      <c r="OFO32" s="309"/>
      <c r="OFP32" s="309"/>
      <c r="OFQ32" s="309"/>
      <c r="OFR32" s="309"/>
      <c r="OFS32" s="309"/>
      <c r="OFT32" s="309"/>
      <c r="OFU32" s="309"/>
      <c r="OFV32" s="309"/>
      <c r="OFW32" s="309"/>
      <c r="OFX32" s="309"/>
      <c r="OFY32" s="309"/>
      <c r="OFZ32" s="309"/>
      <c r="OGA32" s="309"/>
      <c r="OGB32" s="309"/>
      <c r="OGC32" s="309"/>
      <c r="OGD32" s="309"/>
      <c r="OGE32" s="309"/>
      <c r="OGF32" s="309"/>
      <c r="OGG32" s="309"/>
      <c r="OGH32" s="309"/>
      <c r="OGI32" s="309"/>
      <c r="OGJ32" s="309"/>
      <c r="OGK32" s="309"/>
      <c r="OGL32" s="309"/>
      <c r="OGM32" s="309"/>
      <c r="OGN32" s="309"/>
      <c r="OGO32" s="309"/>
      <c r="OGP32" s="309"/>
      <c r="OGQ32" s="309"/>
      <c r="OGR32" s="309"/>
      <c r="OGS32" s="309"/>
      <c r="OGT32" s="309"/>
      <c r="OGU32" s="309"/>
      <c r="OGV32" s="309"/>
      <c r="OGW32" s="309"/>
      <c r="OGX32" s="309"/>
      <c r="OGY32" s="309"/>
      <c r="OGZ32" s="309"/>
      <c r="OHA32" s="309"/>
      <c r="OHB32" s="309"/>
      <c r="OHC32" s="309"/>
      <c r="OHD32" s="309"/>
      <c r="OHE32" s="309"/>
      <c r="OHF32" s="309"/>
      <c r="OHG32" s="309"/>
      <c r="OHH32" s="309"/>
      <c r="OHI32" s="309"/>
      <c r="OHJ32" s="309"/>
      <c r="OHK32" s="309"/>
      <c r="OHL32" s="309"/>
      <c r="OHM32" s="309"/>
      <c r="OHN32" s="309"/>
      <c r="OHO32" s="309"/>
      <c r="OHP32" s="309"/>
      <c r="OHQ32" s="309"/>
      <c r="OHR32" s="309"/>
      <c r="OHS32" s="309"/>
      <c r="OHT32" s="309"/>
      <c r="OHU32" s="309"/>
      <c r="OHV32" s="309"/>
      <c r="OHW32" s="309"/>
      <c r="OHX32" s="309"/>
      <c r="OHY32" s="309"/>
      <c r="OHZ32" s="309"/>
      <c r="OIA32" s="309"/>
      <c r="OIB32" s="309"/>
      <c r="OIC32" s="309"/>
      <c r="OID32" s="309"/>
      <c r="OIE32" s="309"/>
      <c r="OIF32" s="309"/>
      <c r="OIG32" s="309"/>
      <c r="OIH32" s="309"/>
      <c r="OII32" s="309"/>
      <c r="OIJ32" s="309"/>
      <c r="OIK32" s="309"/>
      <c r="OIL32" s="309"/>
      <c r="OIM32" s="309"/>
      <c r="OIN32" s="309"/>
      <c r="OIO32" s="309"/>
      <c r="OIP32" s="309"/>
      <c r="OIQ32" s="309"/>
      <c r="OIR32" s="309"/>
      <c r="OIS32" s="309"/>
      <c r="OIT32" s="309"/>
      <c r="OIU32" s="309"/>
      <c r="OIV32" s="309"/>
      <c r="OIW32" s="309"/>
      <c r="OIX32" s="309"/>
      <c r="OIY32" s="309"/>
      <c r="OIZ32" s="309"/>
      <c r="OJA32" s="309"/>
      <c r="OJB32" s="309"/>
      <c r="OJC32" s="309"/>
      <c r="OJD32" s="309"/>
      <c r="OJE32" s="309"/>
      <c r="OJF32" s="309"/>
      <c r="OJG32" s="309"/>
      <c r="OJH32" s="309"/>
      <c r="OJI32" s="309"/>
      <c r="OJJ32" s="309"/>
      <c r="OJK32" s="309"/>
      <c r="OJL32" s="309"/>
      <c r="OJM32" s="309"/>
      <c r="OJN32" s="309"/>
      <c r="OJO32" s="309"/>
      <c r="OJP32" s="309"/>
      <c r="OJQ32" s="309"/>
      <c r="OJR32" s="309"/>
      <c r="OJS32" s="309"/>
      <c r="OJT32" s="309"/>
      <c r="OJU32" s="309"/>
      <c r="OJV32" s="309"/>
      <c r="OJW32" s="309"/>
      <c r="OJX32" s="309"/>
      <c r="OJY32" s="309"/>
      <c r="OJZ32" s="309"/>
      <c r="OKA32" s="309"/>
      <c r="OKB32" s="309"/>
      <c r="OKC32" s="309"/>
      <c r="OKD32" s="309"/>
      <c r="OKE32" s="309"/>
      <c r="OKF32" s="309"/>
      <c r="OKG32" s="309"/>
      <c r="OKH32" s="309"/>
      <c r="OKI32" s="309"/>
      <c r="OKJ32" s="309"/>
      <c r="OKK32" s="309"/>
      <c r="OKL32" s="309"/>
      <c r="OKM32" s="309"/>
      <c r="OKN32" s="309"/>
      <c r="OKO32" s="309"/>
      <c r="OKP32" s="309"/>
      <c r="OKQ32" s="309"/>
      <c r="OKR32" s="309"/>
      <c r="OKS32" s="309"/>
      <c r="OKT32" s="309"/>
      <c r="OKU32" s="309"/>
      <c r="OKV32" s="309"/>
      <c r="OKW32" s="309"/>
      <c r="OKX32" s="309"/>
      <c r="OKY32" s="309"/>
      <c r="OKZ32" s="309"/>
      <c r="OLA32" s="309"/>
      <c r="OLB32" s="309"/>
      <c r="OLC32" s="309"/>
      <c r="OLD32" s="309"/>
      <c r="OLE32" s="309"/>
      <c r="OLF32" s="309"/>
      <c r="OLG32" s="309"/>
      <c r="OLH32" s="309"/>
      <c r="OLI32" s="309"/>
      <c r="OLJ32" s="309"/>
      <c r="OLK32" s="309"/>
      <c r="OLL32" s="309"/>
      <c r="OLM32" s="309"/>
      <c r="OLN32" s="309"/>
      <c r="OLO32" s="309"/>
      <c r="OLP32" s="309"/>
      <c r="OLQ32" s="309"/>
      <c r="OLR32" s="309"/>
      <c r="OLS32" s="309"/>
      <c r="OLT32" s="309"/>
      <c r="OLU32" s="309"/>
      <c r="OLV32" s="309"/>
      <c r="OLW32" s="309"/>
      <c r="OLX32" s="309"/>
      <c r="OLY32" s="309"/>
      <c r="OLZ32" s="309"/>
      <c r="OMA32" s="309"/>
      <c r="OMB32" s="309"/>
      <c r="OMC32" s="309"/>
      <c r="OMD32" s="309"/>
      <c r="OME32" s="309"/>
      <c r="OMF32" s="309"/>
      <c r="OMG32" s="309"/>
      <c r="OMH32" s="309"/>
      <c r="OMI32" s="309"/>
      <c r="OMJ32" s="309"/>
      <c r="OMK32" s="309"/>
      <c r="OML32" s="309"/>
      <c r="OMM32" s="309"/>
      <c r="OMN32" s="309"/>
      <c r="OMO32" s="309"/>
      <c r="OMP32" s="309"/>
      <c r="OMQ32" s="309"/>
      <c r="OMR32" s="309"/>
      <c r="OMS32" s="309"/>
      <c r="OMT32" s="309"/>
      <c r="OMU32" s="309"/>
      <c r="OMV32" s="309"/>
      <c r="OMW32" s="309"/>
      <c r="OMX32" s="309"/>
      <c r="OMY32" s="309"/>
      <c r="OMZ32" s="309"/>
      <c r="ONA32" s="309"/>
      <c r="ONB32" s="309"/>
      <c r="ONC32" s="309"/>
      <c r="OND32" s="309"/>
      <c r="ONE32" s="309"/>
      <c r="ONF32" s="309"/>
      <c r="ONG32" s="309"/>
      <c r="ONH32" s="309"/>
      <c r="ONI32" s="309"/>
      <c r="ONJ32" s="309"/>
      <c r="ONK32" s="309"/>
      <c r="ONL32" s="309"/>
      <c r="ONM32" s="309"/>
      <c r="ONN32" s="309"/>
      <c r="ONO32" s="309"/>
      <c r="ONP32" s="309"/>
      <c r="ONQ32" s="309"/>
      <c r="ONR32" s="309"/>
      <c r="ONS32" s="309"/>
      <c r="ONT32" s="309"/>
      <c r="ONU32" s="309"/>
      <c r="ONV32" s="309"/>
      <c r="ONW32" s="309"/>
      <c r="ONX32" s="309"/>
      <c r="ONY32" s="309"/>
      <c r="ONZ32" s="309"/>
      <c r="OOA32" s="309"/>
      <c r="OOB32" s="309"/>
      <c r="OOC32" s="309"/>
      <c r="OOD32" s="309"/>
      <c r="OOE32" s="309"/>
      <c r="OOF32" s="309"/>
      <c r="OOG32" s="309"/>
      <c r="OOH32" s="309"/>
      <c r="OOI32" s="309"/>
      <c r="OOJ32" s="309"/>
      <c r="OOK32" s="309"/>
      <c r="OOL32" s="309"/>
      <c r="OOM32" s="309"/>
      <c r="OON32" s="309"/>
      <c r="OOO32" s="309"/>
      <c r="OOP32" s="309"/>
      <c r="OOQ32" s="309"/>
      <c r="OOR32" s="309"/>
      <c r="OOS32" s="309"/>
      <c r="OOT32" s="309"/>
      <c r="OOU32" s="309"/>
      <c r="OOV32" s="309"/>
      <c r="OOW32" s="309"/>
      <c r="OOX32" s="309"/>
      <c r="OOY32" s="309"/>
      <c r="OOZ32" s="309"/>
      <c r="OPA32" s="309"/>
      <c r="OPB32" s="309"/>
      <c r="OPC32" s="309"/>
      <c r="OPD32" s="309"/>
      <c r="OPE32" s="309"/>
      <c r="OPF32" s="309"/>
      <c r="OPG32" s="309"/>
      <c r="OPH32" s="309"/>
      <c r="OPI32" s="309"/>
      <c r="OPJ32" s="309"/>
      <c r="OPK32" s="309"/>
      <c r="OPL32" s="309"/>
      <c r="OPM32" s="309"/>
      <c r="OPN32" s="309"/>
      <c r="OPO32" s="309"/>
      <c r="OPP32" s="309"/>
      <c r="OPQ32" s="309"/>
      <c r="OPR32" s="309"/>
      <c r="OPS32" s="309"/>
      <c r="OPT32" s="309"/>
      <c r="OPU32" s="309"/>
      <c r="OPV32" s="309"/>
      <c r="OPW32" s="309"/>
      <c r="OPX32" s="309"/>
      <c r="OPY32" s="309"/>
      <c r="OPZ32" s="309"/>
      <c r="OQA32" s="309"/>
      <c r="OQB32" s="309"/>
      <c r="OQC32" s="309"/>
      <c r="OQD32" s="309"/>
      <c r="OQE32" s="309"/>
      <c r="OQF32" s="309"/>
      <c r="OQG32" s="309"/>
      <c r="OQH32" s="309"/>
      <c r="OQI32" s="309"/>
      <c r="OQJ32" s="309"/>
      <c r="OQK32" s="309"/>
      <c r="OQL32" s="309"/>
      <c r="OQM32" s="309"/>
      <c r="OQN32" s="309"/>
      <c r="OQO32" s="309"/>
      <c r="OQP32" s="309"/>
      <c r="OQQ32" s="309"/>
      <c r="OQR32" s="309"/>
      <c r="OQS32" s="309"/>
      <c r="OQT32" s="309"/>
      <c r="OQU32" s="309"/>
      <c r="OQV32" s="309"/>
      <c r="OQW32" s="309"/>
      <c r="OQX32" s="309"/>
      <c r="OQY32" s="309"/>
      <c r="OQZ32" s="309"/>
      <c r="ORA32" s="309"/>
      <c r="ORB32" s="309"/>
      <c r="ORC32" s="309"/>
      <c r="ORD32" s="309"/>
      <c r="ORE32" s="309"/>
      <c r="ORF32" s="309"/>
      <c r="ORG32" s="309"/>
      <c r="ORH32" s="309"/>
      <c r="ORI32" s="309"/>
      <c r="ORJ32" s="309"/>
      <c r="ORK32" s="309"/>
      <c r="ORL32" s="309"/>
      <c r="ORM32" s="309"/>
      <c r="ORN32" s="309"/>
      <c r="ORO32" s="309"/>
      <c r="ORP32" s="309"/>
      <c r="ORQ32" s="309"/>
      <c r="ORR32" s="309"/>
      <c r="ORS32" s="309"/>
      <c r="ORT32" s="309"/>
      <c r="ORU32" s="309"/>
      <c r="ORV32" s="309"/>
      <c r="ORW32" s="309"/>
      <c r="ORX32" s="309"/>
      <c r="ORY32" s="309"/>
      <c r="ORZ32" s="309"/>
      <c r="OSA32" s="309"/>
      <c r="OSB32" s="309"/>
      <c r="OSC32" s="309"/>
      <c r="OSD32" s="309"/>
      <c r="OSE32" s="309"/>
      <c r="OSF32" s="309"/>
      <c r="OSG32" s="309"/>
      <c r="OSH32" s="309"/>
      <c r="OSI32" s="309"/>
      <c r="OSJ32" s="309"/>
      <c r="OSK32" s="309"/>
      <c r="OSL32" s="309"/>
      <c r="OSM32" s="309"/>
      <c r="OSN32" s="309"/>
      <c r="OSO32" s="309"/>
      <c r="OSP32" s="309"/>
      <c r="OSQ32" s="309"/>
      <c r="OSR32" s="309"/>
      <c r="OSS32" s="309"/>
      <c r="OST32" s="309"/>
      <c r="OSU32" s="309"/>
      <c r="OSV32" s="309"/>
      <c r="OSW32" s="309"/>
      <c r="OSX32" s="309"/>
      <c r="OSY32" s="309"/>
      <c r="OSZ32" s="309"/>
      <c r="OTA32" s="309"/>
      <c r="OTB32" s="309"/>
      <c r="OTC32" s="309"/>
      <c r="OTD32" s="309"/>
      <c r="OTE32" s="309"/>
      <c r="OTF32" s="309"/>
      <c r="OTG32" s="309"/>
      <c r="OTH32" s="309"/>
      <c r="OTI32" s="309"/>
      <c r="OTJ32" s="309"/>
      <c r="OTK32" s="309"/>
      <c r="OTL32" s="309"/>
      <c r="OTM32" s="309"/>
      <c r="OTN32" s="309"/>
      <c r="OTO32" s="309"/>
      <c r="OTP32" s="309"/>
      <c r="OTQ32" s="309"/>
      <c r="OTR32" s="309"/>
      <c r="OTS32" s="309"/>
      <c r="OTT32" s="309"/>
      <c r="OTU32" s="309"/>
      <c r="OTV32" s="309"/>
      <c r="OTW32" s="309"/>
      <c r="OTX32" s="309"/>
      <c r="OTY32" s="309"/>
      <c r="OTZ32" s="309"/>
      <c r="OUA32" s="309"/>
      <c r="OUB32" s="309"/>
      <c r="OUC32" s="309"/>
      <c r="OUD32" s="309"/>
      <c r="OUE32" s="309"/>
      <c r="OUF32" s="309"/>
      <c r="OUG32" s="309"/>
      <c r="OUH32" s="309"/>
      <c r="OUI32" s="309"/>
      <c r="OUJ32" s="309"/>
      <c r="OUK32" s="309"/>
      <c r="OUL32" s="309"/>
      <c r="OUM32" s="309"/>
      <c r="OUN32" s="309"/>
      <c r="OUO32" s="309"/>
      <c r="OUP32" s="309"/>
      <c r="OUQ32" s="309"/>
      <c r="OUR32" s="309"/>
      <c r="OUS32" s="309"/>
      <c r="OUT32" s="309"/>
      <c r="OUU32" s="309"/>
      <c r="OUV32" s="309"/>
      <c r="OUW32" s="309"/>
      <c r="OUX32" s="309"/>
      <c r="OUY32" s="309"/>
      <c r="OUZ32" s="309"/>
      <c r="OVA32" s="309"/>
      <c r="OVB32" s="309"/>
      <c r="OVC32" s="309"/>
      <c r="OVD32" s="309"/>
      <c r="OVE32" s="309"/>
      <c r="OVF32" s="309"/>
      <c r="OVG32" s="309"/>
      <c r="OVH32" s="309"/>
      <c r="OVI32" s="309"/>
      <c r="OVJ32" s="309"/>
      <c r="OVK32" s="309"/>
      <c r="OVL32" s="309"/>
      <c r="OVM32" s="309"/>
      <c r="OVN32" s="309"/>
      <c r="OVO32" s="309"/>
      <c r="OVP32" s="309"/>
      <c r="OVQ32" s="309"/>
      <c r="OVR32" s="309"/>
      <c r="OVS32" s="309"/>
      <c r="OVT32" s="309"/>
      <c r="OVU32" s="309"/>
      <c r="OVV32" s="309"/>
      <c r="OVW32" s="309"/>
      <c r="OVX32" s="309"/>
      <c r="OVY32" s="309"/>
      <c r="OVZ32" s="309"/>
      <c r="OWA32" s="309"/>
      <c r="OWB32" s="309"/>
      <c r="OWC32" s="309"/>
      <c r="OWD32" s="309"/>
      <c r="OWE32" s="309"/>
      <c r="OWF32" s="309"/>
      <c r="OWG32" s="309"/>
      <c r="OWH32" s="309"/>
      <c r="OWI32" s="309"/>
      <c r="OWJ32" s="309"/>
      <c r="OWK32" s="309"/>
      <c r="OWL32" s="309"/>
      <c r="OWM32" s="309"/>
      <c r="OWN32" s="309"/>
      <c r="OWO32" s="309"/>
      <c r="OWP32" s="309"/>
      <c r="OWQ32" s="309"/>
      <c r="OWR32" s="309"/>
      <c r="OWS32" s="309"/>
      <c r="OWT32" s="309"/>
      <c r="OWU32" s="309"/>
      <c r="OWV32" s="309"/>
      <c r="OWW32" s="309"/>
      <c r="OWX32" s="309"/>
      <c r="OWY32" s="309"/>
      <c r="OWZ32" s="309"/>
      <c r="OXA32" s="309"/>
      <c r="OXB32" s="309"/>
      <c r="OXC32" s="309"/>
      <c r="OXD32" s="309"/>
      <c r="OXE32" s="309"/>
      <c r="OXF32" s="309"/>
      <c r="OXG32" s="309"/>
      <c r="OXH32" s="309"/>
      <c r="OXI32" s="309"/>
      <c r="OXJ32" s="309"/>
      <c r="OXK32" s="309"/>
      <c r="OXL32" s="309"/>
      <c r="OXM32" s="309"/>
      <c r="OXN32" s="309"/>
      <c r="OXO32" s="309"/>
      <c r="OXP32" s="309"/>
      <c r="OXQ32" s="309"/>
      <c r="OXR32" s="309"/>
      <c r="OXS32" s="309"/>
      <c r="OXT32" s="309"/>
      <c r="OXU32" s="309"/>
      <c r="OXV32" s="309"/>
      <c r="OXW32" s="309"/>
      <c r="OXX32" s="309"/>
      <c r="OXY32" s="309"/>
      <c r="OXZ32" s="309"/>
      <c r="OYA32" s="309"/>
      <c r="OYB32" s="309"/>
      <c r="OYC32" s="309"/>
      <c r="OYD32" s="309"/>
      <c r="OYE32" s="309"/>
      <c r="OYF32" s="309"/>
      <c r="OYG32" s="309"/>
      <c r="OYH32" s="309"/>
      <c r="OYI32" s="309"/>
      <c r="OYJ32" s="309"/>
      <c r="OYK32" s="309"/>
      <c r="OYL32" s="309"/>
      <c r="OYM32" s="309"/>
      <c r="OYN32" s="309"/>
      <c r="OYO32" s="309"/>
      <c r="OYP32" s="309"/>
      <c r="OYQ32" s="309"/>
      <c r="OYR32" s="309"/>
      <c r="OYS32" s="309"/>
      <c r="OYT32" s="309"/>
      <c r="OYU32" s="309"/>
      <c r="OYV32" s="309"/>
      <c r="OYW32" s="309"/>
      <c r="OYX32" s="309"/>
      <c r="OYY32" s="309"/>
      <c r="OYZ32" s="309"/>
      <c r="OZA32" s="309"/>
      <c r="OZB32" s="309"/>
      <c r="OZC32" s="309"/>
      <c r="OZD32" s="309"/>
      <c r="OZE32" s="309"/>
      <c r="OZF32" s="309"/>
      <c r="OZG32" s="309"/>
      <c r="OZH32" s="309"/>
      <c r="OZI32" s="309"/>
      <c r="OZJ32" s="309"/>
      <c r="OZK32" s="309"/>
      <c r="OZL32" s="309"/>
      <c r="OZM32" s="309"/>
      <c r="OZN32" s="309"/>
      <c r="OZO32" s="309"/>
      <c r="OZP32" s="309"/>
      <c r="OZQ32" s="309"/>
      <c r="OZR32" s="309"/>
      <c r="OZS32" s="309"/>
      <c r="OZT32" s="309"/>
      <c r="OZU32" s="309"/>
      <c r="OZV32" s="309"/>
      <c r="OZW32" s="309"/>
      <c r="OZX32" s="309"/>
      <c r="OZY32" s="309"/>
      <c r="OZZ32" s="309"/>
      <c r="PAA32" s="309"/>
      <c r="PAB32" s="309"/>
      <c r="PAC32" s="309"/>
      <c r="PAD32" s="309"/>
      <c r="PAE32" s="309"/>
      <c r="PAF32" s="309"/>
      <c r="PAG32" s="309"/>
      <c r="PAH32" s="309"/>
      <c r="PAI32" s="309"/>
      <c r="PAJ32" s="309"/>
      <c r="PAK32" s="309"/>
      <c r="PAL32" s="309"/>
      <c r="PAM32" s="309"/>
      <c r="PAN32" s="309"/>
      <c r="PAO32" s="309"/>
      <c r="PAP32" s="309"/>
      <c r="PAQ32" s="309"/>
      <c r="PAR32" s="309"/>
      <c r="PAS32" s="309"/>
      <c r="PAT32" s="309"/>
      <c r="PAU32" s="309"/>
      <c r="PAV32" s="309"/>
      <c r="PAW32" s="309"/>
      <c r="PAX32" s="309"/>
      <c r="PAY32" s="309"/>
      <c r="PAZ32" s="309"/>
      <c r="PBA32" s="309"/>
      <c r="PBB32" s="309"/>
      <c r="PBC32" s="309"/>
      <c r="PBD32" s="309"/>
      <c r="PBE32" s="309"/>
      <c r="PBF32" s="309"/>
      <c r="PBG32" s="309"/>
      <c r="PBH32" s="309"/>
      <c r="PBI32" s="309"/>
      <c r="PBJ32" s="309"/>
      <c r="PBK32" s="309"/>
      <c r="PBL32" s="309"/>
      <c r="PBM32" s="309"/>
      <c r="PBN32" s="309"/>
      <c r="PBO32" s="309"/>
      <c r="PBP32" s="309"/>
      <c r="PBQ32" s="309"/>
      <c r="PBR32" s="309"/>
      <c r="PBS32" s="309"/>
      <c r="PBT32" s="309"/>
      <c r="PBU32" s="309"/>
      <c r="PBV32" s="309"/>
      <c r="PBW32" s="309"/>
      <c r="PBX32" s="309"/>
      <c r="PBY32" s="309"/>
      <c r="PBZ32" s="309"/>
      <c r="PCA32" s="309"/>
      <c r="PCB32" s="309"/>
      <c r="PCC32" s="309"/>
      <c r="PCD32" s="309"/>
      <c r="PCE32" s="309"/>
      <c r="PCF32" s="309"/>
      <c r="PCG32" s="309"/>
      <c r="PCH32" s="309"/>
      <c r="PCI32" s="309"/>
      <c r="PCJ32" s="309"/>
      <c r="PCK32" s="309"/>
      <c r="PCL32" s="309"/>
      <c r="PCM32" s="309"/>
      <c r="PCN32" s="309"/>
      <c r="PCO32" s="309"/>
      <c r="PCP32" s="309"/>
      <c r="PCQ32" s="309"/>
      <c r="PCR32" s="309"/>
      <c r="PCS32" s="309"/>
      <c r="PCT32" s="309"/>
      <c r="PCU32" s="309"/>
      <c r="PCV32" s="309"/>
      <c r="PCW32" s="309"/>
      <c r="PCX32" s="309"/>
      <c r="PCY32" s="309"/>
      <c r="PCZ32" s="309"/>
      <c r="PDA32" s="309"/>
      <c r="PDB32" s="309"/>
      <c r="PDC32" s="309"/>
      <c r="PDD32" s="309"/>
      <c r="PDE32" s="309"/>
      <c r="PDF32" s="309"/>
      <c r="PDG32" s="309"/>
      <c r="PDH32" s="309"/>
      <c r="PDI32" s="309"/>
      <c r="PDJ32" s="309"/>
      <c r="PDK32" s="309"/>
      <c r="PDL32" s="309"/>
      <c r="PDM32" s="309"/>
      <c r="PDN32" s="309"/>
      <c r="PDO32" s="309"/>
      <c r="PDP32" s="309"/>
      <c r="PDQ32" s="309"/>
      <c r="PDR32" s="309"/>
      <c r="PDS32" s="309"/>
      <c r="PDT32" s="309"/>
      <c r="PDU32" s="309"/>
      <c r="PDV32" s="309"/>
      <c r="PDW32" s="309"/>
      <c r="PDX32" s="309"/>
      <c r="PDY32" s="309"/>
      <c r="PDZ32" s="309"/>
      <c r="PEA32" s="309"/>
      <c r="PEB32" s="309"/>
      <c r="PEC32" s="309"/>
      <c r="PED32" s="309"/>
      <c r="PEE32" s="309"/>
      <c r="PEF32" s="309"/>
      <c r="PEG32" s="309"/>
      <c r="PEH32" s="309"/>
      <c r="PEI32" s="309"/>
      <c r="PEJ32" s="309"/>
      <c r="PEK32" s="309"/>
      <c r="PEL32" s="309"/>
      <c r="PEM32" s="309"/>
      <c r="PEN32" s="309"/>
      <c r="PEO32" s="309"/>
      <c r="PEP32" s="309"/>
      <c r="PEQ32" s="309"/>
      <c r="PER32" s="309"/>
      <c r="PES32" s="309"/>
      <c r="PET32" s="309"/>
      <c r="PEU32" s="309"/>
      <c r="PEV32" s="309"/>
      <c r="PEW32" s="309"/>
      <c r="PEX32" s="309"/>
      <c r="PEY32" s="309"/>
      <c r="PEZ32" s="309"/>
      <c r="PFA32" s="309"/>
      <c r="PFB32" s="309"/>
      <c r="PFC32" s="309"/>
      <c r="PFD32" s="309"/>
      <c r="PFE32" s="309"/>
      <c r="PFF32" s="309"/>
      <c r="PFG32" s="309"/>
      <c r="PFH32" s="309"/>
      <c r="PFI32" s="309"/>
      <c r="PFJ32" s="309"/>
      <c r="PFK32" s="309"/>
      <c r="PFL32" s="309"/>
      <c r="PFM32" s="309"/>
      <c r="PFN32" s="309"/>
      <c r="PFO32" s="309"/>
      <c r="PFP32" s="309"/>
      <c r="PFQ32" s="309"/>
      <c r="PFR32" s="309"/>
      <c r="PFS32" s="309"/>
      <c r="PFT32" s="309"/>
      <c r="PFU32" s="309"/>
      <c r="PFV32" s="309"/>
      <c r="PFW32" s="309"/>
      <c r="PFX32" s="309"/>
      <c r="PFY32" s="309"/>
      <c r="PFZ32" s="309"/>
      <c r="PGA32" s="309"/>
      <c r="PGB32" s="309"/>
      <c r="PGC32" s="309"/>
      <c r="PGD32" s="309"/>
      <c r="PGE32" s="309"/>
      <c r="PGF32" s="309"/>
      <c r="PGG32" s="309"/>
      <c r="PGH32" s="309"/>
      <c r="PGI32" s="309"/>
      <c r="PGJ32" s="309"/>
      <c r="PGK32" s="309"/>
      <c r="PGL32" s="309"/>
      <c r="PGM32" s="309"/>
      <c r="PGN32" s="309"/>
      <c r="PGO32" s="309"/>
      <c r="PGP32" s="309"/>
      <c r="PGQ32" s="309"/>
      <c r="PGR32" s="309"/>
      <c r="PGS32" s="309"/>
      <c r="PGT32" s="309"/>
      <c r="PGU32" s="309"/>
      <c r="PGV32" s="309"/>
      <c r="PGW32" s="309"/>
      <c r="PGX32" s="309"/>
      <c r="PGY32" s="309"/>
      <c r="PGZ32" s="309"/>
      <c r="PHA32" s="309"/>
      <c r="PHB32" s="309"/>
      <c r="PHC32" s="309"/>
      <c r="PHD32" s="309"/>
      <c r="PHE32" s="309"/>
      <c r="PHF32" s="309"/>
      <c r="PHG32" s="309"/>
      <c r="PHH32" s="309"/>
      <c r="PHI32" s="309"/>
      <c r="PHJ32" s="309"/>
      <c r="PHK32" s="309"/>
      <c r="PHL32" s="309"/>
      <c r="PHM32" s="309"/>
      <c r="PHN32" s="309"/>
      <c r="PHO32" s="309"/>
      <c r="PHP32" s="309"/>
      <c r="PHQ32" s="309"/>
      <c r="PHR32" s="309"/>
      <c r="PHS32" s="309"/>
      <c r="PHT32" s="309"/>
      <c r="PHU32" s="309"/>
      <c r="PHV32" s="309"/>
      <c r="PHW32" s="309"/>
      <c r="PHX32" s="309"/>
      <c r="PHY32" s="309"/>
      <c r="PHZ32" s="309"/>
      <c r="PIA32" s="309"/>
      <c r="PIB32" s="309"/>
      <c r="PIC32" s="309"/>
      <c r="PID32" s="309"/>
      <c r="PIE32" s="309"/>
      <c r="PIF32" s="309"/>
      <c r="PIG32" s="309"/>
      <c r="PIH32" s="309"/>
      <c r="PII32" s="309"/>
      <c r="PIJ32" s="309"/>
      <c r="PIK32" s="309"/>
      <c r="PIL32" s="309"/>
      <c r="PIM32" s="309"/>
      <c r="PIN32" s="309"/>
      <c r="PIO32" s="309"/>
      <c r="PIP32" s="309"/>
      <c r="PIQ32" s="309"/>
      <c r="PIR32" s="309"/>
      <c r="PIS32" s="309"/>
      <c r="PIT32" s="309"/>
      <c r="PIU32" s="309"/>
      <c r="PIV32" s="309"/>
      <c r="PIW32" s="309"/>
      <c r="PIX32" s="309"/>
      <c r="PIY32" s="309"/>
      <c r="PIZ32" s="309"/>
      <c r="PJA32" s="309"/>
      <c r="PJB32" s="309"/>
      <c r="PJC32" s="309"/>
      <c r="PJD32" s="309"/>
      <c r="PJE32" s="309"/>
      <c r="PJF32" s="309"/>
      <c r="PJG32" s="309"/>
      <c r="PJH32" s="309"/>
      <c r="PJI32" s="309"/>
      <c r="PJJ32" s="309"/>
      <c r="PJK32" s="309"/>
      <c r="PJL32" s="309"/>
      <c r="PJM32" s="309"/>
      <c r="PJN32" s="309"/>
      <c r="PJO32" s="309"/>
      <c r="PJP32" s="309"/>
      <c r="PJQ32" s="309"/>
      <c r="PJR32" s="309"/>
      <c r="PJS32" s="309"/>
      <c r="PJT32" s="309"/>
      <c r="PJU32" s="309"/>
      <c r="PJV32" s="309"/>
      <c r="PJW32" s="309"/>
      <c r="PJX32" s="309"/>
      <c r="PJY32" s="309"/>
      <c r="PJZ32" s="309"/>
      <c r="PKA32" s="309"/>
      <c r="PKB32" s="309"/>
      <c r="PKC32" s="309"/>
      <c r="PKD32" s="309"/>
      <c r="PKE32" s="309"/>
      <c r="PKF32" s="309"/>
      <c r="PKG32" s="309"/>
      <c r="PKH32" s="309"/>
      <c r="PKI32" s="309"/>
      <c r="PKJ32" s="309"/>
      <c r="PKK32" s="309"/>
      <c r="PKL32" s="309"/>
      <c r="PKM32" s="309"/>
      <c r="PKN32" s="309"/>
      <c r="PKO32" s="309"/>
      <c r="PKP32" s="309"/>
      <c r="PKQ32" s="309"/>
      <c r="PKR32" s="309"/>
      <c r="PKS32" s="309"/>
      <c r="PKT32" s="309"/>
      <c r="PKU32" s="309"/>
      <c r="PKV32" s="309"/>
      <c r="PKW32" s="309"/>
      <c r="PKX32" s="309"/>
      <c r="PKY32" s="309"/>
      <c r="PKZ32" s="309"/>
      <c r="PLA32" s="309"/>
      <c r="PLB32" s="309"/>
      <c r="PLC32" s="309"/>
      <c r="PLD32" s="309"/>
      <c r="PLE32" s="309"/>
      <c r="PLF32" s="309"/>
      <c r="PLG32" s="309"/>
      <c r="PLH32" s="309"/>
      <c r="PLI32" s="309"/>
      <c r="PLJ32" s="309"/>
      <c r="PLK32" s="309"/>
      <c r="PLL32" s="309"/>
      <c r="PLM32" s="309"/>
      <c r="PLN32" s="309"/>
      <c r="PLO32" s="309"/>
      <c r="PLP32" s="309"/>
      <c r="PLQ32" s="309"/>
      <c r="PLR32" s="309"/>
      <c r="PLS32" s="309"/>
      <c r="PLT32" s="309"/>
      <c r="PLU32" s="309"/>
      <c r="PLV32" s="309"/>
      <c r="PLW32" s="309"/>
      <c r="PLX32" s="309"/>
      <c r="PLY32" s="309"/>
      <c r="PLZ32" s="309"/>
      <c r="PMA32" s="309"/>
      <c r="PMB32" s="309"/>
      <c r="PMC32" s="309"/>
      <c r="PMD32" s="309"/>
      <c r="PME32" s="309"/>
      <c r="PMF32" s="309"/>
      <c r="PMG32" s="309"/>
      <c r="PMH32" s="309"/>
      <c r="PMI32" s="309"/>
      <c r="PMJ32" s="309"/>
      <c r="PMK32" s="309"/>
      <c r="PML32" s="309"/>
      <c r="PMM32" s="309"/>
      <c r="PMN32" s="309"/>
      <c r="PMO32" s="309"/>
      <c r="PMP32" s="309"/>
      <c r="PMQ32" s="309"/>
      <c r="PMR32" s="309"/>
      <c r="PMS32" s="309"/>
      <c r="PMT32" s="309"/>
      <c r="PMU32" s="309"/>
      <c r="PMV32" s="309"/>
      <c r="PMW32" s="309"/>
      <c r="PMX32" s="309"/>
      <c r="PMY32" s="309"/>
      <c r="PMZ32" s="309"/>
      <c r="PNA32" s="309"/>
      <c r="PNB32" s="309"/>
      <c r="PNC32" s="309"/>
      <c r="PND32" s="309"/>
      <c r="PNE32" s="309"/>
      <c r="PNF32" s="309"/>
      <c r="PNG32" s="309"/>
      <c r="PNH32" s="309"/>
      <c r="PNI32" s="309"/>
      <c r="PNJ32" s="309"/>
      <c r="PNK32" s="309"/>
      <c r="PNL32" s="309"/>
      <c r="PNM32" s="309"/>
      <c r="PNN32" s="309"/>
      <c r="PNO32" s="309"/>
      <c r="PNP32" s="309"/>
      <c r="PNQ32" s="309"/>
      <c r="PNR32" s="309"/>
      <c r="PNS32" s="309"/>
      <c r="PNT32" s="309"/>
      <c r="PNU32" s="309"/>
      <c r="PNV32" s="309"/>
      <c r="PNW32" s="309"/>
      <c r="PNX32" s="309"/>
      <c r="PNY32" s="309"/>
      <c r="PNZ32" s="309"/>
      <c r="POA32" s="309"/>
      <c r="POB32" s="309"/>
      <c r="POC32" s="309"/>
      <c r="POD32" s="309"/>
      <c r="POE32" s="309"/>
      <c r="POF32" s="309"/>
      <c r="POG32" s="309"/>
      <c r="POH32" s="309"/>
      <c r="POI32" s="309"/>
      <c r="POJ32" s="309"/>
      <c r="POK32" s="309"/>
      <c r="POL32" s="309"/>
      <c r="POM32" s="309"/>
      <c r="PON32" s="309"/>
      <c r="POO32" s="309"/>
      <c r="POP32" s="309"/>
      <c r="POQ32" s="309"/>
      <c r="POR32" s="309"/>
      <c r="POS32" s="309"/>
      <c r="POT32" s="309"/>
      <c r="POU32" s="309"/>
      <c r="POV32" s="309"/>
      <c r="POW32" s="309"/>
      <c r="POX32" s="309"/>
      <c r="POY32" s="309"/>
      <c r="POZ32" s="309"/>
      <c r="PPA32" s="309"/>
      <c r="PPB32" s="309"/>
      <c r="PPC32" s="309"/>
      <c r="PPD32" s="309"/>
      <c r="PPE32" s="309"/>
      <c r="PPF32" s="309"/>
      <c r="PPG32" s="309"/>
      <c r="PPH32" s="309"/>
      <c r="PPI32" s="309"/>
      <c r="PPJ32" s="309"/>
      <c r="PPK32" s="309"/>
      <c r="PPL32" s="309"/>
      <c r="PPM32" s="309"/>
      <c r="PPN32" s="309"/>
      <c r="PPO32" s="309"/>
      <c r="PPP32" s="309"/>
      <c r="PPQ32" s="309"/>
      <c r="PPR32" s="309"/>
      <c r="PPS32" s="309"/>
      <c r="PPT32" s="309"/>
      <c r="PPU32" s="309"/>
      <c r="PPV32" s="309"/>
      <c r="PPW32" s="309"/>
      <c r="PPX32" s="309"/>
      <c r="PPY32" s="309"/>
      <c r="PPZ32" s="309"/>
      <c r="PQA32" s="309"/>
      <c r="PQB32" s="309"/>
      <c r="PQC32" s="309"/>
      <c r="PQD32" s="309"/>
      <c r="PQE32" s="309"/>
      <c r="PQF32" s="309"/>
      <c r="PQG32" s="309"/>
      <c r="PQH32" s="309"/>
      <c r="PQI32" s="309"/>
      <c r="PQJ32" s="309"/>
      <c r="PQK32" s="309"/>
      <c r="PQL32" s="309"/>
      <c r="PQM32" s="309"/>
      <c r="PQN32" s="309"/>
      <c r="PQO32" s="309"/>
      <c r="PQP32" s="309"/>
      <c r="PQQ32" s="309"/>
      <c r="PQR32" s="309"/>
      <c r="PQS32" s="309"/>
      <c r="PQT32" s="309"/>
      <c r="PQU32" s="309"/>
      <c r="PQV32" s="309"/>
      <c r="PQW32" s="309"/>
      <c r="PQX32" s="309"/>
      <c r="PQY32" s="309"/>
      <c r="PQZ32" s="309"/>
      <c r="PRA32" s="309"/>
      <c r="PRB32" s="309"/>
      <c r="PRC32" s="309"/>
      <c r="PRD32" s="309"/>
      <c r="PRE32" s="309"/>
      <c r="PRF32" s="309"/>
      <c r="PRG32" s="309"/>
      <c r="PRH32" s="309"/>
      <c r="PRI32" s="309"/>
      <c r="PRJ32" s="309"/>
      <c r="PRK32" s="309"/>
      <c r="PRL32" s="309"/>
      <c r="PRM32" s="309"/>
      <c r="PRN32" s="309"/>
      <c r="PRO32" s="309"/>
      <c r="PRP32" s="309"/>
      <c r="PRQ32" s="309"/>
      <c r="PRR32" s="309"/>
      <c r="PRS32" s="309"/>
      <c r="PRT32" s="309"/>
      <c r="PRU32" s="309"/>
      <c r="PRV32" s="309"/>
      <c r="PRW32" s="309"/>
      <c r="PRX32" s="309"/>
      <c r="PRY32" s="309"/>
      <c r="PRZ32" s="309"/>
      <c r="PSA32" s="309"/>
      <c r="PSB32" s="309"/>
      <c r="PSC32" s="309"/>
      <c r="PSD32" s="309"/>
      <c r="PSE32" s="309"/>
      <c r="PSF32" s="309"/>
      <c r="PSG32" s="309"/>
      <c r="PSH32" s="309"/>
      <c r="PSI32" s="309"/>
      <c r="PSJ32" s="309"/>
      <c r="PSK32" s="309"/>
      <c r="PSL32" s="309"/>
      <c r="PSM32" s="309"/>
      <c r="PSN32" s="309"/>
      <c r="PSO32" s="309"/>
      <c r="PSP32" s="309"/>
      <c r="PSQ32" s="309"/>
      <c r="PSR32" s="309"/>
      <c r="PSS32" s="309"/>
      <c r="PST32" s="309"/>
      <c r="PSU32" s="309"/>
      <c r="PSV32" s="309"/>
      <c r="PSW32" s="309"/>
      <c r="PSX32" s="309"/>
      <c r="PSY32" s="309"/>
      <c r="PSZ32" s="309"/>
      <c r="PTA32" s="309"/>
      <c r="PTB32" s="309"/>
      <c r="PTC32" s="309"/>
      <c r="PTD32" s="309"/>
      <c r="PTE32" s="309"/>
      <c r="PTF32" s="309"/>
      <c r="PTG32" s="309"/>
      <c r="PTH32" s="309"/>
      <c r="PTI32" s="309"/>
      <c r="PTJ32" s="309"/>
      <c r="PTK32" s="309"/>
      <c r="PTL32" s="309"/>
      <c r="PTM32" s="309"/>
      <c r="PTN32" s="309"/>
      <c r="PTO32" s="309"/>
      <c r="PTP32" s="309"/>
      <c r="PTQ32" s="309"/>
      <c r="PTR32" s="309"/>
      <c r="PTS32" s="309"/>
      <c r="PTT32" s="309"/>
      <c r="PTU32" s="309"/>
      <c r="PTV32" s="309"/>
      <c r="PTW32" s="309"/>
      <c r="PTX32" s="309"/>
      <c r="PTY32" s="309"/>
      <c r="PTZ32" s="309"/>
      <c r="PUA32" s="309"/>
      <c r="PUB32" s="309"/>
      <c r="PUC32" s="309"/>
      <c r="PUD32" s="309"/>
      <c r="PUE32" s="309"/>
      <c r="PUF32" s="309"/>
      <c r="PUG32" s="309"/>
      <c r="PUH32" s="309"/>
      <c r="PUI32" s="309"/>
      <c r="PUJ32" s="309"/>
      <c r="PUK32" s="309"/>
      <c r="PUL32" s="309"/>
      <c r="PUM32" s="309"/>
      <c r="PUN32" s="309"/>
      <c r="PUO32" s="309"/>
      <c r="PUP32" s="309"/>
      <c r="PUQ32" s="309"/>
      <c r="PUR32" s="309"/>
      <c r="PUS32" s="309"/>
      <c r="PUT32" s="309"/>
      <c r="PUU32" s="309"/>
      <c r="PUV32" s="309"/>
      <c r="PUW32" s="309"/>
      <c r="PUX32" s="309"/>
      <c r="PUY32" s="309"/>
      <c r="PUZ32" s="309"/>
      <c r="PVA32" s="309"/>
      <c r="PVB32" s="309"/>
      <c r="PVC32" s="309"/>
      <c r="PVD32" s="309"/>
      <c r="PVE32" s="309"/>
      <c r="PVF32" s="309"/>
      <c r="PVG32" s="309"/>
      <c r="PVH32" s="309"/>
      <c r="PVI32" s="309"/>
      <c r="PVJ32" s="309"/>
      <c r="PVK32" s="309"/>
      <c r="PVL32" s="309"/>
      <c r="PVM32" s="309"/>
      <c r="PVN32" s="309"/>
      <c r="PVO32" s="309"/>
      <c r="PVP32" s="309"/>
      <c r="PVQ32" s="309"/>
      <c r="PVR32" s="309"/>
      <c r="PVS32" s="309"/>
      <c r="PVT32" s="309"/>
      <c r="PVU32" s="309"/>
      <c r="PVV32" s="309"/>
      <c r="PVW32" s="309"/>
      <c r="PVX32" s="309"/>
      <c r="PVY32" s="309"/>
      <c r="PVZ32" s="309"/>
      <c r="PWA32" s="309"/>
      <c r="PWB32" s="309"/>
      <c r="PWC32" s="309"/>
      <c r="PWD32" s="309"/>
      <c r="PWE32" s="309"/>
      <c r="PWF32" s="309"/>
      <c r="PWG32" s="309"/>
      <c r="PWH32" s="309"/>
      <c r="PWI32" s="309"/>
      <c r="PWJ32" s="309"/>
      <c r="PWK32" s="309"/>
      <c r="PWL32" s="309"/>
      <c r="PWM32" s="309"/>
      <c r="PWN32" s="309"/>
      <c r="PWO32" s="309"/>
      <c r="PWP32" s="309"/>
      <c r="PWQ32" s="309"/>
      <c r="PWR32" s="309"/>
      <c r="PWS32" s="309"/>
      <c r="PWT32" s="309"/>
      <c r="PWU32" s="309"/>
      <c r="PWV32" s="309"/>
      <c r="PWW32" s="309"/>
      <c r="PWX32" s="309"/>
      <c r="PWY32" s="309"/>
      <c r="PWZ32" s="309"/>
      <c r="PXA32" s="309"/>
      <c r="PXB32" s="309"/>
      <c r="PXC32" s="309"/>
      <c r="PXD32" s="309"/>
      <c r="PXE32" s="309"/>
      <c r="PXF32" s="309"/>
      <c r="PXG32" s="309"/>
      <c r="PXH32" s="309"/>
      <c r="PXI32" s="309"/>
      <c r="PXJ32" s="309"/>
      <c r="PXK32" s="309"/>
      <c r="PXL32" s="309"/>
      <c r="PXM32" s="309"/>
      <c r="PXN32" s="309"/>
      <c r="PXO32" s="309"/>
      <c r="PXP32" s="309"/>
      <c r="PXQ32" s="309"/>
      <c r="PXR32" s="309"/>
      <c r="PXS32" s="309"/>
      <c r="PXT32" s="309"/>
      <c r="PXU32" s="309"/>
      <c r="PXV32" s="309"/>
      <c r="PXW32" s="309"/>
      <c r="PXX32" s="309"/>
      <c r="PXY32" s="309"/>
      <c r="PXZ32" s="309"/>
      <c r="PYA32" s="309"/>
      <c r="PYB32" s="309"/>
      <c r="PYC32" s="309"/>
      <c r="PYD32" s="309"/>
      <c r="PYE32" s="309"/>
      <c r="PYF32" s="309"/>
      <c r="PYG32" s="309"/>
      <c r="PYH32" s="309"/>
      <c r="PYI32" s="309"/>
      <c r="PYJ32" s="309"/>
      <c r="PYK32" s="309"/>
      <c r="PYL32" s="309"/>
      <c r="PYM32" s="309"/>
      <c r="PYN32" s="309"/>
      <c r="PYO32" s="309"/>
      <c r="PYP32" s="309"/>
      <c r="PYQ32" s="309"/>
      <c r="PYR32" s="309"/>
      <c r="PYS32" s="309"/>
      <c r="PYT32" s="309"/>
      <c r="PYU32" s="309"/>
      <c r="PYV32" s="309"/>
      <c r="PYW32" s="309"/>
      <c r="PYX32" s="309"/>
      <c r="PYY32" s="309"/>
      <c r="PYZ32" s="309"/>
      <c r="PZA32" s="309"/>
      <c r="PZB32" s="309"/>
      <c r="PZC32" s="309"/>
      <c r="PZD32" s="309"/>
      <c r="PZE32" s="309"/>
      <c r="PZF32" s="309"/>
      <c r="PZG32" s="309"/>
      <c r="PZH32" s="309"/>
      <c r="PZI32" s="309"/>
      <c r="PZJ32" s="309"/>
      <c r="PZK32" s="309"/>
      <c r="PZL32" s="309"/>
      <c r="PZM32" s="309"/>
      <c r="PZN32" s="309"/>
      <c r="PZO32" s="309"/>
      <c r="PZP32" s="309"/>
      <c r="PZQ32" s="309"/>
      <c r="PZR32" s="309"/>
      <c r="PZS32" s="309"/>
      <c r="PZT32" s="309"/>
      <c r="PZU32" s="309"/>
      <c r="PZV32" s="309"/>
      <c r="PZW32" s="309"/>
      <c r="PZX32" s="309"/>
      <c r="PZY32" s="309"/>
      <c r="PZZ32" s="309"/>
      <c r="QAA32" s="309"/>
      <c r="QAB32" s="309"/>
      <c r="QAC32" s="309"/>
      <c r="QAD32" s="309"/>
      <c r="QAE32" s="309"/>
      <c r="QAF32" s="309"/>
      <c r="QAG32" s="309"/>
      <c r="QAH32" s="309"/>
      <c r="QAI32" s="309"/>
      <c r="QAJ32" s="309"/>
      <c r="QAK32" s="309"/>
      <c r="QAL32" s="309"/>
      <c r="QAM32" s="309"/>
      <c r="QAN32" s="309"/>
      <c r="QAO32" s="309"/>
      <c r="QAP32" s="309"/>
      <c r="QAQ32" s="309"/>
      <c r="QAR32" s="309"/>
      <c r="QAS32" s="309"/>
      <c r="QAT32" s="309"/>
      <c r="QAU32" s="309"/>
      <c r="QAV32" s="309"/>
      <c r="QAW32" s="309"/>
      <c r="QAX32" s="309"/>
      <c r="QAY32" s="309"/>
      <c r="QAZ32" s="309"/>
      <c r="QBA32" s="309"/>
      <c r="QBB32" s="309"/>
      <c r="QBC32" s="309"/>
      <c r="QBD32" s="309"/>
      <c r="QBE32" s="309"/>
      <c r="QBF32" s="309"/>
      <c r="QBG32" s="309"/>
      <c r="QBH32" s="309"/>
      <c r="QBI32" s="309"/>
      <c r="QBJ32" s="309"/>
      <c r="QBK32" s="309"/>
      <c r="QBL32" s="309"/>
      <c r="QBM32" s="309"/>
      <c r="QBN32" s="309"/>
      <c r="QBO32" s="309"/>
      <c r="QBP32" s="309"/>
      <c r="QBQ32" s="309"/>
      <c r="QBR32" s="309"/>
      <c r="QBS32" s="309"/>
      <c r="QBT32" s="309"/>
      <c r="QBU32" s="309"/>
      <c r="QBV32" s="309"/>
      <c r="QBW32" s="309"/>
      <c r="QBX32" s="309"/>
      <c r="QBY32" s="309"/>
      <c r="QBZ32" s="309"/>
      <c r="QCA32" s="309"/>
      <c r="QCB32" s="309"/>
      <c r="QCC32" s="309"/>
      <c r="QCD32" s="309"/>
      <c r="QCE32" s="309"/>
      <c r="QCF32" s="309"/>
      <c r="QCG32" s="309"/>
      <c r="QCH32" s="309"/>
      <c r="QCI32" s="309"/>
      <c r="QCJ32" s="309"/>
      <c r="QCK32" s="309"/>
      <c r="QCL32" s="309"/>
      <c r="QCM32" s="309"/>
      <c r="QCN32" s="309"/>
      <c r="QCO32" s="309"/>
      <c r="QCP32" s="309"/>
      <c r="QCQ32" s="309"/>
      <c r="QCR32" s="309"/>
      <c r="QCS32" s="309"/>
      <c r="QCT32" s="309"/>
      <c r="QCU32" s="309"/>
      <c r="QCV32" s="309"/>
      <c r="QCW32" s="309"/>
      <c r="QCX32" s="309"/>
      <c r="QCY32" s="309"/>
      <c r="QCZ32" s="309"/>
      <c r="QDA32" s="309"/>
      <c r="QDB32" s="309"/>
      <c r="QDC32" s="309"/>
      <c r="QDD32" s="309"/>
      <c r="QDE32" s="309"/>
      <c r="QDF32" s="309"/>
      <c r="QDG32" s="309"/>
      <c r="QDH32" s="309"/>
      <c r="QDI32" s="309"/>
      <c r="QDJ32" s="309"/>
      <c r="QDK32" s="309"/>
      <c r="QDL32" s="309"/>
      <c r="QDM32" s="309"/>
      <c r="QDN32" s="309"/>
      <c r="QDO32" s="309"/>
      <c r="QDP32" s="309"/>
      <c r="QDQ32" s="309"/>
      <c r="QDR32" s="309"/>
      <c r="QDS32" s="309"/>
      <c r="QDT32" s="309"/>
      <c r="QDU32" s="309"/>
      <c r="QDV32" s="309"/>
      <c r="QDW32" s="309"/>
      <c r="QDX32" s="309"/>
      <c r="QDY32" s="309"/>
      <c r="QDZ32" s="309"/>
      <c r="QEA32" s="309"/>
      <c r="QEB32" s="309"/>
      <c r="QEC32" s="309"/>
      <c r="QED32" s="309"/>
      <c r="QEE32" s="309"/>
      <c r="QEF32" s="309"/>
      <c r="QEG32" s="309"/>
      <c r="QEH32" s="309"/>
      <c r="QEI32" s="309"/>
      <c r="QEJ32" s="309"/>
      <c r="QEK32" s="309"/>
      <c r="QEL32" s="309"/>
      <c r="QEM32" s="309"/>
      <c r="QEN32" s="309"/>
      <c r="QEO32" s="309"/>
      <c r="QEP32" s="309"/>
      <c r="QEQ32" s="309"/>
      <c r="QER32" s="309"/>
      <c r="QES32" s="309"/>
      <c r="QET32" s="309"/>
      <c r="QEU32" s="309"/>
      <c r="QEV32" s="309"/>
      <c r="QEW32" s="309"/>
      <c r="QEX32" s="309"/>
      <c r="QEY32" s="309"/>
      <c r="QEZ32" s="309"/>
      <c r="QFA32" s="309"/>
      <c r="QFB32" s="309"/>
      <c r="QFC32" s="309"/>
      <c r="QFD32" s="309"/>
      <c r="QFE32" s="309"/>
      <c r="QFF32" s="309"/>
      <c r="QFG32" s="309"/>
      <c r="QFH32" s="309"/>
      <c r="QFI32" s="309"/>
      <c r="QFJ32" s="309"/>
      <c r="QFK32" s="309"/>
      <c r="QFL32" s="309"/>
      <c r="QFM32" s="309"/>
      <c r="QFN32" s="309"/>
      <c r="QFO32" s="309"/>
      <c r="QFP32" s="309"/>
      <c r="QFQ32" s="309"/>
      <c r="QFR32" s="309"/>
      <c r="QFS32" s="309"/>
      <c r="QFT32" s="309"/>
      <c r="QFU32" s="309"/>
      <c r="QFV32" s="309"/>
      <c r="QFW32" s="309"/>
      <c r="QFX32" s="309"/>
      <c r="QFY32" s="309"/>
      <c r="QFZ32" s="309"/>
      <c r="QGA32" s="309"/>
      <c r="QGB32" s="309"/>
      <c r="QGC32" s="309"/>
      <c r="QGD32" s="309"/>
      <c r="QGE32" s="309"/>
      <c r="QGF32" s="309"/>
      <c r="QGG32" s="309"/>
      <c r="QGH32" s="309"/>
      <c r="QGI32" s="309"/>
      <c r="QGJ32" s="309"/>
      <c r="QGK32" s="309"/>
      <c r="QGL32" s="309"/>
      <c r="QGM32" s="309"/>
      <c r="QGN32" s="309"/>
      <c r="QGO32" s="309"/>
      <c r="QGP32" s="309"/>
      <c r="QGQ32" s="309"/>
      <c r="QGR32" s="309"/>
      <c r="QGS32" s="309"/>
      <c r="QGT32" s="309"/>
      <c r="QGU32" s="309"/>
      <c r="QGV32" s="309"/>
      <c r="QGW32" s="309"/>
      <c r="QGX32" s="309"/>
      <c r="QGY32" s="309"/>
      <c r="QGZ32" s="309"/>
      <c r="QHA32" s="309"/>
      <c r="QHB32" s="309"/>
      <c r="QHC32" s="309"/>
      <c r="QHD32" s="309"/>
      <c r="QHE32" s="309"/>
      <c r="QHF32" s="309"/>
      <c r="QHG32" s="309"/>
      <c r="QHH32" s="309"/>
      <c r="QHI32" s="309"/>
      <c r="QHJ32" s="309"/>
      <c r="QHK32" s="309"/>
      <c r="QHL32" s="309"/>
      <c r="QHM32" s="309"/>
      <c r="QHN32" s="309"/>
      <c r="QHO32" s="309"/>
      <c r="QHP32" s="309"/>
      <c r="QHQ32" s="309"/>
      <c r="QHR32" s="309"/>
      <c r="QHS32" s="309"/>
      <c r="QHT32" s="309"/>
      <c r="QHU32" s="309"/>
      <c r="QHV32" s="309"/>
      <c r="QHW32" s="309"/>
      <c r="QHX32" s="309"/>
      <c r="QHY32" s="309"/>
      <c r="QHZ32" s="309"/>
      <c r="QIA32" s="309"/>
      <c r="QIB32" s="309"/>
      <c r="QIC32" s="309"/>
      <c r="QID32" s="309"/>
      <c r="QIE32" s="309"/>
      <c r="QIF32" s="309"/>
      <c r="QIG32" s="309"/>
      <c r="QIH32" s="309"/>
      <c r="QII32" s="309"/>
      <c r="QIJ32" s="309"/>
      <c r="QIK32" s="309"/>
      <c r="QIL32" s="309"/>
      <c r="QIM32" s="309"/>
      <c r="QIN32" s="309"/>
      <c r="QIO32" s="309"/>
      <c r="QIP32" s="309"/>
      <c r="QIQ32" s="309"/>
      <c r="QIR32" s="309"/>
      <c r="QIS32" s="309"/>
      <c r="QIT32" s="309"/>
      <c r="QIU32" s="309"/>
      <c r="QIV32" s="309"/>
      <c r="QIW32" s="309"/>
      <c r="QIX32" s="309"/>
      <c r="QIY32" s="309"/>
      <c r="QIZ32" s="309"/>
      <c r="QJA32" s="309"/>
      <c r="QJB32" s="309"/>
      <c r="QJC32" s="309"/>
      <c r="QJD32" s="309"/>
      <c r="QJE32" s="309"/>
      <c r="QJF32" s="309"/>
      <c r="QJG32" s="309"/>
      <c r="QJH32" s="309"/>
      <c r="QJI32" s="309"/>
      <c r="QJJ32" s="309"/>
      <c r="QJK32" s="309"/>
      <c r="QJL32" s="309"/>
      <c r="QJM32" s="309"/>
      <c r="QJN32" s="309"/>
      <c r="QJO32" s="309"/>
      <c r="QJP32" s="309"/>
      <c r="QJQ32" s="309"/>
      <c r="QJR32" s="309"/>
      <c r="QJS32" s="309"/>
      <c r="QJT32" s="309"/>
      <c r="QJU32" s="309"/>
      <c r="QJV32" s="309"/>
      <c r="QJW32" s="309"/>
      <c r="QJX32" s="309"/>
      <c r="QJY32" s="309"/>
      <c r="QJZ32" s="309"/>
      <c r="QKA32" s="309"/>
      <c r="QKB32" s="309"/>
      <c r="QKC32" s="309"/>
      <c r="QKD32" s="309"/>
      <c r="QKE32" s="309"/>
      <c r="QKF32" s="309"/>
      <c r="QKG32" s="309"/>
      <c r="QKH32" s="309"/>
      <c r="QKI32" s="309"/>
      <c r="QKJ32" s="309"/>
      <c r="QKK32" s="309"/>
      <c r="QKL32" s="309"/>
      <c r="QKM32" s="309"/>
      <c r="QKN32" s="309"/>
      <c r="QKO32" s="309"/>
      <c r="QKP32" s="309"/>
      <c r="QKQ32" s="309"/>
      <c r="QKR32" s="309"/>
      <c r="QKS32" s="309"/>
      <c r="QKT32" s="309"/>
      <c r="QKU32" s="309"/>
      <c r="QKV32" s="309"/>
      <c r="QKW32" s="309"/>
      <c r="QKX32" s="309"/>
      <c r="QKY32" s="309"/>
      <c r="QKZ32" s="309"/>
      <c r="QLA32" s="309"/>
      <c r="QLB32" s="309"/>
      <c r="QLC32" s="309"/>
      <c r="QLD32" s="309"/>
      <c r="QLE32" s="309"/>
      <c r="QLF32" s="309"/>
      <c r="QLG32" s="309"/>
      <c r="QLH32" s="309"/>
      <c r="QLI32" s="309"/>
      <c r="QLJ32" s="309"/>
      <c r="QLK32" s="309"/>
      <c r="QLL32" s="309"/>
      <c r="QLM32" s="309"/>
      <c r="QLN32" s="309"/>
      <c r="QLO32" s="309"/>
      <c r="QLP32" s="309"/>
      <c r="QLQ32" s="309"/>
      <c r="QLR32" s="309"/>
      <c r="QLS32" s="309"/>
      <c r="QLT32" s="309"/>
      <c r="QLU32" s="309"/>
      <c r="QLV32" s="309"/>
      <c r="QLW32" s="309"/>
      <c r="QLX32" s="309"/>
      <c r="QLY32" s="309"/>
      <c r="QLZ32" s="309"/>
      <c r="QMA32" s="309"/>
      <c r="QMB32" s="309"/>
      <c r="QMC32" s="309"/>
      <c r="QMD32" s="309"/>
      <c r="QME32" s="309"/>
      <c r="QMF32" s="309"/>
      <c r="QMG32" s="309"/>
      <c r="QMH32" s="309"/>
      <c r="QMI32" s="309"/>
      <c r="QMJ32" s="309"/>
      <c r="QMK32" s="309"/>
      <c r="QML32" s="309"/>
      <c r="QMM32" s="309"/>
      <c r="QMN32" s="309"/>
      <c r="QMO32" s="309"/>
      <c r="QMP32" s="309"/>
      <c r="QMQ32" s="309"/>
      <c r="QMR32" s="309"/>
      <c r="QMS32" s="309"/>
      <c r="QMT32" s="309"/>
      <c r="QMU32" s="309"/>
      <c r="QMV32" s="309"/>
      <c r="QMW32" s="309"/>
      <c r="QMX32" s="309"/>
      <c r="QMY32" s="309"/>
      <c r="QMZ32" s="309"/>
      <c r="QNA32" s="309"/>
      <c r="QNB32" s="309"/>
      <c r="QNC32" s="309"/>
      <c r="QND32" s="309"/>
      <c r="QNE32" s="309"/>
      <c r="QNF32" s="309"/>
      <c r="QNG32" s="309"/>
      <c r="QNH32" s="309"/>
      <c r="QNI32" s="309"/>
      <c r="QNJ32" s="309"/>
      <c r="QNK32" s="309"/>
      <c r="QNL32" s="309"/>
      <c r="QNM32" s="309"/>
      <c r="QNN32" s="309"/>
      <c r="QNO32" s="309"/>
      <c r="QNP32" s="309"/>
      <c r="QNQ32" s="309"/>
      <c r="QNR32" s="309"/>
      <c r="QNS32" s="309"/>
      <c r="QNT32" s="309"/>
      <c r="QNU32" s="309"/>
      <c r="QNV32" s="309"/>
      <c r="QNW32" s="309"/>
      <c r="QNX32" s="309"/>
      <c r="QNY32" s="309"/>
      <c r="QNZ32" s="309"/>
      <c r="QOA32" s="309"/>
      <c r="QOB32" s="309"/>
      <c r="QOC32" s="309"/>
      <c r="QOD32" s="309"/>
      <c r="QOE32" s="309"/>
      <c r="QOF32" s="309"/>
      <c r="QOG32" s="309"/>
      <c r="QOH32" s="309"/>
      <c r="QOI32" s="309"/>
      <c r="QOJ32" s="309"/>
      <c r="QOK32" s="309"/>
      <c r="QOL32" s="309"/>
      <c r="QOM32" s="309"/>
      <c r="QON32" s="309"/>
      <c r="QOO32" s="309"/>
      <c r="QOP32" s="309"/>
      <c r="QOQ32" s="309"/>
      <c r="QOR32" s="309"/>
      <c r="QOS32" s="309"/>
      <c r="QOT32" s="309"/>
      <c r="QOU32" s="309"/>
      <c r="QOV32" s="309"/>
      <c r="QOW32" s="309"/>
      <c r="QOX32" s="309"/>
      <c r="QOY32" s="309"/>
      <c r="QOZ32" s="309"/>
      <c r="QPA32" s="309"/>
      <c r="QPB32" s="309"/>
      <c r="QPC32" s="309"/>
      <c r="QPD32" s="309"/>
      <c r="QPE32" s="309"/>
      <c r="QPF32" s="309"/>
      <c r="QPG32" s="309"/>
      <c r="QPH32" s="309"/>
      <c r="QPI32" s="309"/>
      <c r="QPJ32" s="309"/>
      <c r="QPK32" s="309"/>
      <c r="QPL32" s="309"/>
      <c r="QPM32" s="309"/>
      <c r="QPN32" s="309"/>
      <c r="QPO32" s="309"/>
      <c r="QPP32" s="309"/>
      <c r="QPQ32" s="309"/>
      <c r="QPR32" s="309"/>
      <c r="QPS32" s="309"/>
      <c r="QPT32" s="309"/>
      <c r="QPU32" s="309"/>
      <c r="QPV32" s="309"/>
      <c r="QPW32" s="309"/>
      <c r="QPX32" s="309"/>
      <c r="QPY32" s="309"/>
      <c r="QPZ32" s="309"/>
      <c r="QQA32" s="309"/>
      <c r="QQB32" s="309"/>
      <c r="QQC32" s="309"/>
      <c r="QQD32" s="309"/>
      <c r="QQE32" s="309"/>
      <c r="QQF32" s="309"/>
      <c r="QQG32" s="309"/>
      <c r="QQH32" s="309"/>
      <c r="QQI32" s="309"/>
      <c r="QQJ32" s="309"/>
      <c r="QQK32" s="309"/>
      <c r="QQL32" s="309"/>
      <c r="QQM32" s="309"/>
      <c r="QQN32" s="309"/>
      <c r="QQO32" s="309"/>
      <c r="QQP32" s="309"/>
      <c r="QQQ32" s="309"/>
      <c r="QQR32" s="309"/>
      <c r="QQS32" s="309"/>
      <c r="QQT32" s="309"/>
      <c r="QQU32" s="309"/>
      <c r="QQV32" s="309"/>
      <c r="QQW32" s="309"/>
      <c r="QQX32" s="309"/>
      <c r="QQY32" s="309"/>
      <c r="QQZ32" s="309"/>
      <c r="QRA32" s="309"/>
      <c r="QRB32" s="309"/>
      <c r="QRC32" s="309"/>
      <c r="QRD32" s="309"/>
      <c r="QRE32" s="309"/>
      <c r="QRF32" s="309"/>
      <c r="QRG32" s="309"/>
      <c r="QRH32" s="309"/>
      <c r="QRI32" s="309"/>
      <c r="QRJ32" s="309"/>
      <c r="QRK32" s="309"/>
      <c r="QRL32" s="309"/>
      <c r="QRM32" s="309"/>
      <c r="QRN32" s="309"/>
      <c r="QRO32" s="309"/>
      <c r="QRP32" s="309"/>
      <c r="QRQ32" s="309"/>
      <c r="QRR32" s="309"/>
      <c r="QRS32" s="309"/>
      <c r="QRT32" s="309"/>
      <c r="QRU32" s="309"/>
      <c r="QRV32" s="309"/>
      <c r="QRW32" s="309"/>
      <c r="QRX32" s="309"/>
      <c r="QRY32" s="309"/>
      <c r="QRZ32" s="309"/>
      <c r="QSA32" s="309"/>
      <c r="QSB32" s="309"/>
      <c r="QSC32" s="309"/>
      <c r="QSD32" s="309"/>
      <c r="QSE32" s="309"/>
      <c r="QSF32" s="309"/>
      <c r="QSG32" s="309"/>
      <c r="QSH32" s="309"/>
      <c r="QSI32" s="309"/>
      <c r="QSJ32" s="309"/>
      <c r="QSK32" s="309"/>
      <c r="QSL32" s="309"/>
      <c r="QSM32" s="309"/>
      <c r="QSN32" s="309"/>
      <c r="QSO32" s="309"/>
      <c r="QSP32" s="309"/>
      <c r="QSQ32" s="309"/>
      <c r="QSR32" s="309"/>
      <c r="QSS32" s="309"/>
      <c r="QST32" s="309"/>
      <c r="QSU32" s="309"/>
      <c r="QSV32" s="309"/>
      <c r="QSW32" s="309"/>
      <c r="QSX32" s="309"/>
      <c r="QSY32" s="309"/>
      <c r="QSZ32" s="309"/>
      <c r="QTA32" s="309"/>
      <c r="QTB32" s="309"/>
      <c r="QTC32" s="309"/>
      <c r="QTD32" s="309"/>
      <c r="QTE32" s="309"/>
      <c r="QTF32" s="309"/>
      <c r="QTG32" s="309"/>
      <c r="QTH32" s="309"/>
      <c r="QTI32" s="309"/>
      <c r="QTJ32" s="309"/>
      <c r="QTK32" s="309"/>
      <c r="QTL32" s="309"/>
      <c r="QTM32" s="309"/>
      <c r="QTN32" s="309"/>
      <c r="QTO32" s="309"/>
      <c r="QTP32" s="309"/>
      <c r="QTQ32" s="309"/>
      <c r="QTR32" s="309"/>
      <c r="QTS32" s="309"/>
      <c r="QTT32" s="309"/>
      <c r="QTU32" s="309"/>
      <c r="QTV32" s="309"/>
      <c r="QTW32" s="309"/>
      <c r="QTX32" s="309"/>
      <c r="QTY32" s="309"/>
      <c r="QTZ32" s="309"/>
      <c r="QUA32" s="309"/>
      <c r="QUB32" s="309"/>
      <c r="QUC32" s="309"/>
      <c r="QUD32" s="309"/>
      <c r="QUE32" s="309"/>
      <c r="QUF32" s="309"/>
      <c r="QUG32" s="309"/>
      <c r="QUH32" s="309"/>
      <c r="QUI32" s="309"/>
      <c r="QUJ32" s="309"/>
      <c r="QUK32" s="309"/>
      <c r="QUL32" s="309"/>
      <c r="QUM32" s="309"/>
      <c r="QUN32" s="309"/>
      <c r="QUO32" s="309"/>
      <c r="QUP32" s="309"/>
      <c r="QUQ32" s="309"/>
      <c r="QUR32" s="309"/>
      <c r="QUS32" s="309"/>
      <c r="QUT32" s="309"/>
      <c r="QUU32" s="309"/>
      <c r="QUV32" s="309"/>
      <c r="QUW32" s="309"/>
      <c r="QUX32" s="309"/>
      <c r="QUY32" s="309"/>
      <c r="QUZ32" s="309"/>
      <c r="QVA32" s="309"/>
      <c r="QVB32" s="309"/>
      <c r="QVC32" s="309"/>
      <c r="QVD32" s="309"/>
      <c r="QVE32" s="309"/>
      <c r="QVF32" s="309"/>
      <c r="QVG32" s="309"/>
      <c r="QVH32" s="309"/>
      <c r="QVI32" s="309"/>
      <c r="QVJ32" s="309"/>
      <c r="QVK32" s="309"/>
      <c r="QVL32" s="309"/>
      <c r="QVM32" s="309"/>
      <c r="QVN32" s="309"/>
      <c r="QVO32" s="309"/>
      <c r="QVP32" s="309"/>
      <c r="QVQ32" s="309"/>
      <c r="QVR32" s="309"/>
      <c r="QVS32" s="309"/>
      <c r="QVT32" s="309"/>
      <c r="QVU32" s="309"/>
      <c r="QVV32" s="309"/>
      <c r="QVW32" s="309"/>
      <c r="QVX32" s="309"/>
      <c r="QVY32" s="309"/>
      <c r="QVZ32" s="309"/>
      <c r="QWA32" s="309"/>
      <c r="QWB32" s="309"/>
      <c r="QWC32" s="309"/>
      <c r="QWD32" s="309"/>
      <c r="QWE32" s="309"/>
      <c r="QWF32" s="309"/>
      <c r="QWG32" s="309"/>
      <c r="QWH32" s="309"/>
      <c r="QWI32" s="309"/>
      <c r="QWJ32" s="309"/>
      <c r="QWK32" s="309"/>
      <c r="QWL32" s="309"/>
      <c r="QWM32" s="309"/>
      <c r="QWN32" s="309"/>
      <c r="QWO32" s="309"/>
      <c r="QWP32" s="309"/>
      <c r="QWQ32" s="309"/>
      <c r="QWR32" s="309"/>
      <c r="QWS32" s="309"/>
      <c r="QWT32" s="309"/>
      <c r="QWU32" s="309"/>
      <c r="QWV32" s="309"/>
      <c r="QWW32" s="309"/>
      <c r="QWX32" s="309"/>
      <c r="QWY32" s="309"/>
      <c r="QWZ32" s="309"/>
      <c r="QXA32" s="309"/>
      <c r="QXB32" s="309"/>
      <c r="QXC32" s="309"/>
      <c r="QXD32" s="309"/>
      <c r="QXE32" s="309"/>
      <c r="QXF32" s="309"/>
      <c r="QXG32" s="309"/>
      <c r="QXH32" s="309"/>
      <c r="QXI32" s="309"/>
      <c r="QXJ32" s="309"/>
      <c r="QXK32" s="309"/>
      <c r="QXL32" s="309"/>
      <c r="QXM32" s="309"/>
      <c r="QXN32" s="309"/>
      <c r="QXO32" s="309"/>
      <c r="QXP32" s="309"/>
      <c r="QXQ32" s="309"/>
      <c r="QXR32" s="309"/>
      <c r="QXS32" s="309"/>
      <c r="QXT32" s="309"/>
      <c r="QXU32" s="309"/>
      <c r="QXV32" s="309"/>
      <c r="QXW32" s="309"/>
      <c r="QXX32" s="309"/>
      <c r="QXY32" s="309"/>
      <c r="QXZ32" s="309"/>
      <c r="QYA32" s="309"/>
      <c r="QYB32" s="309"/>
      <c r="QYC32" s="309"/>
      <c r="QYD32" s="309"/>
      <c r="QYE32" s="309"/>
      <c r="QYF32" s="309"/>
      <c r="QYG32" s="309"/>
      <c r="QYH32" s="309"/>
      <c r="QYI32" s="309"/>
      <c r="QYJ32" s="309"/>
      <c r="QYK32" s="309"/>
      <c r="QYL32" s="309"/>
      <c r="QYM32" s="309"/>
      <c r="QYN32" s="309"/>
      <c r="QYO32" s="309"/>
      <c r="QYP32" s="309"/>
      <c r="QYQ32" s="309"/>
      <c r="QYR32" s="309"/>
      <c r="QYS32" s="309"/>
      <c r="QYT32" s="309"/>
      <c r="QYU32" s="309"/>
      <c r="QYV32" s="309"/>
      <c r="QYW32" s="309"/>
      <c r="QYX32" s="309"/>
      <c r="QYY32" s="309"/>
      <c r="QYZ32" s="309"/>
      <c r="QZA32" s="309"/>
      <c r="QZB32" s="309"/>
      <c r="QZC32" s="309"/>
      <c r="QZD32" s="309"/>
      <c r="QZE32" s="309"/>
      <c r="QZF32" s="309"/>
      <c r="QZG32" s="309"/>
      <c r="QZH32" s="309"/>
      <c r="QZI32" s="309"/>
      <c r="QZJ32" s="309"/>
      <c r="QZK32" s="309"/>
      <c r="QZL32" s="309"/>
      <c r="QZM32" s="309"/>
      <c r="QZN32" s="309"/>
      <c r="QZO32" s="309"/>
      <c r="QZP32" s="309"/>
      <c r="QZQ32" s="309"/>
      <c r="QZR32" s="309"/>
      <c r="QZS32" s="309"/>
      <c r="QZT32" s="309"/>
      <c r="QZU32" s="309"/>
      <c r="QZV32" s="309"/>
      <c r="QZW32" s="309"/>
      <c r="QZX32" s="309"/>
      <c r="QZY32" s="309"/>
      <c r="QZZ32" s="309"/>
      <c r="RAA32" s="309"/>
      <c r="RAB32" s="309"/>
      <c r="RAC32" s="309"/>
      <c r="RAD32" s="309"/>
      <c r="RAE32" s="309"/>
      <c r="RAF32" s="309"/>
      <c r="RAG32" s="309"/>
      <c r="RAH32" s="309"/>
      <c r="RAI32" s="309"/>
      <c r="RAJ32" s="309"/>
      <c r="RAK32" s="309"/>
      <c r="RAL32" s="309"/>
      <c r="RAM32" s="309"/>
      <c r="RAN32" s="309"/>
      <c r="RAO32" s="309"/>
      <c r="RAP32" s="309"/>
      <c r="RAQ32" s="309"/>
      <c r="RAR32" s="309"/>
      <c r="RAS32" s="309"/>
      <c r="RAT32" s="309"/>
      <c r="RAU32" s="309"/>
      <c r="RAV32" s="309"/>
      <c r="RAW32" s="309"/>
      <c r="RAX32" s="309"/>
      <c r="RAY32" s="309"/>
      <c r="RAZ32" s="309"/>
      <c r="RBA32" s="309"/>
      <c r="RBB32" s="309"/>
      <c r="RBC32" s="309"/>
      <c r="RBD32" s="309"/>
      <c r="RBE32" s="309"/>
      <c r="RBF32" s="309"/>
      <c r="RBG32" s="309"/>
      <c r="RBH32" s="309"/>
      <c r="RBI32" s="309"/>
      <c r="RBJ32" s="309"/>
      <c r="RBK32" s="309"/>
      <c r="RBL32" s="309"/>
      <c r="RBM32" s="309"/>
      <c r="RBN32" s="309"/>
      <c r="RBO32" s="309"/>
      <c r="RBP32" s="309"/>
      <c r="RBQ32" s="309"/>
      <c r="RBR32" s="309"/>
      <c r="RBS32" s="309"/>
      <c r="RBT32" s="309"/>
      <c r="RBU32" s="309"/>
      <c r="RBV32" s="309"/>
      <c r="RBW32" s="309"/>
      <c r="RBX32" s="309"/>
      <c r="RBY32" s="309"/>
      <c r="RBZ32" s="309"/>
      <c r="RCA32" s="309"/>
      <c r="RCB32" s="309"/>
      <c r="RCC32" s="309"/>
      <c r="RCD32" s="309"/>
      <c r="RCE32" s="309"/>
      <c r="RCF32" s="309"/>
      <c r="RCG32" s="309"/>
      <c r="RCH32" s="309"/>
      <c r="RCI32" s="309"/>
      <c r="RCJ32" s="309"/>
      <c r="RCK32" s="309"/>
      <c r="RCL32" s="309"/>
      <c r="RCM32" s="309"/>
      <c r="RCN32" s="309"/>
      <c r="RCO32" s="309"/>
      <c r="RCP32" s="309"/>
      <c r="RCQ32" s="309"/>
      <c r="RCR32" s="309"/>
      <c r="RCS32" s="309"/>
      <c r="RCT32" s="309"/>
      <c r="RCU32" s="309"/>
      <c r="RCV32" s="309"/>
      <c r="RCW32" s="309"/>
      <c r="RCX32" s="309"/>
      <c r="RCY32" s="309"/>
      <c r="RCZ32" s="309"/>
      <c r="RDA32" s="309"/>
      <c r="RDB32" s="309"/>
      <c r="RDC32" s="309"/>
      <c r="RDD32" s="309"/>
      <c r="RDE32" s="309"/>
      <c r="RDF32" s="309"/>
      <c r="RDG32" s="309"/>
      <c r="RDH32" s="309"/>
      <c r="RDI32" s="309"/>
      <c r="RDJ32" s="309"/>
      <c r="RDK32" s="309"/>
      <c r="RDL32" s="309"/>
      <c r="RDM32" s="309"/>
      <c r="RDN32" s="309"/>
      <c r="RDO32" s="309"/>
      <c r="RDP32" s="309"/>
      <c r="RDQ32" s="309"/>
      <c r="RDR32" s="309"/>
      <c r="RDS32" s="309"/>
      <c r="RDT32" s="309"/>
      <c r="RDU32" s="309"/>
      <c r="RDV32" s="309"/>
      <c r="RDW32" s="309"/>
      <c r="RDX32" s="309"/>
      <c r="RDY32" s="309"/>
      <c r="RDZ32" s="309"/>
      <c r="REA32" s="309"/>
      <c r="REB32" s="309"/>
      <c r="REC32" s="309"/>
      <c r="RED32" s="309"/>
      <c r="REE32" s="309"/>
      <c r="REF32" s="309"/>
      <c r="REG32" s="309"/>
      <c r="REH32" s="309"/>
      <c r="REI32" s="309"/>
      <c r="REJ32" s="309"/>
      <c r="REK32" s="309"/>
      <c r="REL32" s="309"/>
      <c r="REM32" s="309"/>
      <c r="REN32" s="309"/>
      <c r="REO32" s="309"/>
      <c r="REP32" s="309"/>
      <c r="REQ32" s="309"/>
      <c r="RER32" s="309"/>
      <c r="RES32" s="309"/>
      <c r="RET32" s="309"/>
      <c r="REU32" s="309"/>
      <c r="REV32" s="309"/>
      <c r="REW32" s="309"/>
      <c r="REX32" s="309"/>
      <c r="REY32" s="309"/>
      <c r="REZ32" s="309"/>
      <c r="RFA32" s="309"/>
      <c r="RFB32" s="309"/>
      <c r="RFC32" s="309"/>
      <c r="RFD32" s="309"/>
      <c r="RFE32" s="309"/>
      <c r="RFF32" s="309"/>
      <c r="RFG32" s="309"/>
      <c r="RFH32" s="309"/>
      <c r="RFI32" s="309"/>
      <c r="RFJ32" s="309"/>
      <c r="RFK32" s="309"/>
      <c r="RFL32" s="309"/>
      <c r="RFM32" s="309"/>
      <c r="RFN32" s="309"/>
      <c r="RFO32" s="309"/>
      <c r="RFP32" s="309"/>
      <c r="RFQ32" s="309"/>
      <c r="RFR32" s="309"/>
      <c r="RFS32" s="309"/>
      <c r="RFT32" s="309"/>
      <c r="RFU32" s="309"/>
      <c r="RFV32" s="309"/>
      <c r="RFW32" s="309"/>
      <c r="RFX32" s="309"/>
      <c r="RFY32" s="309"/>
      <c r="RFZ32" s="309"/>
      <c r="RGA32" s="309"/>
      <c r="RGB32" s="309"/>
      <c r="RGC32" s="309"/>
      <c r="RGD32" s="309"/>
      <c r="RGE32" s="309"/>
      <c r="RGF32" s="309"/>
      <c r="RGG32" s="309"/>
      <c r="RGH32" s="309"/>
      <c r="RGI32" s="309"/>
      <c r="RGJ32" s="309"/>
      <c r="RGK32" s="309"/>
      <c r="RGL32" s="309"/>
      <c r="RGM32" s="309"/>
      <c r="RGN32" s="309"/>
      <c r="RGO32" s="309"/>
      <c r="RGP32" s="309"/>
      <c r="RGQ32" s="309"/>
      <c r="RGR32" s="309"/>
      <c r="RGS32" s="309"/>
      <c r="RGT32" s="309"/>
      <c r="RGU32" s="309"/>
      <c r="RGV32" s="309"/>
      <c r="RGW32" s="309"/>
      <c r="RGX32" s="309"/>
      <c r="RGY32" s="309"/>
      <c r="RGZ32" s="309"/>
      <c r="RHA32" s="309"/>
      <c r="RHB32" s="309"/>
      <c r="RHC32" s="309"/>
      <c r="RHD32" s="309"/>
      <c r="RHE32" s="309"/>
      <c r="RHF32" s="309"/>
      <c r="RHG32" s="309"/>
      <c r="RHH32" s="309"/>
      <c r="RHI32" s="309"/>
      <c r="RHJ32" s="309"/>
      <c r="RHK32" s="309"/>
      <c r="RHL32" s="309"/>
      <c r="RHM32" s="309"/>
      <c r="RHN32" s="309"/>
      <c r="RHO32" s="309"/>
      <c r="RHP32" s="309"/>
      <c r="RHQ32" s="309"/>
      <c r="RHR32" s="309"/>
      <c r="RHS32" s="309"/>
      <c r="RHT32" s="309"/>
      <c r="RHU32" s="309"/>
      <c r="RHV32" s="309"/>
      <c r="RHW32" s="309"/>
      <c r="RHX32" s="309"/>
      <c r="RHY32" s="309"/>
      <c r="RHZ32" s="309"/>
      <c r="RIA32" s="309"/>
      <c r="RIB32" s="309"/>
      <c r="RIC32" s="309"/>
      <c r="RID32" s="309"/>
      <c r="RIE32" s="309"/>
      <c r="RIF32" s="309"/>
      <c r="RIG32" s="309"/>
      <c r="RIH32" s="309"/>
      <c r="RII32" s="309"/>
      <c r="RIJ32" s="309"/>
      <c r="RIK32" s="309"/>
      <c r="RIL32" s="309"/>
      <c r="RIM32" s="309"/>
      <c r="RIN32" s="309"/>
      <c r="RIO32" s="309"/>
      <c r="RIP32" s="309"/>
      <c r="RIQ32" s="309"/>
      <c r="RIR32" s="309"/>
      <c r="RIS32" s="309"/>
      <c r="RIT32" s="309"/>
      <c r="RIU32" s="309"/>
      <c r="RIV32" s="309"/>
      <c r="RIW32" s="309"/>
      <c r="RIX32" s="309"/>
      <c r="RIY32" s="309"/>
      <c r="RIZ32" s="309"/>
      <c r="RJA32" s="309"/>
      <c r="RJB32" s="309"/>
      <c r="RJC32" s="309"/>
      <c r="RJD32" s="309"/>
      <c r="RJE32" s="309"/>
      <c r="RJF32" s="309"/>
      <c r="RJG32" s="309"/>
      <c r="RJH32" s="309"/>
      <c r="RJI32" s="309"/>
      <c r="RJJ32" s="309"/>
      <c r="RJK32" s="309"/>
      <c r="RJL32" s="309"/>
      <c r="RJM32" s="309"/>
      <c r="RJN32" s="309"/>
      <c r="RJO32" s="309"/>
      <c r="RJP32" s="309"/>
      <c r="RJQ32" s="309"/>
      <c r="RJR32" s="309"/>
      <c r="RJS32" s="309"/>
      <c r="RJT32" s="309"/>
      <c r="RJU32" s="309"/>
      <c r="RJV32" s="309"/>
      <c r="RJW32" s="309"/>
      <c r="RJX32" s="309"/>
      <c r="RJY32" s="309"/>
      <c r="RJZ32" s="309"/>
      <c r="RKA32" s="309"/>
      <c r="RKB32" s="309"/>
      <c r="RKC32" s="309"/>
      <c r="RKD32" s="309"/>
      <c r="RKE32" s="309"/>
      <c r="RKF32" s="309"/>
      <c r="RKG32" s="309"/>
      <c r="RKH32" s="309"/>
      <c r="RKI32" s="309"/>
      <c r="RKJ32" s="309"/>
      <c r="RKK32" s="309"/>
      <c r="RKL32" s="309"/>
      <c r="RKM32" s="309"/>
      <c r="RKN32" s="309"/>
      <c r="RKO32" s="309"/>
      <c r="RKP32" s="309"/>
      <c r="RKQ32" s="309"/>
      <c r="RKR32" s="309"/>
      <c r="RKS32" s="309"/>
      <c r="RKT32" s="309"/>
      <c r="RKU32" s="309"/>
      <c r="RKV32" s="309"/>
      <c r="RKW32" s="309"/>
      <c r="RKX32" s="309"/>
      <c r="RKY32" s="309"/>
      <c r="RKZ32" s="309"/>
      <c r="RLA32" s="309"/>
      <c r="RLB32" s="309"/>
      <c r="RLC32" s="309"/>
      <c r="RLD32" s="309"/>
      <c r="RLE32" s="309"/>
      <c r="RLF32" s="309"/>
      <c r="RLG32" s="309"/>
      <c r="RLH32" s="309"/>
      <c r="RLI32" s="309"/>
      <c r="RLJ32" s="309"/>
      <c r="RLK32" s="309"/>
      <c r="RLL32" s="309"/>
      <c r="RLM32" s="309"/>
      <c r="RLN32" s="309"/>
      <c r="RLO32" s="309"/>
      <c r="RLP32" s="309"/>
      <c r="RLQ32" s="309"/>
      <c r="RLR32" s="309"/>
      <c r="RLS32" s="309"/>
      <c r="RLT32" s="309"/>
      <c r="RLU32" s="309"/>
      <c r="RLV32" s="309"/>
      <c r="RLW32" s="309"/>
      <c r="RLX32" s="309"/>
      <c r="RLY32" s="309"/>
      <c r="RLZ32" s="309"/>
      <c r="RMA32" s="309"/>
      <c r="RMB32" s="309"/>
      <c r="RMC32" s="309"/>
      <c r="RMD32" s="309"/>
      <c r="RME32" s="309"/>
      <c r="RMF32" s="309"/>
      <c r="RMG32" s="309"/>
      <c r="RMH32" s="309"/>
      <c r="RMI32" s="309"/>
      <c r="RMJ32" s="309"/>
      <c r="RMK32" s="309"/>
      <c r="RML32" s="309"/>
      <c r="RMM32" s="309"/>
      <c r="RMN32" s="309"/>
      <c r="RMO32" s="309"/>
      <c r="RMP32" s="309"/>
      <c r="RMQ32" s="309"/>
      <c r="RMR32" s="309"/>
      <c r="RMS32" s="309"/>
      <c r="RMT32" s="309"/>
      <c r="RMU32" s="309"/>
      <c r="RMV32" s="309"/>
      <c r="RMW32" s="309"/>
      <c r="RMX32" s="309"/>
      <c r="RMY32" s="309"/>
      <c r="RMZ32" s="309"/>
      <c r="RNA32" s="309"/>
      <c r="RNB32" s="309"/>
      <c r="RNC32" s="309"/>
      <c r="RND32" s="309"/>
      <c r="RNE32" s="309"/>
      <c r="RNF32" s="309"/>
      <c r="RNG32" s="309"/>
      <c r="RNH32" s="309"/>
      <c r="RNI32" s="309"/>
      <c r="RNJ32" s="309"/>
      <c r="RNK32" s="309"/>
      <c r="RNL32" s="309"/>
      <c r="RNM32" s="309"/>
      <c r="RNN32" s="309"/>
      <c r="RNO32" s="309"/>
      <c r="RNP32" s="309"/>
      <c r="RNQ32" s="309"/>
      <c r="RNR32" s="309"/>
      <c r="RNS32" s="309"/>
      <c r="RNT32" s="309"/>
      <c r="RNU32" s="309"/>
      <c r="RNV32" s="309"/>
      <c r="RNW32" s="309"/>
      <c r="RNX32" s="309"/>
      <c r="RNY32" s="309"/>
      <c r="RNZ32" s="309"/>
      <c r="ROA32" s="309"/>
      <c r="ROB32" s="309"/>
      <c r="ROC32" s="309"/>
      <c r="ROD32" s="309"/>
      <c r="ROE32" s="309"/>
      <c r="ROF32" s="309"/>
      <c r="ROG32" s="309"/>
      <c r="ROH32" s="309"/>
      <c r="ROI32" s="309"/>
      <c r="ROJ32" s="309"/>
      <c r="ROK32" s="309"/>
      <c r="ROL32" s="309"/>
      <c r="ROM32" s="309"/>
      <c r="RON32" s="309"/>
      <c r="ROO32" s="309"/>
      <c r="ROP32" s="309"/>
      <c r="ROQ32" s="309"/>
      <c r="ROR32" s="309"/>
      <c r="ROS32" s="309"/>
      <c r="ROT32" s="309"/>
      <c r="ROU32" s="309"/>
      <c r="ROV32" s="309"/>
      <c r="ROW32" s="309"/>
      <c r="ROX32" s="309"/>
      <c r="ROY32" s="309"/>
      <c r="ROZ32" s="309"/>
      <c r="RPA32" s="309"/>
      <c r="RPB32" s="309"/>
      <c r="RPC32" s="309"/>
      <c r="RPD32" s="309"/>
      <c r="RPE32" s="309"/>
      <c r="RPF32" s="309"/>
      <c r="RPG32" s="309"/>
      <c r="RPH32" s="309"/>
      <c r="RPI32" s="309"/>
      <c r="RPJ32" s="309"/>
      <c r="RPK32" s="309"/>
      <c r="RPL32" s="309"/>
      <c r="RPM32" s="309"/>
      <c r="RPN32" s="309"/>
      <c r="RPO32" s="309"/>
      <c r="RPP32" s="309"/>
      <c r="RPQ32" s="309"/>
      <c r="RPR32" s="309"/>
      <c r="RPS32" s="309"/>
      <c r="RPT32" s="309"/>
      <c r="RPU32" s="309"/>
      <c r="RPV32" s="309"/>
      <c r="RPW32" s="309"/>
      <c r="RPX32" s="309"/>
      <c r="RPY32" s="309"/>
      <c r="RPZ32" s="309"/>
      <c r="RQA32" s="309"/>
      <c r="RQB32" s="309"/>
      <c r="RQC32" s="309"/>
      <c r="RQD32" s="309"/>
      <c r="RQE32" s="309"/>
      <c r="RQF32" s="309"/>
      <c r="RQG32" s="309"/>
      <c r="RQH32" s="309"/>
      <c r="RQI32" s="309"/>
      <c r="RQJ32" s="309"/>
      <c r="RQK32" s="309"/>
      <c r="RQL32" s="309"/>
      <c r="RQM32" s="309"/>
      <c r="RQN32" s="309"/>
      <c r="RQO32" s="309"/>
      <c r="RQP32" s="309"/>
      <c r="RQQ32" s="309"/>
      <c r="RQR32" s="309"/>
      <c r="RQS32" s="309"/>
      <c r="RQT32" s="309"/>
      <c r="RQU32" s="309"/>
      <c r="RQV32" s="309"/>
      <c r="RQW32" s="309"/>
      <c r="RQX32" s="309"/>
      <c r="RQY32" s="309"/>
      <c r="RQZ32" s="309"/>
      <c r="RRA32" s="309"/>
      <c r="RRB32" s="309"/>
      <c r="RRC32" s="309"/>
      <c r="RRD32" s="309"/>
      <c r="RRE32" s="309"/>
      <c r="RRF32" s="309"/>
      <c r="RRG32" s="309"/>
      <c r="RRH32" s="309"/>
      <c r="RRI32" s="309"/>
      <c r="RRJ32" s="309"/>
      <c r="RRK32" s="309"/>
      <c r="RRL32" s="309"/>
      <c r="RRM32" s="309"/>
      <c r="RRN32" s="309"/>
      <c r="RRO32" s="309"/>
      <c r="RRP32" s="309"/>
      <c r="RRQ32" s="309"/>
      <c r="RRR32" s="309"/>
      <c r="RRS32" s="309"/>
      <c r="RRT32" s="309"/>
      <c r="RRU32" s="309"/>
      <c r="RRV32" s="309"/>
      <c r="RRW32" s="309"/>
      <c r="RRX32" s="309"/>
      <c r="RRY32" s="309"/>
      <c r="RRZ32" s="309"/>
      <c r="RSA32" s="309"/>
      <c r="RSB32" s="309"/>
      <c r="RSC32" s="309"/>
      <c r="RSD32" s="309"/>
      <c r="RSE32" s="309"/>
      <c r="RSF32" s="309"/>
      <c r="RSG32" s="309"/>
      <c r="RSH32" s="309"/>
      <c r="RSI32" s="309"/>
      <c r="RSJ32" s="309"/>
      <c r="RSK32" s="309"/>
      <c r="RSL32" s="309"/>
      <c r="RSM32" s="309"/>
      <c r="RSN32" s="309"/>
      <c r="RSO32" s="309"/>
      <c r="RSP32" s="309"/>
      <c r="RSQ32" s="309"/>
      <c r="RSR32" s="309"/>
      <c r="RSS32" s="309"/>
      <c r="RST32" s="309"/>
      <c r="RSU32" s="309"/>
      <c r="RSV32" s="309"/>
      <c r="RSW32" s="309"/>
      <c r="RSX32" s="309"/>
      <c r="RSY32" s="309"/>
      <c r="RSZ32" s="309"/>
      <c r="RTA32" s="309"/>
      <c r="RTB32" s="309"/>
      <c r="RTC32" s="309"/>
      <c r="RTD32" s="309"/>
      <c r="RTE32" s="309"/>
      <c r="RTF32" s="309"/>
      <c r="RTG32" s="309"/>
      <c r="RTH32" s="309"/>
      <c r="RTI32" s="309"/>
      <c r="RTJ32" s="309"/>
      <c r="RTK32" s="309"/>
      <c r="RTL32" s="309"/>
      <c r="RTM32" s="309"/>
      <c r="RTN32" s="309"/>
      <c r="RTO32" s="309"/>
      <c r="RTP32" s="309"/>
      <c r="RTQ32" s="309"/>
      <c r="RTR32" s="309"/>
      <c r="RTS32" s="309"/>
      <c r="RTT32" s="309"/>
      <c r="RTU32" s="309"/>
      <c r="RTV32" s="309"/>
      <c r="RTW32" s="309"/>
      <c r="RTX32" s="309"/>
      <c r="RTY32" s="309"/>
      <c r="RTZ32" s="309"/>
      <c r="RUA32" s="309"/>
      <c r="RUB32" s="309"/>
      <c r="RUC32" s="309"/>
      <c r="RUD32" s="309"/>
      <c r="RUE32" s="309"/>
      <c r="RUF32" s="309"/>
      <c r="RUG32" s="309"/>
      <c r="RUH32" s="309"/>
      <c r="RUI32" s="309"/>
      <c r="RUJ32" s="309"/>
      <c r="RUK32" s="309"/>
      <c r="RUL32" s="309"/>
      <c r="RUM32" s="309"/>
      <c r="RUN32" s="309"/>
      <c r="RUO32" s="309"/>
      <c r="RUP32" s="309"/>
      <c r="RUQ32" s="309"/>
      <c r="RUR32" s="309"/>
      <c r="RUS32" s="309"/>
      <c r="RUT32" s="309"/>
      <c r="RUU32" s="309"/>
      <c r="RUV32" s="309"/>
      <c r="RUW32" s="309"/>
      <c r="RUX32" s="309"/>
      <c r="RUY32" s="309"/>
      <c r="RUZ32" s="309"/>
      <c r="RVA32" s="309"/>
      <c r="RVB32" s="309"/>
      <c r="RVC32" s="309"/>
      <c r="RVD32" s="309"/>
      <c r="RVE32" s="309"/>
      <c r="RVF32" s="309"/>
      <c r="RVG32" s="309"/>
      <c r="RVH32" s="309"/>
      <c r="RVI32" s="309"/>
      <c r="RVJ32" s="309"/>
      <c r="RVK32" s="309"/>
      <c r="RVL32" s="309"/>
      <c r="RVM32" s="309"/>
      <c r="RVN32" s="309"/>
      <c r="RVO32" s="309"/>
      <c r="RVP32" s="309"/>
      <c r="RVQ32" s="309"/>
      <c r="RVR32" s="309"/>
      <c r="RVS32" s="309"/>
      <c r="RVT32" s="309"/>
      <c r="RVU32" s="309"/>
      <c r="RVV32" s="309"/>
      <c r="RVW32" s="309"/>
      <c r="RVX32" s="309"/>
      <c r="RVY32" s="309"/>
      <c r="RVZ32" s="309"/>
      <c r="RWA32" s="309"/>
      <c r="RWB32" s="309"/>
      <c r="RWC32" s="309"/>
      <c r="RWD32" s="309"/>
      <c r="RWE32" s="309"/>
      <c r="RWF32" s="309"/>
      <c r="RWG32" s="309"/>
      <c r="RWH32" s="309"/>
      <c r="RWI32" s="309"/>
      <c r="RWJ32" s="309"/>
      <c r="RWK32" s="309"/>
      <c r="RWL32" s="309"/>
      <c r="RWM32" s="309"/>
      <c r="RWN32" s="309"/>
      <c r="RWO32" s="309"/>
      <c r="RWP32" s="309"/>
      <c r="RWQ32" s="309"/>
      <c r="RWR32" s="309"/>
      <c r="RWS32" s="309"/>
      <c r="RWT32" s="309"/>
      <c r="RWU32" s="309"/>
      <c r="RWV32" s="309"/>
      <c r="RWW32" s="309"/>
      <c r="RWX32" s="309"/>
      <c r="RWY32" s="309"/>
      <c r="RWZ32" s="309"/>
      <c r="RXA32" s="309"/>
      <c r="RXB32" s="309"/>
      <c r="RXC32" s="309"/>
      <c r="RXD32" s="309"/>
      <c r="RXE32" s="309"/>
      <c r="RXF32" s="309"/>
      <c r="RXG32" s="309"/>
      <c r="RXH32" s="309"/>
      <c r="RXI32" s="309"/>
      <c r="RXJ32" s="309"/>
      <c r="RXK32" s="309"/>
      <c r="RXL32" s="309"/>
      <c r="RXM32" s="309"/>
      <c r="RXN32" s="309"/>
      <c r="RXO32" s="309"/>
      <c r="RXP32" s="309"/>
      <c r="RXQ32" s="309"/>
      <c r="RXR32" s="309"/>
      <c r="RXS32" s="309"/>
      <c r="RXT32" s="309"/>
      <c r="RXU32" s="309"/>
      <c r="RXV32" s="309"/>
      <c r="RXW32" s="309"/>
      <c r="RXX32" s="309"/>
      <c r="RXY32" s="309"/>
      <c r="RXZ32" s="309"/>
      <c r="RYA32" s="309"/>
      <c r="RYB32" s="309"/>
      <c r="RYC32" s="309"/>
      <c r="RYD32" s="309"/>
      <c r="RYE32" s="309"/>
      <c r="RYF32" s="309"/>
      <c r="RYG32" s="309"/>
      <c r="RYH32" s="309"/>
      <c r="RYI32" s="309"/>
      <c r="RYJ32" s="309"/>
      <c r="RYK32" s="309"/>
      <c r="RYL32" s="309"/>
      <c r="RYM32" s="309"/>
      <c r="RYN32" s="309"/>
      <c r="RYO32" s="309"/>
      <c r="RYP32" s="309"/>
      <c r="RYQ32" s="309"/>
      <c r="RYR32" s="309"/>
      <c r="RYS32" s="309"/>
      <c r="RYT32" s="309"/>
      <c r="RYU32" s="309"/>
      <c r="RYV32" s="309"/>
      <c r="RYW32" s="309"/>
      <c r="RYX32" s="309"/>
      <c r="RYY32" s="309"/>
      <c r="RYZ32" s="309"/>
      <c r="RZA32" s="309"/>
      <c r="RZB32" s="309"/>
      <c r="RZC32" s="309"/>
      <c r="RZD32" s="309"/>
      <c r="RZE32" s="309"/>
      <c r="RZF32" s="309"/>
      <c r="RZG32" s="309"/>
      <c r="RZH32" s="309"/>
      <c r="RZI32" s="309"/>
      <c r="RZJ32" s="309"/>
      <c r="RZK32" s="309"/>
      <c r="RZL32" s="309"/>
      <c r="RZM32" s="309"/>
      <c r="RZN32" s="309"/>
      <c r="RZO32" s="309"/>
      <c r="RZP32" s="309"/>
      <c r="RZQ32" s="309"/>
      <c r="RZR32" s="309"/>
      <c r="RZS32" s="309"/>
      <c r="RZT32" s="309"/>
      <c r="RZU32" s="309"/>
      <c r="RZV32" s="309"/>
      <c r="RZW32" s="309"/>
      <c r="RZX32" s="309"/>
      <c r="RZY32" s="309"/>
      <c r="RZZ32" s="309"/>
      <c r="SAA32" s="309"/>
      <c r="SAB32" s="309"/>
      <c r="SAC32" s="309"/>
      <c r="SAD32" s="309"/>
      <c r="SAE32" s="309"/>
      <c r="SAF32" s="309"/>
      <c r="SAG32" s="309"/>
      <c r="SAH32" s="309"/>
      <c r="SAI32" s="309"/>
      <c r="SAJ32" s="309"/>
      <c r="SAK32" s="309"/>
      <c r="SAL32" s="309"/>
      <c r="SAM32" s="309"/>
      <c r="SAN32" s="309"/>
      <c r="SAO32" s="309"/>
      <c r="SAP32" s="309"/>
      <c r="SAQ32" s="309"/>
      <c r="SAR32" s="309"/>
      <c r="SAS32" s="309"/>
      <c r="SAT32" s="309"/>
      <c r="SAU32" s="309"/>
      <c r="SAV32" s="309"/>
      <c r="SAW32" s="309"/>
      <c r="SAX32" s="309"/>
      <c r="SAY32" s="309"/>
      <c r="SAZ32" s="309"/>
      <c r="SBA32" s="309"/>
      <c r="SBB32" s="309"/>
      <c r="SBC32" s="309"/>
      <c r="SBD32" s="309"/>
      <c r="SBE32" s="309"/>
      <c r="SBF32" s="309"/>
      <c r="SBG32" s="309"/>
      <c r="SBH32" s="309"/>
      <c r="SBI32" s="309"/>
      <c r="SBJ32" s="309"/>
      <c r="SBK32" s="309"/>
      <c r="SBL32" s="309"/>
      <c r="SBM32" s="309"/>
      <c r="SBN32" s="309"/>
      <c r="SBO32" s="309"/>
      <c r="SBP32" s="309"/>
      <c r="SBQ32" s="309"/>
      <c r="SBR32" s="309"/>
      <c r="SBS32" s="309"/>
      <c r="SBT32" s="309"/>
      <c r="SBU32" s="309"/>
      <c r="SBV32" s="309"/>
      <c r="SBW32" s="309"/>
      <c r="SBX32" s="309"/>
      <c r="SBY32" s="309"/>
      <c r="SBZ32" s="309"/>
      <c r="SCA32" s="309"/>
      <c r="SCB32" s="309"/>
      <c r="SCC32" s="309"/>
      <c r="SCD32" s="309"/>
      <c r="SCE32" s="309"/>
      <c r="SCF32" s="309"/>
      <c r="SCG32" s="309"/>
      <c r="SCH32" s="309"/>
      <c r="SCI32" s="309"/>
      <c r="SCJ32" s="309"/>
      <c r="SCK32" s="309"/>
      <c r="SCL32" s="309"/>
      <c r="SCM32" s="309"/>
      <c r="SCN32" s="309"/>
      <c r="SCO32" s="309"/>
      <c r="SCP32" s="309"/>
      <c r="SCQ32" s="309"/>
      <c r="SCR32" s="309"/>
      <c r="SCS32" s="309"/>
      <c r="SCT32" s="309"/>
      <c r="SCU32" s="309"/>
      <c r="SCV32" s="309"/>
      <c r="SCW32" s="309"/>
      <c r="SCX32" s="309"/>
      <c r="SCY32" s="309"/>
      <c r="SCZ32" s="309"/>
      <c r="SDA32" s="309"/>
      <c r="SDB32" s="309"/>
      <c r="SDC32" s="309"/>
      <c r="SDD32" s="309"/>
      <c r="SDE32" s="309"/>
      <c r="SDF32" s="309"/>
      <c r="SDG32" s="309"/>
      <c r="SDH32" s="309"/>
      <c r="SDI32" s="309"/>
      <c r="SDJ32" s="309"/>
      <c r="SDK32" s="309"/>
      <c r="SDL32" s="309"/>
      <c r="SDM32" s="309"/>
      <c r="SDN32" s="309"/>
      <c r="SDO32" s="309"/>
      <c r="SDP32" s="309"/>
      <c r="SDQ32" s="309"/>
      <c r="SDR32" s="309"/>
      <c r="SDS32" s="309"/>
      <c r="SDT32" s="309"/>
      <c r="SDU32" s="309"/>
      <c r="SDV32" s="309"/>
      <c r="SDW32" s="309"/>
      <c r="SDX32" s="309"/>
      <c r="SDY32" s="309"/>
      <c r="SDZ32" s="309"/>
      <c r="SEA32" s="309"/>
      <c r="SEB32" s="309"/>
      <c r="SEC32" s="309"/>
      <c r="SED32" s="309"/>
      <c r="SEE32" s="309"/>
      <c r="SEF32" s="309"/>
      <c r="SEG32" s="309"/>
      <c r="SEH32" s="309"/>
      <c r="SEI32" s="309"/>
      <c r="SEJ32" s="309"/>
      <c r="SEK32" s="309"/>
      <c r="SEL32" s="309"/>
      <c r="SEM32" s="309"/>
      <c r="SEN32" s="309"/>
      <c r="SEO32" s="309"/>
      <c r="SEP32" s="309"/>
      <c r="SEQ32" s="309"/>
      <c r="SER32" s="309"/>
      <c r="SES32" s="309"/>
      <c r="SET32" s="309"/>
      <c r="SEU32" s="309"/>
      <c r="SEV32" s="309"/>
      <c r="SEW32" s="309"/>
      <c r="SEX32" s="309"/>
      <c r="SEY32" s="309"/>
      <c r="SEZ32" s="309"/>
      <c r="SFA32" s="309"/>
      <c r="SFB32" s="309"/>
      <c r="SFC32" s="309"/>
      <c r="SFD32" s="309"/>
      <c r="SFE32" s="309"/>
      <c r="SFF32" s="309"/>
      <c r="SFG32" s="309"/>
      <c r="SFH32" s="309"/>
      <c r="SFI32" s="309"/>
      <c r="SFJ32" s="309"/>
      <c r="SFK32" s="309"/>
      <c r="SFL32" s="309"/>
      <c r="SFM32" s="309"/>
      <c r="SFN32" s="309"/>
      <c r="SFO32" s="309"/>
      <c r="SFP32" s="309"/>
      <c r="SFQ32" s="309"/>
      <c r="SFR32" s="309"/>
      <c r="SFS32" s="309"/>
      <c r="SFT32" s="309"/>
      <c r="SFU32" s="309"/>
      <c r="SFV32" s="309"/>
      <c r="SFW32" s="309"/>
      <c r="SFX32" s="309"/>
      <c r="SFY32" s="309"/>
      <c r="SFZ32" s="309"/>
      <c r="SGA32" s="309"/>
      <c r="SGB32" s="309"/>
      <c r="SGC32" s="309"/>
      <c r="SGD32" s="309"/>
      <c r="SGE32" s="309"/>
      <c r="SGF32" s="309"/>
      <c r="SGG32" s="309"/>
      <c r="SGH32" s="309"/>
      <c r="SGI32" s="309"/>
      <c r="SGJ32" s="309"/>
      <c r="SGK32" s="309"/>
      <c r="SGL32" s="309"/>
      <c r="SGM32" s="309"/>
      <c r="SGN32" s="309"/>
      <c r="SGO32" s="309"/>
      <c r="SGP32" s="309"/>
      <c r="SGQ32" s="309"/>
      <c r="SGR32" s="309"/>
      <c r="SGS32" s="309"/>
      <c r="SGT32" s="309"/>
      <c r="SGU32" s="309"/>
      <c r="SGV32" s="309"/>
      <c r="SGW32" s="309"/>
      <c r="SGX32" s="309"/>
      <c r="SGY32" s="309"/>
      <c r="SGZ32" s="309"/>
      <c r="SHA32" s="309"/>
      <c r="SHB32" s="309"/>
      <c r="SHC32" s="309"/>
      <c r="SHD32" s="309"/>
      <c r="SHE32" s="309"/>
      <c r="SHF32" s="309"/>
      <c r="SHG32" s="309"/>
      <c r="SHH32" s="309"/>
      <c r="SHI32" s="309"/>
      <c r="SHJ32" s="309"/>
      <c r="SHK32" s="309"/>
      <c r="SHL32" s="309"/>
      <c r="SHM32" s="309"/>
      <c r="SHN32" s="309"/>
      <c r="SHO32" s="309"/>
      <c r="SHP32" s="309"/>
      <c r="SHQ32" s="309"/>
      <c r="SHR32" s="309"/>
      <c r="SHS32" s="309"/>
      <c r="SHT32" s="309"/>
      <c r="SHU32" s="309"/>
      <c r="SHV32" s="309"/>
      <c r="SHW32" s="309"/>
      <c r="SHX32" s="309"/>
      <c r="SHY32" s="309"/>
      <c r="SHZ32" s="309"/>
      <c r="SIA32" s="309"/>
      <c r="SIB32" s="309"/>
      <c r="SIC32" s="309"/>
      <c r="SID32" s="309"/>
      <c r="SIE32" s="309"/>
      <c r="SIF32" s="309"/>
      <c r="SIG32" s="309"/>
      <c r="SIH32" s="309"/>
      <c r="SII32" s="309"/>
      <c r="SIJ32" s="309"/>
      <c r="SIK32" s="309"/>
      <c r="SIL32" s="309"/>
      <c r="SIM32" s="309"/>
      <c r="SIN32" s="309"/>
      <c r="SIO32" s="309"/>
      <c r="SIP32" s="309"/>
      <c r="SIQ32" s="309"/>
      <c r="SIR32" s="309"/>
      <c r="SIS32" s="309"/>
      <c r="SIT32" s="309"/>
      <c r="SIU32" s="309"/>
      <c r="SIV32" s="309"/>
      <c r="SIW32" s="309"/>
      <c r="SIX32" s="309"/>
      <c r="SIY32" s="309"/>
      <c r="SIZ32" s="309"/>
      <c r="SJA32" s="309"/>
      <c r="SJB32" s="309"/>
      <c r="SJC32" s="309"/>
      <c r="SJD32" s="309"/>
      <c r="SJE32" s="309"/>
      <c r="SJF32" s="309"/>
      <c r="SJG32" s="309"/>
      <c r="SJH32" s="309"/>
      <c r="SJI32" s="309"/>
      <c r="SJJ32" s="309"/>
      <c r="SJK32" s="309"/>
      <c r="SJL32" s="309"/>
      <c r="SJM32" s="309"/>
      <c r="SJN32" s="309"/>
      <c r="SJO32" s="309"/>
      <c r="SJP32" s="309"/>
      <c r="SJQ32" s="309"/>
      <c r="SJR32" s="309"/>
      <c r="SJS32" s="309"/>
      <c r="SJT32" s="309"/>
      <c r="SJU32" s="309"/>
      <c r="SJV32" s="309"/>
      <c r="SJW32" s="309"/>
      <c r="SJX32" s="309"/>
      <c r="SJY32" s="309"/>
      <c r="SJZ32" s="309"/>
      <c r="SKA32" s="309"/>
      <c r="SKB32" s="309"/>
      <c r="SKC32" s="309"/>
      <c r="SKD32" s="309"/>
      <c r="SKE32" s="309"/>
      <c r="SKF32" s="309"/>
      <c r="SKG32" s="309"/>
      <c r="SKH32" s="309"/>
      <c r="SKI32" s="309"/>
      <c r="SKJ32" s="309"/>
      <c r="SKK32" s="309"/>
      <c r="SKL32" s="309"/>
      <c r="SKM32" s="309"/>
      <c r="SKN32" s="309"/>
      <c r="SKO32" s="309"/>
      <c r="SKP32" s="309"/>
      <c r="SKQ32" s="309"/>
      <c r="SKR32" s="309"/>
      <c r="SKS32" s="309"/>
      <c r="SKT32" s="309"/>
      <c r="SKU32" s="309"/>
      <c r="SKV32" s="309"/>
      <c r="SKW32" s="309"/>
      <c r="SKX32" s="309"/>
      <c r="SKY32" s="309"/>
      <c r="SKZ32" s="309"/>
      <c r="SLA32" s="309"/>
      <c r="SLB32" s="309"/>
      <c r="SLC32" s="309"/>
      <c r="SLD32" s="309"/>
      <c r="SLE32" s="309"/>
      <c r="SLF32" s="309"/>
      <c r="SLG32" s="309"/>
      <c r="SLH32" s="309"/>
      <c r="SLI32" s="309"/>
      <c r="SLJ32" s="309"/>
      <c r="SLK32" s="309"/>
      <c r="SLL32" s="309"/>
      <c r="SLM32" s="309"/>
      <c r="SLN32" s="309"/>
      <c r="SLO32" s="309"/>
      <c r="SLP32" s="309"/>
      <c r="SLQ32" s="309"/>
      <c r="SLR32" s="309"/>
      <c r="SLS32" s="309"/>
      <c r="SLT32" s="309"/>
      <c r="SLU32" s="309"/>
      <c r="SLV32" s="309"/>
      <c r="SLW32" s="309"/>
      <c r="SLX32" s="309"/>
      <c r="SLY32" s="309"/>
      <c r="SLZ32" s="309"/>
      <c r="SMA32" s="309"/>
      <c r="SMB32" s="309"/>
      <c r="SMC32" s="309"/>
      <c r="SMD32" s="309"/>
      <c r="SME32" s="309"/>
      <c r="SMF32" s="309"/>
      <c r="SMG32" s="309"/>
      <c r="SMH32" s="309"/>
      <c r="SMI32" s="309"/>
      <c r="SMJ32" s="309"/>
      <c r="SMK32" s="309"/>
      <c r="SML32" s="309"/>
      <c r="SMM32" s="309"/>
      <c r="SMN32" s="309"/>
      <c r="SMO32" s="309"/>
      <c r="SMP32" s="309"/>
      <c r="SMQ32" s="309"/>
      <c r="SMR32" s="309"/>
      <c r="SMS32" s="309"/>
      <c r="SMT32" s="309"/>
      <c r="SMU32" s="309"/>
      <c r="SMV32" s="309"/>
      <c r="SMW32" s="309"/>
      <c r="SMX32" s="309"/>
      <c r="SMY32" s="309"/>
      <c r="SMZ32" s="309"/>
      <c r="SNA32" s="309"/>
      <c r="SNB32" s="309"/>
      <c r="SNC32" s="309"/>
      <c r="SND32" s="309"/>
      <c r="SNE32" s="309"/>
      <c r="SNF32" s="309"/>
      <c r="SNG32" s="309"/>
      <c r="SNH32" s="309"/>
      <c r="SNI32" s="309"/>
      <c r="SNJ32" s="309"/>
      <c r="SNK32" s="309"/>
      <c r="SNL32" s="309"/>
      <c r="SNM32" s="309"/>
      <c r="SNN32" s="309"/>
      <c r="SNO32" s="309"/>
      <c r="SNP32" s="309"/>
      <c r="SNQ32" s="309"/>
      <c r="SNR32" s="309"/>
      <c r="SNS32" s="309"/>
      <c r="SNT32" s="309"/>
      <c r="SNU32" s="309"/>
      <c r="SNV32" s="309"/>
      <c r="SNW32" s="309"/>
      <c r="SNX32" s="309"/>
      <c r="SNY32" s="309"/>
      <c r="SNZ32" s="309"/>
      <c r="SOA32" s="309"/>
      <c r="SOB32" s="309"/>
      <c r="SOC32" s="309"/>
      <c r="SOD32" s="309"/>
      <c r="SOE32" s="309"/>
      <c r="SOF32" s="309"/>
      <c r="SOG32" s="309"/>
      <c r="SOH32" s="309"/>
      <c r="SOI32" s="309"/>
      <c r="SOJ32" s="309"/>
      <c r="SOK32" s="309"/>
      <c r="SOL32" s="309"/>
      <c r="SOM32" s="309"/>
      <c r="SON32" s="309"/>
      <c r="SOO32" s="309"/>
      <c r="SOP32" s="309"/>
      <c r="SOQ32" s="309"/>
      <c r="SOR32" s="309"/>
      <c r="SOS32" s="309"/>
      <c r="SOT32" s="309"/>
      <c r="SOU32" s="309"/>
      <c r="SOV32" s="309"/>
      <c r="SOW32" s="309"/>
      <c r="SOX32" s="309"/>
      <c r="SOY32" s="309"/>
      <c r="SOZ32" s="309"/>
      <c r="SPA32" s="309"/>
      <c r="SPB32" s="309"/>
      <c r="SPC32" s="309"/>
      <c r="SPD32" s="309"/>
      <c r="SPE32" s="309"/>
      <c r="SPF32" s="309"/>
      <c r="SPG32" s="309"/>
      <c r="SPH32" s="309"/>
      <c r="SPI32" s="309"/>
      <c r="SPJ32" s="309"/>
      <c r="SPK32" s="309"/>
      <c r="SPL32" s="309"/>
      <c r="SPM32" s="309"/>
      <c r="SPN32" s="309"/>
      <c r="SPO32" s="309"/>
      <c r="SPP32" s="309"/>
      <c r="SPQ32" s="309"/>
      <c r="SPR32" s="309"/>
      <c r="SPS32" s="309"/>
      <c r="SPT32" s="309"/>
      <c r="SPU32" s="309"/>
      <c r="SPV32" s="309"/>
      <c r="SPW32" s="309"/>
      <c r="SPX32" s="309"/>
      <c r="SPY32" s="309"/>
      <c r="SPZ32" s="309"/>
      <c r="SQA32" s="309"/>
      <c r="SQB32" s="309"/>
      <c r="SQC32" s="309"/>
      <c r="SQD32" s="309"/>
      <c r="SQE32" s="309"/>
      <c r="SQF32" s="309"/>
      <c r="SQG32" s="309"/>
      <c r="SQH32" s="309"/>
      <c r="SQI32" s="309"/>
      <c r="SQJ32" s="309"/>
      <c r="SQK32" s="309"/>
      <c r="SQL32" s="309"/>
      <c r="SQM32" s="309"/>
      <c r="SQN32" s="309"/>
      <c r="SQO32" s="309"/>
      <c r="SQP32" s="309"/>
      <c r="SQQ32" s="309"/>
      <c r="SQR32" s="309"/>
      <c r="SQS32" s="309"/>
      <c r="SQT32" s="309"/>
      <c r="SQU32" s="309"/>
      <c r="SQV32" s="309"/>
      <c r="SQW32" s="309"/>
      <c r="SQX32" s="309"/>
      <c r="SQY32" s="309"/>
      <c r="SQZ32" s="309"/>
      <c r="SRA32" s="309"/>
      <c r="SRB32" s="309"/>
      <c r="SRC32" s="309"/>
      <c r="SRD32" s="309"/>
      <c r="SRE32" s="309"/>
      <c r="SRF32" s="309"/>
      <c r="SRG32" s="309"/>
      <c r="SRH32" s="309"/>
      <c r="SRI32" s="309"/>
      <c r="SRJ32" s="309"/>
      <c r="SRK32" s="309"/>
      <c r="SRL32" s="309"/>
      <c r="SRM32" s="309"/>
      <c r="SRN32" s="309"/>
      <c r="SRO32" s="309"/>
      <c r="SRP32" s="309"/>
      <c r="SRQ32" s="309"/>
      <c r="SRR32" s="309"/>
      <c r="SRS32" s="309"/>
      <c r="SRT32" s="309"/>
      <c r="SRU32" s="309"/>
      <c r="SRV32" s="309"/>
      <c r="SRW32" s="309"/>
      <c r="SRX32" s="309"/>
      <c r="SRY32" s="309"/>
      <c r="SRZ32" s="309"/>
      <c r="SSA32" s="309"/>
      <c r="SSB32" s="309"/>
      <c r="SSC32" s="309"/>
      <c r="SSD32" s="309"/>
      <c r="SSE32" s="309"/>
      <c r="SSF32" s="309"/>
      <c r="SSG32" s="309"/>
      <c r="SSH32" s="309"/>
      <c r="SSI32" s="309"/>
      <c r="SSJ32" s="309"/>
      <c r="SSK32" s="309"/>
      <c r="SSL32" s="309"/>
      <c r="SSM32" s="309"/>
      <c r="SSN32" s="309"/>
      <c r="SSO32" s="309"/>
      <c r="SSP32" s="309"/>
      <c r="SSQ32" s="309"/>
      <c r="SSR32" s="309"/>
      <c r="SSS32" s="309"/>
      <c r="SST32" s="309"/>
      <c r="SSU32" s="309"/>
      <c r="SSV32" s="309"/>
      <c r="SSW32" s="309"/>
      <c r="SSX32" s="309"/>
      <c r="SSY32" s="309"/>
      <c r="SSZ32" s="309"/>
      <c r="STA32" s="309"/>
      <c r="STB32" s="309"/>
      <c r="STC32" s="309"/>
      <c r="STD32" s="309"/>
      <c r="STE32" s="309"/>
      <c r="STF32" s="309"/>
      <c r="STG32" s="309"/>
      <c r="STH32" s="309"/>
      <c r="STI32" s="309"/>
      <c r="STJ32" s="309"/>
      <c r="STK32" s="309"/>
      <c r="STL32" s="309"/>
      <c r="STM32" s="309"/>
      <c r="STN32" s="309"/>
      <c r="STO32" s="309"/>
      <c r="STP32" s="309"/>
      <c r="STQ32" s="309"/>
      <c r="STR32" s="309"/>
      <c r="STS32" s="309"/>
      <c r="STT32" s="309"/>
      <c r="STU32" s="309"/>
      <c r="STV32" s="309"/>
      <c r="STW32" s="309"/>
      <c r="STX32" s="309"/>
      <c r="STY32" s="309"/>
      <c r="STZ32" s="309"/>
      <c r="SUA32" s="309"/>
      <c r="SUB32" s="309"/>
      <c r="SUC32" s="309"/>
      <c r="SUD32" s="309"/>
      <c r="SUE32" s="309"/>
      <c r="SUF32" s="309"/>
      <c r="SUG32" s="309"/>
      <c r="SUH32" s="309"/>
      <c r="SUI32" s="309"/>
      <c r="SUJ32" s="309"/>
      <c r="SUK32" s="309"/>
      <c r="SUL32" s="309"/>
      <c r="SUM32" s="309"/>
      <c r="SUN32" s="309"/>
      <c r="SUO32" s="309"/>
      <c r="SUP32" s="309"/>
      <c r="SUQ32" s="309"/>
      <c r="SUR32" s="309"/>
      <c r="SUS32" s="309"/>
      <c r="SUT32" s="309"/>
      <c r="SUU32" s="309"/>
      <c r="SUV32" s="309"/>
      <c r="SUW32" s="309"/>
      <c r="SUX32" s="309"/>
      <c r="SUY32" s="309"/>
      <c r="SUZ32" s="309"/>
      <c r="SVA32" s="309"/>
      <c r="SVB32" s="309"/>
      <c r="SVC32" s="309"/>
      <c r="SVD32" s="309"/>
      <c r="SVE32" s="309"/>
      <c r="SVF32" s="309"/>
      <c r="SVG32" s="309"/>
      <c r="SVH32" s="309"/>
      <c r="SVI32" s="309"/>
      <c r="SVJ32" s="309"/>
      <c r="SVK32" s="309"/>
      <c r="SVL32" s="309"/>
      <c r="SVM32" s="309"/>
      <c r="SVN32" s="309"/>
      <c r="SVO32" s="309"/>
      <c r="SVP32" s="309"/>
      <c r="SVQ32" s="309"/>
      <c r="SVR32" s="309"/>
      <c r="SVS32" s="309"/>
      <c r="SVT32" s="309"/>
      <c r="SVU32" s="309"/>
      <c r="SVV32" s="309"/>
      <c r="SVW32" s="309"/>
      <c r="SVX32" s="309"/>
      <c r="SVY32" s="309"/>
      <c r="SVZ32" s="309"/>
      <c r="SWA32" s="309"/>
      <c r="SWB32" s="309"/>
      <c r="SWC32" s="309"/>
      <c r="SWD32" s="309"/>
      <c r="SWE32" s="309"/>
      <c r="SWF32" s="309"/>
      <c r="SWG32" s="309"/>
      <c r="SWH32" s="309"/>
      <c r="SWI32" s="309"/>
      <c r="SWJ32" s="309"/>
      <c r="SWK32" s="309"/>
      <c r="SWL32" s="309"/>
      <c r="SWM32" s="309"/>
      <c r="SWN32" s="309"/>
      <c r="SWO32" s="309"/>
      <c r="SWP32" s="309"/>
      <c r="SWQ32" s="309"/>
      <c r="SWR32" s="309"/>
      <c r="SWS32" s="309"/>
      <c r="SWT32" s="309"/>
      <c r="SWU32" s="309"/>
      <c r="SWV32" s="309"/>
      <c r="SWW32" s="309"/>
      <c r="SWX32" s="309"/>
      <c r="SWY32" s="309"/>
      <c r="SWZ32" s="309"/>
      <c r="SXA32" s="309"/>
      <c r="SXB32" s="309"/>
      <c r="SXC32" s="309"/>
      <c r="SXD32" s="309"/>
      <c r="SXE32" s="309"/>
      <c r="SXF32" s="309"/>
      <c r="SXG32" s="309"/>
      <c r="SXH32" s="309"/>
      <c r="SXI32" s="309"/>
      <c r="SXJ32" s="309"/>
      <c r="SXK32" s="309"/>
      <c r="SXL32" s="309"/>
      <c r="SXM32" s="309"/>
      <c r="SXN32" s="309"/>
      <c r="SXO32" s="309"/>
      <c r="SXP32" s="309"/>
      <c r="SXQ32" s="309"/>
      <c r="SXR32" s="309"/>
      <c r="SXS32" s="309"/>
      <c r="SXT32" s="309"/>
      <c r="SXU32" s="309"/>
      <c r="SXV32" s="309"/>
      <c r="SXW32" s="309"/>
      <c r="SXX32" s="309"/>
      <c r="SXY32" s="309"/>
      <c r="SXZ32" s="309"/>
      <c r="SYA32" s="309"/>
      <c r="SYB32" s="309"/>
      <c r="SYC32" s="309"/>
      <c r="SYD32" s="309"/>
      <c r="SYE32" s="309"/>
      <c r="SYF32" s="309"/>
      <c r="SYG32" s="309"/>
      <c r="SYH32" s="309"/>
      <c r="SYI32" s="309"/>
      <c r="SYJ32" s="309"/>
      <c r="SYK32" s="309"/>
      <c r="SYL32" s="309"/>
      <c r="SYM32" s="309"/>
      <c r="SYN32" s="309"/>
      <c r="SYO32" s="309"/>
      <c r="SYP32" s="309"/>
      <c r="SYQ32" s="309"/>
      <c r="SYR32" s="309"/>
      <c r="SYS32" s="309"/>
      <c r="SYT32" s="309"/>
      <c r="SYU32" s="309"/>
      <c r="SYV32" s="309"/>
      <c r="SYW32" s="309"/>
      <c r="SYX32" s="309"/>
      <c r="SYY32" s="309"/>
      <c r="SYZ32" s="309"/>
      <c r="SZA32" s="309"/>
      <c r="SZB32" s="309"/>
      <c r="SZC32" s="309"/>
      <c r="SZD32" s="309"/>
      <c r="SZE32" s="309"/>
      <c r="SZF32" s="309"/>
      <c r="SZG32" s="309"/>
      <c r="SZH32" s="309"/>
      <c r="SZI32" s="309"/>
      <c r="SZJ32" s="309"/>
      <c r="SZK32" s="309"/>
      <c r="SZL32" s="309"/>
      <c r="SZM32" s="309"/>
      <c r="SZN32" s="309"/>
      <c r="SZO32" s="309"/>
      <c r="SZP32" s="309"/>
      <c r="SZQ32" s="309"/>
      <c r="SZR32" s="309"/>
      <c r="SZS32" s="309"/>
      <c r="SZT32" s="309"/>
      <c r="SZU32" s="309"/>
      <c r="SZV32" s="309"/>
      <c r="SZW32" s="309"/>
      <c r="SZX32" s="309"/>
      <c r="SZY32" s="309"/>
      <c r="SZZ32" s="309"/>
      <c r="TAA32" s="309"/>
      <c r="TAB32" s="309"/>
      <c r="TAC32" s="309"/>
      <c r="TAD32" s="309"/>
      <c r="TAE32" s="309"/>
      <c r="TAF32" s="309"/>
      <c r="TAG32" s="309"/>
      <c r="TAH32" s="309"/>
      <c r="TAI32" s="309"/>
      <c r="TAJ32" s="309"/>
      <c r="TAK32" s="309"/>
      <c r="TAL32" s="309"/>
      <c r="TAM32" s="309"/>
      <c r="TAN32" s="309"/>
      <c r="TAO32" s="309"/>
      <c r="TAP32" s="309"/>
      <c r="TAQ32" s="309"/>
      <c r="TAR32" s="309"/>
      <c r="TAS32" s="309"/>
      <c r="TAT32" s="309"/>
      <c r="TAU32" s="309"/>
      <c r="TAV32" s="309"/>
      <c r="TAW32" s="309"/>
      <c r="TAX32" s="309"/>
      <c r="TAY32" s="309"/>
      <c r="TAZ32" s="309"/>
      <c r="TBA32" s="309"/>
      <c r="TBB32" s="309"/>
      <c r="TBC32" s="309"/>
      <c r="TBD32" s="309"/>
      <c r="TBE32" s="309"/>
      <c r="TBF32" s="309"/>
      <c r="TBG32" s="309"/>
      <c r="TBH32" s="309"/>
      <c r="TBI32" s="309"/>
      <c r="TBJ32" s="309"/>
      <c r="TBK32" s="309"/>
      <c r="TBL32" s="309"/>
      <c r="TBM32" s="309"/>
      <c r="TBN32" s="309"/>
      <c r="TBO32" s="309"/>
      <c r="TBP32" s="309"/>
      <c r="TBQ32" s="309"/>
      <c r="TBR32" s="309"/>
      <c r="TBS32" s="309"/>
      <c r="TBT32" s="309"/>
      <c r="TBU32" s="309"/>
      <c r="TBV32" s="309"/>
      <c r="TBW32" s="309"/>
      <c r="TBX32" s="309"/>
      <c r="TBY32" s="309"/>
      <c r="TBZ32" s="309"/>
      <c r="TCA32" s="309"/>
      <c r="TCB32" s="309"/>
      <c r="TCC32" s="309"/>
      <c r="TCD32" s="309"/>
      <c r="TCE32" s="309"/>
      <c r="TCF32" s="309"/>
      <c r="TCG32" s="309"/>
      <c r="TCH32" s="309"/>
      <c r="TCI32" s="309"/>
      <c r="TCJ32" s="309"/>
      <c r="TCK32" s="309"/>
      <c r="TCL32" s="309"/>
      <c r="TCM32" s="309"/>
      <c r="TCN32" s="309"/>
      <c r="TCO32" s="309"/>
      <c r="TCP32" s="309"/>
      <c r="TCQ32" s="309"/>
      <c r="TCR32" s="309"/>
      <c r="TCS32" s="309"/>
      <c r="TCT32" s="309"/>
      <c r="TCU32" s="309"/>
      <c r="TCV32" s="309"/>
      <c r="TCW32" s="309"/>
      <c r="TCX32" s="309"/>
      <c r="TCY32" s="309"/>
      <c r="TCZ32" s="309"/>
      <c r="TDA32" s="309"/>
      <c r="TDB32" s="309"/>
      <c r="TDC32" s="309"/>
      <c r="TDD32" s="309"/>
      <c r="TDE32" s="309"/>
      <c r="TDF32" s="309"/>
      <c r="TDG32" s="309"/>
      <c r="TDH32" s="309"/>
      <c r="TDI32" s="309"/>
      <c r="TDJ32" s="309"/>
      <c r="TDK32" s="309"/>
      <c r="TDL32" s="309"/>
      <c r="TDM32" s="309"/>
      <c r="TDN32" s="309"/>
      <c r="TDO32" s="309"/>
      <c r="TDP32" s="309"/>
      <c r="TDQ32" s="309"/>
      <c r="TDR32" s="309"/>
      <c r="TDS32" s="309"/>
      <c r="TDT32" s="309"/>
      <c r="TDU32" s="309"/>
      <c r="TDV32" s="309"/>
      <c r="TDW32" s="309"/>
      <c r="TDX32" s="309"/>
      <c r="TDY32" s="309"/>
      <c r="TDZ32" s="309"/>
      <c r="TEA32" s="309"/>
      <c r="TEB32" s="309"/>
      <c r="TEC32" s="309"/>
      <c r="TED32" s="309"/>
      <c r="TEE32" s="309"/>
      <c r="TEF32" s="309"/>
      <c r="TEG32" s="309"/>
      <c r="TEH32" s="309"/>
      <c r="TEI32" s="309"/>
      <c r="TEJ32" s="309"/>
      <c r="TEK32" s="309"/>
      <c r="TEL32" s="309"/>
      <c r="TEM32" s="309"/>
      <c r="TEN32" s="309"/>
      <c r="TEO32" s="309"/>
      <c r="TEP32" s="309"/>
      <c r="TEQ32" s="309"/>
      <c r="TER32" s="309"/>
      <c r="TES32" s="309"/>
      <c r="TET32" s="309"/>
      <c r="TEU32" s="309"/>
      <c r="TEV32" s="309"/>
      <c r="TEW32" s="309"/>
      <c r="TEX32" s="309"/>
      <c r="TEY32" s="309"/>
      <c r="TEZ32" s="309"/>
      <c r="TFA32" s="309"/>
      <c r="TFB32" s="309"/>
      <c r="TFC32" s="309"/>
      <c r="TFD32" s="309"/>
      <c r="TFE32" s="309"/>
      <c r="TFF32" s="309"/>
      <c r="TFG32" s="309"/>
      <c r="TFH32" s="309"/>
      <c r="TFI32" s="309"/>
      <c r="TFJ32" s="309"/>
      <c r="TFK32" s="309"/>
      <c r="TFL32" s="309"/>
      <c r="TFM32" s="309"/>
      <c r="TFN32" s="309"/>
      <c r="TFO32" s="309"/>
      <c r="TFP32" s="309"/>
      <c r="TFQ32" s="309"/>
      <c r="TFR32" s="309"/>
      <c r="TFS32" s="309"/>
      <c r="TFT32" s="309"/>
      <c r="TFU32" s="309"/>
      <c r="TFV32" s="309"/>
      <c r="TFW32" s="309"/>
      <c r="TFX32" s="309"/>
      <c r="TFY32" s="309"/>
      <c r="TFZ32" s="309"/>
      <c r="TGA32" s="309"/>
      <c r="TGB32" s="309"/>
      <c r="TGC32" s="309"/>
      <c r="TGD32" s="309"/>
      <c r="TGE32" s="309"/>
      <c r="TGF32" s="309"/>
      <c r="TGG32" s="309"/>
      <c r="TGH32" s="309"/>
      <c r="TGI32" s="309"/>
      <c r="TGJ32" s="309"/>
      <c r="TGK32" s="309"/>
      <c r="TGL32" s="309"/>
      <c r="TGM32" s="309"/>
      <c r="TGN32" s="309"/>
      <c r="TGO32" s="309"/>
      <c r="TGP32" s="309"/>
      <c r="TGQ32" s="309"/>
      <c r="TGR32" s="309"/>
      <c r="TGS32" s="309"/>
      <c r="TGT32" s="309"/>
      <c r="TGU32" s="309"/>
      <c r="TGV32" s="309"/>
      <c r="TGW32" s="309"/>
      <c r="TGX32" s="309"/>
      <c r="TGY32" s="309"/>
      <c r="TGZ32" s="309"/>
      <c r="THA32" s="309"/>
      <c r="THB32" s="309"/>
      <c r="THC32" s="309"/>
      <c r="THD32" s="309"/>
      <c r="THE32" s="309"/>
      <c r="THF32" s="309"/>
      <c r="THG32" s="309"/>
      <c r="THH32" s="309"/>
      <c r="THI32" s="309"/>
      <c r="THJ32" s="309"/>
      <c r="THK32" s="309"/>
      <c r="THL32" s="309"/>
      <c r="THM32" s="309"/>
      <c r="THN32" s="309"/>
      <c r="THO32" s="309"/>
      <c r="THP32" s="309"/>
      <c r="THQ32" s="309"/>
      <c r="THR32" s="309"/>
      <c r="THS32" s="309"/>
      <c r="THT32" s="309"/>
      <c r="THU32" s="309"/>
      <c r="THV32" s="309"/>
      <c r="THW32" s="309"/>
      <c r="THX32" s="309"/>
      <c r="THY32" s="309"/>
      <c r="THZ32" s="309"/>
      <c r="TIA32" s="309"/>
      <c r="TIB32" s="309"/>
      <c r="TIC32" s="309"/>
      <c r="TID32" s="309"/>
      <c r="TIE32" s="309"/>
      <c r="TIF32" s="309"/>
      <c r="TIG32" s="309"/>
      <c r="TIH32" s="309"/>
      <c r="TII32" s="309"/>
      <c r="TIJ32" s="309"/>
      <c r="TIK32" s="309"/>
      <c r="TIL32" s="309"/>
      <c r="TIM32" s="309"/>
      <c r="TIN32" s="309"/>
      <c r="TIO32" s="309"/>
      <c r="TIP32" s="309"/>
      <c r="TIQ32" s="309"/>
      <c r="TIR32" s="309"/>
      <c r="TIS32" s="309"/>
      <c r="TIT32" s="309"/>
      <c r="TIU32" s="309"/>
      <c r="TIV32" s="309"/>
      <c r="TIW32" s="309"/>
      <c r="TIX32" s="309"/>
      <c r="TIY32" s="309"/>
      <c r="TIZ32" s="309"/>
      <c r="TJA32" s="309"/>
      <c r="TJB32" s="309"/>
      <c r="TJC32" s="309"/>
      <c r="TJD32" s="309"/>
      <c r="TJE32" s="309"/>
      <c r="TJF32" s="309"/>
      <c r="TJG32" s="309"/>
      <c r="TJH32" s="309"/>
      <c r="TJI32" s="309"/>
      <c r="TJJ32" s="309"/>
      <c r="TJK32" s="309"/>
      <c r="TJL32" s="309"/>
      <c r="TJM32" s="309"/>
      <c r="TJN32" s="309"/>
      <c r="TJO32" s="309"/>
      <c r="TJP32" s="309"/>
      <c r="TJQ32" s="309"/>
      <c r="TJR32" s="309"/>
      <c r="TJS32" s="309"/>
      <c r="TJT32" s="309"/>
      <c r="TJU32" s="309"/>
      <c r="TJV32" s="309"/>
      <c r="TJW32" s="309"/>
      <c r="TJX32" s="309"/>
      <c r="TJY32" s="309"/>
      <c r="TJZ32" s="309"/>
      <c r="TKA32" s="309"/>
      <c r="TKB32" s="309"/>
      <c r="TKC32" s="309"/>
      <c r="TKD32" s="309"/>
      <c r="TKE32" s="309"/>
      <c r="TKF32" s="309"/>
      <c r="TKG32" s="309"/>
      <c r="TKH32" s="309"/>
      <c r="TKI32" s="309"/>
      <c r="TKJ32" s="309"/>
      <c r="TKK32" s="309"/>
      <c r="TKL32" s="309"/>
      <c r="TKM32" s="309"/>
      <c r="TKN32" s="309"/>
      <c r="TKO32" s="309"/>
      <c r="TKP32" s="309"/>
      <c r="TKQ32" s="309"/>
      <c r="TKR32" s="309"/>
      <c r="TKS32" s="309"/>
      <c r="TKT32" s="309"/>
      <c r="TKU32" s="309"/>
      <c r="TKV32" s="309"/>
      <c r="TKW32" s="309"/>
      <c r="TKX32" s="309"/>
      <c r="TKY32" s="309"/>
      <c r="TKZ32" s="309"/>
      <c r="TLA32" s="309"/>
      <c r="TLB32" s="309"/>
      <c r="TLC32" s="309"/>
      <c r="TLD32" s="309"/>
      <c r="TLE32" s="309"/>
      <c r="TLF32" s="309"/>
      <c r="TLG32" s="309"/>
      <c r="TLH32" s="309"/>
      <c r="TLI32" s="309"/>
      <c r="TLJ32" s="309"/>
      <c r="TLK32" s="309"/>
      <c r="TLL32" s="309"/>
      <c r="TLM32" s="309"/>
      <c r="TLN32" s="309"/>
      <c r="TLO32" s="309"/>
      <c r="TLP32" s="309"/>
      <c r="TLQ32" s="309"/>
      <c r="TLR32" s="309"/>
      <c r="TLS32" s="309"/>
      <c r="TLT32" s="309"/>
      <c r="TLU32" s="309"/>
      <c r="TLV32" s="309"/>
      <c r="TLW32" s="309"/>
      <c r="TLX32" s="309"/>
      <c r="TLY32" s="309"/>
      <c r="TLZ32" s="309"/>
      <c r="TMA32" s="309"/>
      <c r="TMB32" s="309"/>
      <c r="TMC32" s="309"/>
      <c r="TMD32" s="309"/>
      <c r="TME32" s="309"/>
      <c r="TMF32" s="309"/>
      <c r="TMG32" s="309"/>
      <c r="TMH32" s="309"/>
      <c r="TMI32" s="309"/>
      <c r="TMJ32" s="309"/>
      <c r="TMK32" s="309"/>
      <c r="TML32" s="309"/>
      <c r="TMM32" s="309"/>
      <c r="TMN32" s="309"/>
      <c r="TMO32" s="309"/>
      <c r="TMP32" s="309"/>
      <c r="TMQ32" s="309"/>
      <c r="TMR32" s="309"/>
      <c r="TMS32" s="309"/>
      <c r="TMT32" s="309"/>
      <c r="TMU32" s="309"/>
      <c r="TMV32" s="309"/>
      <c r="TMW32" s="309"/>
      <c r="TMX32" s="309"/>
      <c r="TMY32" s="309"/>
      <c r="TMZ32" s="309"/>
      <c r="TNA32" s="309"/>
      <c r="TNB32" s="309"/>
      <c r="TNC32" s="309"/>
      <c r="TND32" s="309"/>
      <c r="TNE32" s="309"/>
      <c r="TNF32" s="309"/>
      <c r="TNG32" s="309"/>
      <c r="TNH32" s="309"/>
      <c r="TNI32" s="309"/>
      <c r="TNJ32" s="309"/>
      <c r="TNK32" s="309"/>
      <c r="TNL32" s="309"/>
      <c r="TNM32" s="309"/>
      <c r="TNN32" s="309"/>
      <c r="TNO32" s="309"/>
      <c r="TNP32" s="309"/>
      <c r="TNQ32" s="309"/>
      <c r="TNR32" s="309"/>
      <c r="TNS32" s="309"/>
      <c r="TNT32" s="309"/>
      <c r="TNU32" s="309"/>
      <c r="TNV32" s="309"/>
      <c r="TNW32" s="309"/>
      <c r="TNX32" s="309"/>
      <c r="TNY32" s="309"/>
      <c r="TNZ32" s="309"/>
      <c r="TOA32" s="309"/>
      <c r="TOB32" s="309"/>
      <c r="TOC32" s="309"/>
      <c r="TOD32" s="309"/>
      <c r="TOE32" s="309"/>
      <c r="TOF32" s="309"/>
      <c r="TOG32" s="309"/>
      <c r="TOH32" s="309"/>
      <c r="TOI32" s="309"/>
      <c r="TOJ32" s="309"/>
      <c r="TOK32" s="309"/>
      <c r="TOL32" s="309"/>
      <c r="TOM32" s="309"/>
      <c r="TON32" s="309"/>
      <c r="TOO32" s="309"/>
      <c r="TOP32" s="309"/>
      <c r="TOQ32" s="309"/>
      <c r="TOR32" s="309"/>
      <c r="TOS32" s="309"/>
      <c r="TOT32" s="309"/>
      <c r="TOU32" s="309"/>
      <c r="TOV32" s="309"/>
      <c r="TOW32" s="309"/>
      <c r="TOX32" s="309"/>
      <c r="TOY32" s="309"/>
      <c r="TOZ32" s="309"/>
      <c r="TPA32" s="309"/>
      <c r="TPB32" s="309"/>
      <c r="TPC32" s="309"/>
      <c r="TPD32" s="309"/>
      <c r="TPE32" s="309"/>
      <c r="TPF32" s="309"/>
      <c r="TPG32" s="309"/>
      <c r="TPH32" s="309"/>
      <c r="TPI32" s="309"/>
      <c r="TPJ32" s="309"/>
      <c r="TPK32" s="309"/>
      <c r="TPL32" s="309"/>
      <c r="TPM32" s="309"/>
      <c r="TPN32" s="309"/>
      <c r="TPO32" s="309"/>
      <c r="TPP32" s="309"/>
      <c r="TPQ32" s="309"/>
      <c r="TPR32" s="309"/>
      <c r="TPS32" s="309"/>
      <c r="TPT32" s="309"/>
      <c r="TPU32" s="309"/>
      <c r="TPV32" s="309"/>
      <c r="TPW32" s="309"/>
      <c r="TPX32" s="309"/>
      <c r="TPY32" s="309"/>
      <c r="TPZ32" s="309"/>
      <c r="TQA32" s="309"/>
      <c r="TQB32" s="309"/>
      <c r="TQC32" s="309"/>
      <c r="TQD32" s="309"/>
      <c r="TQE32" s="309"/>
      <c r="TQF32" s="309"/>
      <c r="TQG32" s="309"/>
      <c r="TQH32" s="309"/>
      <c r="TQI32" s="309"/>
      <c r="TQJ32" s="309"/>
      <c r="TQK32" s="309"/>
      <c r="TQL32" s="309"/>
      <c r="TQM32" s="309"/>
      <c r="TQN32" s="309"/>
      <c r="TQO32" s="309"/>
      <c r="TQP32" s="309"/>
      <c r="TQQ32" s="309"/>
      <c r="TQR32" s="309"/>
      <c r="TQS32" s="309"/>
      <c r="TQT32" s="309"/>
      <c r="TQU32" s="309"/>
      <c r="TQV32" s="309"/>
      <c r="TQW32" s="309"/>
      <c r="TQX32" s="309"/>
      <c r="TQY32" s="309"/>
      <c r="TQZ32" s="309"/>
      <c r="TRA32" s="309"/>
      <c r="TRB32" s="309"/>
      <c r="TRC32" s="309"/>
      <c r="TRD32" s="309"/>
      <c r="TRE32" s="309"/>
      <c r="TRF32" s="309"/>
      <c r="TRG32" s="309"/>
      <c r="TRH32" s="309"/>
      <c r="TRI32" s="309"/>
      <c r="TRJ32" s="309"/>
      <c r="TRK32" s="309"/>
      <c r="TRL32" s="309"/>
      <c r="TRM32" s="309"/>
      <c r="TRN32" s="309"/>
      <c r="TRO32" s="309"/>
      <c r="TRP32" s="309"/>
      <c r="TRQ32" s="309"/>
      <c r="TRR32" s="309"/>
      <c r="TRS32" s="309"/>
      <c r="TRT32" s="309"/>
      <c r="TRU32" s="309"/>
      <c r="TRV32" s="309"/>
      <c r="TRW32" s="309"/>
      <c r="TRX32" s="309"/>
      <c r="TRY32" s="309"/>
      <c r="TRZ32" s="309"/>
      <c r="TSA32" s="309"/>
      <c r="TSB32" s="309"/>
      <c r="TSC32" s="309"/>
      <c r="TSD32" s="309"/>
      <c r="TSE32" s="309"/>
      <c r="TSF32" s="309"/>
      <c r="TSG32" s="309"/>
      <c r="TSH32" s="309"/>
      <c r="TSI32" s="309"/>
      <c r="TSJ32" s="309"/>
      <c r="TSK32" s="309"/>
      <c r="TSL32" s="309"/>
      <c r="TSM32" s="309"/>
      <c r="TSN32" s="309"/>
      <c r="TSO32" s="309"/>
      <c r="TSP32" s="309"/>
      <c r="TSQ32" s="309"/>
      <c r="TSR32" s="309"/>
      <c r="TSS32" s="309"/>
      <c r="TST32" s="309"/>
      <c r="TSU32" s="309"/>
      <c r="TSV32" s="309"/>
      <c r="TSW32" s="309"/>
      <c r="TSX32" s="309"/>
      <c r="TSY32" s="309"/>
      <c r="TSZ32" s="309"/>
      <c r="TTA32" s="309"/>
      <c r="TTB32" s="309"/>
      <c r="TTC32" s="309"/>
      <c r="TTD32" s="309"/>
      <c r="TTE32" s="309"/>
      <c r="TTF32" s="309"/>
      <c r="TTG32" s="309"/>
      <c r="TTH32" s="309"/>
      <c r="TTI32" s="309"/>
      <c r="TTJ32" s="309"/>
      <c r="TTK32" s="309"/>
      <c r="TTL32" s="309"/>
      <c r="TTM32" s="309"/>
      <c r="TTN32" s="309"/>
      <c r="TTO32" s="309"/>
      <c r="TTP32" s="309"/>
      <c r="TTQ32" s="309"/>
      <c r="TTR32" s="309"/>
      <c r="TTS32" s="309"/>
      <c r="TTT32" s="309"/>
      <c r="TTU32" s="309"/>
      <c r="TTV32" s="309"/>
      <c r="TTW32" s="309"/>
      <c r="TTX32" s="309"/>
      <c r="TTY32" s="309"/>
      <c r="TTZ32" s="309"/>
      <c r="TUA32" s="309"/>
      <c r="TUB32" s="309"/>
      <c r="TUC32" s="309"/>
      <c r="TUD32" s="309"/>
      <c r="TUE32" s="309"/>
      <c r="TUF32" s="309"/>
      <c r="TUG32" s="309"/>
      <c r="TUH32" s="309"/>
      <c r="TUI32" s="309"/>
      <c r="TUJ32" s="309"/>
      <c r="TUK32" s="309"/>
      <c r="TUL32" s="309"/>
      <c r="TUM32" s="309"/>
      <c r="TUN32" s="309"/>
      <c r="TUO32" s="309"/>
      <c r="TUP32" s="309"/>
      <c r="TUQ32" s="309"/>
      <c r="TUR32" s="309"/>
      <c r="TUS32" s="309"/>
      <c r="TUT32" s="309"/>
      <c r="TUU32" s="309"/>
      <c r="TUV32" s="309"/>
      <c r="TUW32" s="309"/>
      <c r="TUX32" s="309"/>
      <c r="TUY32" s="309"/>
      <c r="TUZ32" s="309"/>
      <c r="TVA32" s="309"/>
      <c r="TVB32" s="309"/>
      <c r="TVC32" s="309"/>
      <c r="TVD32" s="309"/>
      <c r="TVE32" s="309"/>
      <c r="TVF32" s="309"/>
      <c r="TVG32" s="309"/>
      <c r="TVH32" s="309"/>
      <c r="TVI32" s="309"/>
      <c r="TVJ32" s="309"/>
      <c r="TVK32" s="309"/>
      <c r="TVL32" s="309"/>
      <c r="TVM32" s="309"/>
      <c r="TVN32" s="309"/>
      <c r="TVO32" s="309"/>
      <c r="TVP32" s="309"/>
      <c r="TVQ32" s="309"/>
      <c r="TVR32" s="309"/>
      <c r="TVS32" s="309"/>
      <c r="TVT32" s="309"/>
      <c r="TVU32" s="309"/>
      <c r="TVV32" s="309"/>
      <c r="TVW32" s="309"/>
      <c r="TVX32" s="309"/>
      <c r="TVY32" s="309"/>
      <c r="TVZ32" s="309"/>
      <c r="TWA32" s="309"/>
      <c r="TWB32" s="309"/>
      <c r="TWC32" s="309"/>
      <c r="TWD32" s="309"/>
      <c r="TWE32" s="309"/>
      <c r="TWF32" s="309"/>
      <c r="TWG32" s="309"/>
      <c r="TWH32" s="309"/>
      <c r="TWI32" s="309"/>
      <c r="TWJ32" s="309"/>
      <c r="TWK32" s="309"/>
      <c r="TWL32" s="309"/>
      <c r="TWM32" s="309"/>
      <c r="TWN32" s="309"/>
      <c r="TWO32" s="309"/>
      <c r="TWP32" s="309"/>
      <c r="TWQ32" s="309"/>
      <c r="TWR32" s="309"/>
      <c r="TWS32" s="309"/>
      <c r="TWT32" s="309"/>
      <c r="TWU32" s="309"/>
      <c r="TWV32" s="309"/>
      <c r="TWW32" s="309"/>
      <c r="TWX32" s="309"/>
      <c r="TWY32" s="309"/>
      <c r="TWZ32" s="309"/>
      <c r="TXA32" s="309"/>
      <c r="TXB32" s="309"/>
      <c r="TXC32" s="309"/>
      <c r="TXD32" s="309"/>
      <c r="TXE32" s="309"/>
      <c r="TXF32" s="309"/>
      <c r="TXG32" s="309"/>
      <c r="TXH32" s="309"/>
      <c r="TXI32" s="309"/>
      <c r="TXJ32" s="309"/>
      <c r="TXK32" s="309"/>
      <c r="TXL32" s="309"/>
      <c r="TXM32" s="309"/>
      <c r="TXN32" s="309"/>
      <c r="TXO32" s="309"/>
      <c r="TXP32" s="309"/>
      <c r="TXQ32" s="309"/>
      <c r="TXR32" s="309"/>
      <c r="TXS32" s="309"/>
      <c r="TXT32" s="309"/>
      <c r="TXU32" s="309"/>
      <c r="TXV32" s="309"/>
      <c r="TXW32" s="309"/>
      <c r="TXX32" s="309"/>
      <c r="TXY32" s="309"/>
      <c r="TXZ32" s="309"/>
      <c r="TYA32" s="309"/>
      <c r="TYB32" s="309"/>
      <c r="TYC32" s="309"/>
      <c r="TYD32" s="309"/>
      <c r="TYE32" s="309"/>
      <c r="TYF32" s="309"/>
      <c r="TYG32" s="309"/>
      <c r="TYH32" s="309"/>
      <c r="TYI32" s="309"/>
      <c r="TYJ32" s="309"/>
      <c r="TYK32" s="309"/>
      <c r="TYL32" s="309"/>
      <c r="TYM32" s="309"/>
      <c r="TYN32" s="309"/>
      <c r="TYO32" s="309"/>
      <c r="TYP32" s="309"/>
      <c r="TYQ32" s="309"/>
      <c r="TYR32" s="309"/>
      <c r="TYS32" s="309"/>
      <c r="TYT32" s="309"/>
      <c r="TYU32" s="309"/>
      <c r="TYV32" s="309"/>
      <c r="TYW32" s="309"/>
      <c r="TYX32" s="309"/>
      <c r="TYY32" s="309"/>
      <c r="TYZ32" s="309"/>
      <c r="TZA32" s="309"/>
      <c r="TZB32" s="309"/>
      <c r="TZC32" s="309"/>
      <c r="TZD32" s="309"/>
      <c r="TZE32" s="309"/>
      <c r="TZF32" s="309"/>
      <c r="TZG32" s="309"/>
      <c r="TZH32" s="309"/>
      <c r="TZI32" s="309"/>
      <c r="TZJ32" s="309"/>
      <c r="TZK32" s="309"/>
      <c r="TZL32" s="309"/>
      <c r="TZM32" s="309"/>
      <c r="TZN32" s="309"/>
      <c r="TZO32" s="309"/>
      <c r="TZP32" s="309"/>
      <c r="TZQ32" s="309"/>
      <c r="TZR32" s="309"/>
      <c r="TZS32" s="309"/>
      <c r="TZT32" s="309"/>
      <c r="TZU32" s="309"/>
      <c r="TZV32" s="309"/>
      <c r="TZW32" s="309"/>
      <c r="TZX32" s="309"/>
      <c r="TZY32" s="309"/>
      <c r="TZZ32" s="309"/>
      <c r="UAA32" s="309"/>
      <c r="UAB32" s="309"/>
      <c r="UAC32" s="309"/>
      <c r="UAD32" s="309"/>
      <c r="UAE32" s="309"/>
      <c r="UAF32" s="309"/>
      <c r="UAG32" s="309"/>
      <c r="UAH32" s="309"/>
      <c r="UAI32" s="309"/>
      <c r="UAJ32" s="309"/>
      <c r="UAK32" s="309"/>
      <c r="UAL32" s="309"/>
      <c r="UAM32" s="309"/>
      <c r="UAN32" s="309"/>
      <c r="UAO32" s="309"/>
      <c r="UAP32" s="309"/>
      <c r="UAQ32" s="309"/>
      <c r="UAR32" s="309"/>
      <c r="UAS32" s="309"/>
      <c r="UAT32" s="309"/>
      <c r="UAU32" s="309"/>
      <c r="UAV32" s="309"/>
      <c r="UAW32" s="309"/>
      <c r="UAX32" s="309"/>
      <c r="UAY32" s="309"/>
      <c r="UAZ32" s="309"/>
      <c r="UBA32" s="309"/>
      <c r="UBB32" s="309"/>
      <c r="UBC32" s="309"/>
      <c r="UBD32" s="309"/>
      <c r="UBE32" s="309"/>
      <c r="UBF32" s="309"/>
      <c r="UBG32" s="309"/>
      <c r="UBH32" s="309"/>
      <c r="UBI32" s="309"/>
      <c r="UBJ32" s="309"/>
      <c r="UBK32" s="309"/>
      <c r="UBL32" s="309"/>
      <c r="UBM32" s="309"/>
      <c r="UBN32" s="309"/>
      <c r="UBO32" s="309"/>
      <c r="UBP32" s="309"/>
      <c r="UBQ32" s="309"/>
      <c r="UBR32" s="309"/>
      <c r="UBS32" s="309"/>
      <c r="UBT32" s="309"/>
      <c r="UBU32" s="309"/>
      <c r="UBV32" s="309"/>
      <c r="UBW32" s="309"/>
      <c r="UBX32" s="309"/>
      <c r="UBY32" s="309"/>
      <c r="UBZ32" s="309"/>
      <c r="UCA32" s="309"/>
      <c r="UCB32" s="309"/>
      <c r="UCC32" s="309"/>
      <c r="UCD32" s="309"/>
      <c r="UCE32" s="309"/>
      <c r="UCF32" s="309"/>
      <c r="UCG32" s="309"/>
      <c r="UCH32" s="309"/>
      <c r="UCI32" s="309"/>
      <c r="UCJ32" s="309"/>
      <c r="UCK32" s="309"/>
      <c r="UCL32" s="309"/>
      <c r="UCM32" s="309"/>
      <c r="UCN32" s="309"/>
      <c r="UCO32" s="309"/>
      <c r="UCP32" s="309"/>
      <c r="UCQ32" s="309"/>
      <c r="UCR32" s="309"/>
      <c r="UCS32" s="309"/>
      <c r="UCT32" s="309"/>
      <c r="UCU32" s="309"/>
      <c r="UCV32" s="309"/>
      <c r="UCW32" s="309"/>
      <c r="UCX32" s="309"/>
      <c r="UCY32" s="309"/>
      <c r="UCZ32" s="309"/>
      <c r="UDA32" s="309"/>
      <c r="UDB32" s="309"/>
      <c r="UDC32" s="309"/>
      <c r="UDD32" s="309"/>
      <c r="UDE32" s="309"/>
      <c r="UDF32" s="309"/>
      <c r="UDG32" s="309"/>
      <c r="UDH32" s="309"/>
      <c r="UDI32" s="309"/>
      <c r="UDJ32" s="309"/>
      <c r="UDK32" s="309"/>
      <c r="UDL32" s="309"/>
      <c r="UDM32" s="309"/>
      <c r="UDN32" s="309"/>
      <c r="UDO32" s="309"/>
      <c r="UDP32" s="309"/>
      <c r="UDQ32" s="309"/>
      <c r="UDR32" s="309"/>
      <c r="UDS32" s="309"/>
      <c r="UDT32" s="309"/>
      <c r="UDU32" s="309"/>
      <c r="UDV32" s="309"/>
      <c r="UDW32" s="309"/>
      <c r="UDX32" s="309"/>
      <c r="UDY32" s="309"/>
      <c r="UDZ32" s="309"/>
      <c r="UEA32" s="309"/>
      <c r="UEB32" s="309"/>
      <c r="UEC32" s="309"/>
      <c r="UED32" s="309"/>
      <c r="UEE32" s="309"/>
      <c r="UEF32" s="309"/>
      <c r="UEG32" s="309"/>
      <c r="UEH32" s="309"/>
      <c r="UEI32" s="309"/>
      <c r="UEJ32" s="309"/>
      <c r="UEK32" s="309"/>
      <c r="UEL32" s="309"/>
      <c r="UEM32" s="309"/>
      <c r="UEN32" s="309"/>
      <c r="UEO32" s="309"/>
      <c r="UEP32" s="309"/>
      <c r="UEQ32" s="309"/>
      <c r="UER32" s="309"/>
      <c r="UES32" s="309"/>
      <c r="UET32" s="309"/>
      <c r="UEU32" s="309"/>
      <c r="UEV32" s="309"/>
      <c r="UEW32" s="309"/>
      <c r="UEX32" s="309"/>
      <c r="UEY32" s="309"/>
      <c r="UEZ32" s="309"/>
      <c r="UFA32" s="309"/>
      <c r="UFB32" s="309"/>
      <c r="UFC32" s="309"/>
      <c r="UFD32" s="309"/>
      <c r="UFE32" s="309"/>
      <c r="UFF32" s="309"/>
      <c r="UFG32" s="309"/>
      <c r="UFH32" s="309"/>
      <c r="UFI32" s="309"/>
      <c r="UFJ32" s="309"/>
      <c r="UFK32" s="309"/>
      <c r="UFL32" s="309"/>
      <c r="UFM32" s="309"/>
      <c r="UFN32" s="309"/>
      <c r="UFO32" s="309"/>
      <c r="UFP32" s="309"/>
      <c r="UFQ32" s="309"/>
      <c r="UFR32" s="309"/>
      <c r="UFS32" s="309"/>
      <c r="UFT32" s="309"/>
      <c r="UFU32" s="309"/>
      <c r="UFV32" s="309"/>
      <c r="UFW32" s="309"/>
      <c r="UFX32" s="309"/>
      <c r="UFY32" s="309"/>
      <c r="UFZ32" s="309"/>
      <c r="UGA32" s="309"/>
      <c r="UGB32" s="309"/>
      <c r="UGC32" s="309"/>
      <c r="UGD32" s="309"/>
      <c r="UGE32" s="309"/>
      <c r="UGF32" s="309"/>
      <c r="UGG32" s="309"/>
      <c r="UGH32" s="309"/>
      <c r="UGI32" s="309"/>
      <c r="UGJ32" s="309"/>
      <c r="UGK32" s="309"/>
      <c r="UGL32" s="309"/>
      <c r="UGM32" s="309"/>
      <c r="UGN32" s="309"/>
      <c r="UGO32" s="309"/>
      <c r="UGP32" s="309"/>
      <c r="UGQ32" s="309"/>
      <c r="UGR32" s="309"/>
      <c r="UGS32" s="309"/>
      <c r="UGT32" s="309"/>
      <c r="UGU32" s="309"/>
      <c r="UGV32" s="309"/>
      <c r="UGW32" s="309"/>
      <c r="UGX32" s="309"/>
      <c r="UGY32" s="309"/>
      <c r="UGZ32" s="309"/>
      <c r="UHA32" s="309"/>
      <c r="UHB32" s="309"/>
      <c r="UHC32" s="309"/>
      <c r="UHD32" s="309"/>
      <c r="UHE32" s="309"/>
      <c r="UHF32" s="309"/>
      <c r="UHG32" s="309"/>
      <c r="UHH32" s="309"/>
      <c r="UHI32" s="309"/>
      <c r="UHJ32" s="309"/>
      <c r="UHK32" s="309"/>
      <c r="UHL32" s="309"/>
      <c r="UHM32" s="309"/>
      <c r="UHN32" s="309"/>
      <c r="UHO32" s="309"/>
      <c r="UHP32" s="309"/>
      <c r="UHQ32" s="309"/>
      <c r="UHR32" s="309"/>
      <c r="UHS32" s="309"/>
      <c r="UHT32" s="309"/>
      <c r="UHU32" s="309"/>
      <c r="UHV32" s="309"/>
      <c r="UHW32" s="309"/>
      <c r="UHX32" s="309"/>
      <c r="UHY32" s="309"/>
      <c r="UHZ32" s="309"/>
      <c r="UIA32" s="309"/>
      <c r="UIB32" s="309"/>
      <c r="UIC32" s="309"/>
      <c r="UID32" s="309"/>
      <c r="UIE32" s="309"/>
      <c r="UIF32" s="309"/>
      <c r="UIG32" s="309"/>
      <c r="UIH32" s="309"/>
      <c r="UII32" s="309"/>
      <c r="UIJ32" s="309"/>
      <c r="UIK32" s="309"/>
      <c r="UIL32" s="309"/>
      <c r="UIM32" s="309"/>
      <c r="UIN32" s="309"/>
      <c r="UIO32" s="309"/>
      <c r="UIP32" s="309"/>
      <c r="UIQ32" s="309"/>
      <c r="UIR32" s="309"/>
      <c r="UIS32" s="309"/>
      <c r="UIT32" s="309"/>
      <c r="UIU32" s="309"/>
      <c r="UIV32" s="309"/>
      <c r="UIW32" s="309"/>
      <c r="UIX32" s="309"/>
      <c r="UIY32" s="309"/>
      <c r="UIZ32" s="309"/>
      <c r="UJA32" s="309"/>
      <c r="UJB32" s="309"/>
      <c r="UJC32" s="309"/>
      <c r="UJD32" s="309"/>
      <c r="UJE32" s="309"/>
      <c r="UJF32" s="309"/>
      <c r="UJG32" s="309"/>
      <c r="UJH32" s="309"/>
      <c r="UJI32" s="309"/>
      <c r="UJJ32" s="309"/>
      <c r="UJK32" s="309"/>
      <c r="UJL32" s="309"/>
      <c r="UJM32" s="309"/>
      <c r="UJN32" s="309"/>
      <c r="UJO32" s="309"/>
      <c r="UJP32" s="309"/>
      <c r="UJQ32" s="309"/>
      <c r="UJR32" s="309"/>
      <c r="UJS32" s="309"/>
      <c r="UJT32" s="309"/>
      <c r="UJU32" s="309"/>
      <c r="UJV32" s="309"/>
      <c r="UJW32" s="309"/>
      <c r="UJX32" s="309"/>
      <c r="UJY32" s="309"/>
      <c r="UJZ32" s="309"/>
      <c r="UKA32" s="309"/>
      <c r="UKB32" s="309"/>
      <c r="UKC32" s="309"/>
      <c r="UKD32" s="309"/>
      <c r="UKE32" s="309"/>
      <c r="UKF32" s="309"/>
      <c r="UKG32" s="309"/>
      <c r="UKH32" s="309"/>
      <c r="UKI32" s="309"/>
      <c r="UKJ32" s="309"/>
      <c r="UKK32" s="309"/>
      <c r="UKL32" s="309"/>
      <c r="UKM32" s="309"/>
      <c r="UKN32" s="309"/>
      <c r="UKO32" s="309"/>
      <c r="UKP32" s="309"/>
      <c r="UKQ32" s="309"/>
      <c r="UKR32" s="309"/>
      <c r="UKS32" s="309"/>
      <c r="UKT32" s="309"/>
      <c r="UKU32" s="309"/>
      <c r="UKV32" s="309"/>
      <c r="UKW32" s="309"/>
      <c r="UKX32" s="309"/>
      <c r="UKY32" s="309"/>
      <c r="UKZ32" s="309"/>
      <c r="ULA32" s="309"/>
      <c r="ULB32" s="309"/>
      <c r="ULC32" s="309"/>
      <c r="ULD32" s="309"/>
      <c r="ULE32" s="309"/>
      <c r="ULF32" s="309"/>
      <c r="ULG32" s="309"/>
      <c r="ULH32" s="309"/>
      <c r="ULI32" s="309"/>
      <c r="ULJ32" s="309"/>
      <c r="ULK32" s="309"/>
      <c r="ULL32" s="309"/>
      <c r="ULM32" s="309"/>
      <c r="ULN32" s="309"/>
      <c r="ULO32" s="309"/>
      <c r="ULP32" s="309"/>
      <c r="ULQ32" s="309"/>
      <c r="ULR32" s="309"/>
      <c r="ULS32" s="309"/>
      <c r="ULT32" s="309"/>
      <c r="ULU32" s="309"/>
      <c r="ULV32" s="309"/>
      <c r="ULW32" s="309"/>
      <c r="ULX32" s="309"/>
      <c r="ULY32" s="309"/>
      <c r="ULZ32" s="309"/>
      <c r="UMA32" s="309"/>
      <c r="UMB32" s="309"/>
      <c r="UMC32" s="309"/>
      <c r="UMD32" s="309"/>
      <c r="UME32" s="309"/>
      <c r="UMF32" s="309"/>
      <c r="UMG32" s="309"/>
      <c r="UMH32" s="309"/>
      <c r="UMI32" s="309"/>
      <c r="UMJ32" s="309"/>
      <c r="UMK32" s="309"/>
      <c r="UML32" s="309"/>
      <c r="UMM32" s="309"/>
      <c r="UMN32" s="309"/>
      <c r="UMO32" s="309"/>
      <c r="UMP32" s="309"/>
      <c r="UMQ32" s="309"/>
      <c r="UMR32" s="309"/>
      <c r="UMS32" s="309"/>
      <c r="UMT32" s="309"/>
      <c r="UMU32" s="309"/>
      <c r="UMV32" s="309"/>
      <c r="UMW32" s="309"/>
      <c r="UMX32" s="309"/>
      <c r="UMY32" s="309"/>
      <c r="UMZ32" s="309"/>
      <c r="UNA32" s="309"/>
      <c r="UNB32" s="309"/>
      <c r="UNC32" s="309"/>
      <c r="UND32" s="309"/>
      <c r="UNE32" s="309"/>
      <c r="UNF32" s="309"/>
      <c r="UNG32" s="309"/>
      <c r="UNH32" s="309"/>
      <c r="UNI32" s="309"/>
      <c r="UNJ32" s="309"/>
      <c r="UNK32" s="309"/>
      <c r="UNL32" s="309"/>
      <c r="UNM32" s="309"/>
      <c r="UNN32" s="309"/>
      <c r="UNO32" s="309"/>
      <c r="UNP32" s="309"/>
      <c r="UNQ32" s="309"/>
      <c r="UNR32" s="309"/>
      <c r="UNS32" s="309"/>
      <c r="UNT32" s="309"/>
      <c r="UNU32" s="309"/>
      <c r="UNV32" s="309"/>
      <c r="UNW32" s="309"/>
      <c r="UNX32" s="309"/>
      <c r="UNY32" s="309"/>
      <c r="UNZ32" s="309"/>
      <c r="UOA32" s="309"/>
      <c r="UOB32" s="309"/>
      <c r="UOC32" s="309"/>
      <c r="UOD32" s="309"/>
      <c r="UOE32" s="309"/>
      <c r="UOF32" s="309"/>
      <c r="UOG32" s="309"/>
      <c r="UOH32" s="309"/>
      <c r="UOI32" s="309"/>
      <c r="UOJ32" s="309"/>
      <c r="UOK32" s="309"/>
      <c r="UOL32" s="309"/>
      <c r="UOM32" s="309"/>
      <c r="UON32" s="309"/>
      <c r="UOO32" s="309"/>
      <c r="UOP32" s="309"/>
      <c r="UOQ32" s="309"/>
      <c r="UOR32" s="309"/>
      <c r="UOS32" s="309"/>
      <c r="UOT32" s="309"/>
      <c r="UOU32" s="309"/>
      <c r="UOV32" s="309"/>
      <c r="UOW32" s="309"/>
      <c r="UOX32" s="309"/>
      <c r="UOY32" s="309"/>
      <c r="UOZ32" s="309"/>
      <c r="UPA32" s="309"/>
      <c r="UPB32" s="309"/>
      <c r="UPC32" s="309"/>
      <c r="UPD32" s="309"/>
      <c r="UPE32" s="309"/>
      <c r="UPF32" s="309"/>
      <c r="UPG32" s="309"/>
      <c r="UPH32" s="309"/>
      <c r="UPI32" s="309"/>
      <c r="UPJ32" s="309"/>
      <c r="UPK32" s="309"/>
      <c r="UPL32" s="309"/>
      <c r="UPM32" s="309"/>
      <c r="UPN32" s="309"/>
      <c r="UPO32" s="309"/>
      <c r="UPP32" s="309"/>
      <c r="UPQ32" s="309"/>
      <c r="UPR32" s="309"/>
      <c r="UPS32" s="309"/>
      <c r="UPT32" s="309"/>
      <c r="UPU32" s="309"/>
      <c r="UPV32" s="309"/>
      <c r="UPW32" s="309"/>
      <c r="UPX32" s="309"/>
      <c r="UPY32" s="309"/>
      <c r="UPZ32" s="309"/>
      <c r="UQA32" s="309"/>
      <c r="UQB32" s="309"/>
      <c r="UQC32" s="309"/>
      <c r="UQD32" s="309"/>
      <c r="UQE32" s="309"/>
      <c r="UQF32" s="309"/>
      <c r="UQG32" s="309"/>
      <c r="UQH32" s="309"/>
      <c r="UQI32" s="309"/>
      <c r="UQJ32" s="309"/>
      <c r="UQK32" s="309"/>
      <c r="UQL32" s="309"/>
      <c r="UQM32" s="309"/>
      <c r="UQN32" s="309"/>
      <c r="UQO32" s="309"/>
      <c r="UQP32" s="309"/>
      <c r="UQQ32" s="309"/>
      <c r="UQR32" s="309"/>
      <c r="UQS32" s="309"/>
      <c r="UQT32" s="309"/>
      <c r="UQU32" s="309"/>
      <c r="UQV32" s="309"/>
      <c r="UQW32" s="309"/>
      <c r="UQX32" s="309"/>
      <c r="UQY32" s="309"/>
      <c r="UQZ32" s="309"/>
      <c r="URA32" s="309"/>
      <c r="URB32" s="309"/>
      <c r="URC32" s="309"/>
      <c r="URD32" s="309"/>
      <c r="URE32" s="309"/>
      <c r="URF32" s="309"/>
      <c r="URG32" s="309"/>
      <c r="URH32" s="309"/>
      <c r="URI32" s="309"/>
      <c r="URJ32" s="309"/>
      <c r="URK32" s="309"/>
      <c r="URL32" s="309"/>
      <c r="URM32" s="309"/>
      <c r="URN32" s="309"/>
      <c r="URO32" s="309"/>
      <c r="URP32" s="309"/>
      <c r="URQ32" s="309"/>
      <c r="URR32" s="309"/>
      <c r="URS32" s="309"/>
      <c r="URT32" s="309"/>
      <c r="URU32" s="309"/>
      <c r="URV32" s="309"/>
      <c r="URW32" s="309"/>
      <c r="URX32" s="309"/>
      <c r="URY32" s="309"/>
      <c r="URZ32" s="309"/>
      <c r="USA32" s="309"/>
      <c r="USB32" s="309"/>
      <c r="USC32" s="309"/>
      <c r="USD32" s="309"/>
      <c r="USE32" s="309"/>
      <c r="USF32" s="309"/>
      <c r="USG32" s="309"/>
      <c r="USH32" s="309"/>
      <c r="USI32" s="309"/>
      <c r="USJ32" s="309"/>
      <c r="USK32" s="309"/>
      <c r="USL32" s="309"/>
      <c r="USM32" s="309"/>
      <c r="USN32" s="309"/>
      <c r="USO32" s="309"/>
      <c r="USP32" s="309"/>
      <c r="USQ32" s="309"/>
      <c r="USR32" s="309"/>
      <c r="USS32" s="309"/>
      <c r="UST32" s="309"/>
      <c r="USU32" s="309"/>
      <c r="USV32" s="309"/>
      <c r="USW32" s="309"/>
      <c r="USX32" s="309"/>
      <c r="USY32" s="309"/>
      <c r="USZ32" s="309"/>
      <c r="UTA32" s="309"/>
      <c r="UTB32" s="309"/>
      <c r="UTC32" s="309"/>
      <c r="UTD32" s="309"/>
      <c r="UTE32" s="309"/>
      <c r="UTF32" s="309"/>
      <c r="UTG32" s="309"/>
      <c r="UTH32" s="309"/>
      <c r="UTI32" s="309"/>
      <c r="UTJ32" s="309"/>
      <c r="UTK32" s="309"/>
      <c r="UTL32" s="309"/>
      <c r="UTM32" s="309"/>
      <c r="UTN32" s="309"/>
      <c r="UTO32" s="309"/>
      <c r="UTP32" s="309"/>
      <c r="UTQ32" s="309"/>
      <c r="UTR32" s="309"/>
      <c r="UTS32" s="309"/>
      <c r="UTT32" s="309"/>
      <c r="UTU32" s="309"/>
      <c r="UTV32" s="309"/>
      <c r="UTW32" s="309"/>
      <c r="UTX32" s="309"/>
      <c r="UTY32" s="309"/>
      <c r="UTZ32" s="309"/>
      <c r="UUA32" s="309"/>
      <c r="UUB32" s="309"/>
      <c r="UUC32" s="309"/>
      <c r="UUD32" s="309"/>
      <c r="UUE32" s="309"/>
      <c r="UUF32" s="309"/>
      <c r="UUG32" s="309"/>
      <c r="UUH32" s="309"/>
      <c r="UUI32" s="309"/>
      <c r="UUJ32" s="309"/>
      <c r="UUK32" s="309"/>
      <c r="UUL32" s="309"/>
      <c r="UUM32" s="309"/>
      <c r="UUN32" s="309"/>
      <c r="UUO32" s="309"/>
      <c r="UUP32" s="309"/>
      <c r="UUQ32" s="309"/>
      <c r="UUR32" s="309"/>
      <c r="UUS32" s="309"/>
      <c r="UUT32" s="309"/>
      <c r="UUU32" s="309"/>
      <c r="UUV32" s="309"/>
      <c r="UUW32" s="309"/>
      <c r="UUX32" s="309"/>
      <c r="UUY32" s="309"/>
      <c r="UUZ32" s="309"/>
      <c r="UVA32" s="309"/>
      <c r="UVB32" s="309"/>
      <c r="UVC32" s="309"/>
      <c r="UVD32" s="309"/>
      <c r="UVE32" s="309"/>
      <c r="UVF32" s="309"/>
      <c r="UVG32" s="309"/>
      <c r="UVH32" s="309"/>
      <c r="UVI32" s="309"/>
      <c r="UVJ32" s="309"/>
      <c r="UVK32" s="309"/>
      <c r="UVL32" s="309"/>
      <c r="UVM32" s="309"/>
      <c r="UVN32" s="309"/>
      <c r="UVO32" s="309"/>
      <c r="UVP32" s="309"/>
      <c r="UVQ32" s="309"/>
      <c r="UVR32" s="309"/>
      <c r="UVS32" s="309"/>
      <c r="UVT32" s="309"/>
      <c r="UVU32" s="309"/>
      <c r="UVV32" s="309"/>
      <c r="UVW32" s="309"/>
      <c r="UVX32" s="309"/>
      <c r="UVY32" s="309"/>
      <c r="UVZ32" s="309"/>
      <c r="UWA32" s="309"/>
      <c r="UWB32" s="309"/>
      <c r="UWC32" s="309"/>
      <c r="UWD32" s="309"/>
      <c r="UWE32" s="309"/>
      <c r="UWF32" s="309"/>
      <c r="UWG32" s="309"/>
      <c r="UWH32" s="309"/>
      <c r="UWI32" s="309"/>
      <c r="UWJ32" s="309"/>
      <c r="UWK32" s="309"/>
      <c r="UWL32" s="309"/>
      <c r="UWM32" s="309"/>
      <c r="UWN32" s="309"/>
      <c r="UWO32" s="309"/>
      <c r="UWP32" s="309"/>
      <c r="UWQ32" s="309"/>
      <c r="UWR32" s="309"/>
      <c r="UWS32" s="309"/>
      <c r="UWT32" s="309"/>
      <c r="UWU32" s="309"/>
      <c r="UWV32" s="309"/>
      <c r="UWW32" s="309"/>
      <c r="UWX32" s="309"/>
      <c r="UWY32" s="309"/>
      <c r="UWZ32" s="309"/>
      <c r="UXA32" s="309"/>
      <c r="UXB32" s="309"/>
      <c r="UXC32" s="309"/>
      <c r="UXD32" s="309"/>
      <c r="UXE32" s="309"/>
      <c r="UXF32" s="309"/>
      <c r="UXG32" s="309"/>
      <c r="UXH32" s="309"/>
      <c r="UXI32" s="309"/>
      <c r="UXJ32" s="309"/>
      <c r="UXK32" s="309"/>
      <c r="UXL32" s="309"/>
      <c r="UXM32" s="309"/>
      <c r="UXN32" s="309"/>
      <c r="UXO32" s="309"/>
      <c r="UXP32" s="309"/>
      <c r="UXQ32" s="309"/>
      <c r="UXR32" s="309"/>
      <c r="UXS32" s="309"/>
      <c r="UXT32" s="309"/>
      <c r="UXU32" s="309"/>
      <c r="UXV32" s="309"/>
      <c r="UXW32" s="309"/>
      <c r="UXX32" s="309"/>
      <c r="UXY32" s="309"/>
      <c r="UXZ32" s="309"/>
      <c r="UYA32" s="309"/>
      <c r="UYB32" s="309"/>
      <c r="UYC32" s="309"/>
      <c r="UYD32" s="309"/>
      <c r="UYE32" s="309"/>
      <c r="UYF32" s="309"/>
      <c r="UYG32" s="309"/>
      <c r="UYH32" s="309"/>
      <c r="UYI32" s="309"/>
      <c r="UYJ32" s="309"/>
      <c r="UYK32" s="309"/>
      <c r="UYL32" s="309"/>
      <c r="UYM32" s="309"/>
      <c r="UYN32" s="309"/>
      <c r="UYO32" s="309"/>
      <c r="UYP32" s="309"/>
      <c r="UYQ32" s="309"/>
      <c r="UYR32" s="309"/>
      <c r="UYS32" s="309"/>
      <c r="UYT32" s="309"/>
      <c r="UYU32" s="309"/>
      <c r="UYV32" s="309"/>
      <c r="UYW32" s="309"/>
      <c r="UYX32" s="309"/>
      <c r="UYY32" s="309"/>
      <c r="UYZ32" s="309"/>
      <c r="UZA32" s="309"/>
      <c r="UZB32" s="309"/>
      <c r="UZC32" s="309"/>
      <c r="UZD32" s="309"/>
      <c r="UZE32" s="309"/>
      <c r="UZF32" s="309"/>
      <c r="UZG32" s="309"/>
      <c r="UZH32" s="309"/>
      <c r="UZI32" s="309"/>
      <c r="UZJ32" s="309"/>
      <c r="UZK32" s="309"/>
      <c r="UZL32" s="309"/>
      <c r="UZM32" s="309"/>
      <c r="UZN32" s="309"/>
      <c r="UZO32" s="309"/>
      <c r="UZP32" s="309"/>
      <c r="UZQ32" s="309"/>
      <c r="UZR32" s="309"/>
      <c r="UZS32" s="309"/>
      <c r="UZT32" s="309"/>
      <c r="UZU32" s="309"/>
      <c r="UZV32" s="309"/>
      <c r="UZW32" s="309"/>
      <c r="UZX32" s="309"/>
      <c r="UZY32" s="309"/>
      <c r="UZZ32" s="309"/>
      <c r="VAA32" s="309"/>
      <c r="VAB32" s="309"/>
      <c r="VAC32" s="309"/>
      <c r="VAD32" s="309"/>
      <c r="VAE32" s="309"/>
      <c r="VAF32" s="309"/>
      <c r="VAG32" s="309"/>
      <c r="VAH32" s="309"/>
      <c r="VAI32" s="309"/>
      <c r="VAJ32" s="309"/>
      <c r="VAK32" s="309"/>
      <c r="VAL32" s="309"/>
      <c r="VAM32" s="309"/>
      <c r="VAN32" s="309"/>
      <c r="VAO32" s="309"/>
      <c r="VAP32" s="309"/>
      <c r="VAQ32" s="309"/>
      <c r="VAR32" s="309"/>
      <c r="VAS32" s="309"/>
      <c r="VAT32" s="309"/>
      <c r="VAU32" s="309"/>
      <c r="VAV32" s="309"/>
      <c r="VAW32" s="309"/>
      <c r="VAX32" s="309"/>
      <c r="VAY32" s="309"/>
      <c r="VAZ32" s="309"/>
      <c r="VBA32" s="309"/>
      <c r="VBB32" s="309"/>
      <c r="VBC32" s="309"/>
      <c r="VBD32" s="309"/>
      <c r="VBE32" s="309"/>
      <c r="VBF32" s="309"/>
      <c r="VBG32" s="309"/>
      <c r="VBH32" s="309"/>
      <c r="VBI32" s="309"/>
      <c r="VBJ32" s="309"/>
      <c r="VBK32" s="309"/>
      <c r="VBL32" s="309"/>
      <c r="VBM32" s="309"/>
      <c r="VBN32" s="309"/>
      <c r="VBO32" s="309"/>
      <c r="VBP32" s="309"/>
      <c r="VBQ32" s="309"/>
      <c r="VBR32" s="309"/>
      <c r="VBS32" s="309"/>
      <c r="VBT32" s="309"/>
      <c r="VBU32" s="309"/>
      <c r="VBV32" s="309"/>
      <c r="VBW32" s="309"/>
      <c r="VBX32" s="309"/>
      <c r="VBY32" s="309"/>
      <c r="VBZ32" s="309"/>
      <c r="VCA32" s="309"/>
      <c r="VCB32" s="309"/>
      <c r="VCC32" s="309"/>
      <c r="VCD32" s="309"/>
      <c r="VCE32" s="309"/>
      <c r="VCF32" s="309"/>
      <c r="VCG32" s="309"/>
      <c r="VCH32" s="309"/>
      <c r="VCI32" s="309"/>
      <c r="VCJ32" s="309"/>
      <c r="VCK32" s="309"/>
      <c r="VCL32" s="309"/>
      <c r="VCM32" s="309"/>
      <c r="VCN32" s="309"/>
      <c r="VCO32" s="309"/>
      <c r="VCP32" s="309"/>
      <c r="VCQ32" s="309"/>
      <c r="VCR32" s="309"/>
      <c r="VCS32" s="309"/>
      <c r="VCT32" s="309"/>
      <c r="VCU32" s="309"/>
      <c r="VCV32" s="309"/>
      <c r="VCW32" s="309"/>
      <c r="VCX32" s="309"/>
      <c r="VCY32" s="309"/>
      <c r="VCZ32" s="309"/>
      <c r="VDA32" s="309"/>
      <c r="VDB32" s="309"/>
      <c r="VDC32" s="309"/>
      <c r="VDD32" s="309"/>
      <c r="VDE32" s="309"/>
      <c r="VDF32" s="309"/>
      <c r="VDG32" s="309"/>
      <c r="VDH32" s="309"/>
      <c r="VDI32" s="309"/>
      <c r="VDJ32" s="309"/>
      <c r="VDK32" s="309"/>
      <c r="VDL32" s="309"/>
      <c r="VDM32" s="309"/>
      <c r="VDN32" s="309"/>
      <c r="VDO32" s="309"/>
      <c r="VDP32" s="309"/>
      <c r="VDQ32" s="309"/>
      <c r="VDR32" s="309"/>
      <c r="VDS32" s="309"/>
      <c r="VDT32" s="309"/>
      <c r="VDU32" s="309"/>
      <c r="VDV32" s="309"/>
      <c r="VDW32" s="309"/>
      <c r="VDX32" s="309"/>
      <c r="VDY32" s="309"/>
      <c r="VDZ32" s="309"/>
      <c r="VEA32" s="309"/>
      <c r="VEB32" s="309"/>
      <c r="VEC32" s="309"/>
      <c r="VED32" s="309"/>
      <c r="VEE32" s="309"/>
      <c r="VEF32" s="309"/>
      <c r="VEG32" s="309"/>
      <c r="VEH32" s="309"/>
      <c r="VEI32" s="309"/>
      <c r="VEJ32" s="309"/>
      <c r="VEK32" s="309"/>
      <c r="VEL32" s="309"/>
      <c r="VEM32" s="309"/>
      <c r="VEN32" s="309"/>
      <c r="VEO32" s="309"/>
      <c r="VEP32" s="309"/>
      <c r="VEQ32" s="309"/>
      <c r="VER32" s="309"/>
      <c r="VES32" s="309"/>
      <c r="VET32" s="309"/>
      <c r="VEU32" s="309"/>
      <c r="VEV32" s="309"/>
      <c r="VEW32" s="309"/>
      <c r="VEX32" s="309"/>
      <c r="VEY32" s="309"/>
      <c r="VEZ32" s="309"/>
      <c r="VFA32" s="309"/>
      <c r="VFB32" s="309"/>
      <c r="VFC32" s="309"/>
      <c r="VFD32" s="309"/>
      <c r="VFE32" s="309"/>
      <c r="VFF32" s="309"/>
      <c r="VFG32" s="309"/>
      <c r="VFH32" s="309"/>
      <c r="VFI32" s="309"/>
      <c r="VFJ32" s="309"/>
      <c r="VFK32" s="309"/>
      <c r="VFL32" s="309"/>
      <c r="VFM32" s="309"/>
      <c r="VFN32" s="309"/>
      <c r="VFO32" s="309"/>
      <c r="VFP32" s="309"/>
      <c r="VFQ32" s="309"/>
      <c r="VFR32" s="309"/>
      <c r="VFS32" s="309"/>
      <c r="VFT32" s="309"/>
      <c r="VFU32" s="309"/>
      <c r="VFV32" s="309"/>
      <c r="VFW32" s="309"/>
      <c r="VFX32" s="309"/>
      <c r="VFY32" s="309"/>
      <c r="VFZ32" s="309"/>
      <c r="VGA32" s="309"/>
      <c r="VGB32" s="309"/>
      <c r="VGC32" s="309"/>
      <c r="VGD32" s="309"/>
      <c r="VGE32" s="309"/>
      <c r="VGF32" s="309"/>
      <c r="VGG32" s="309"/>
      <c r="VGH32" s="309"/>
      <c r="VGI32" s="309"/>
      <c r="VGJ32" s="309"/>
      <c r="VGK32" s="309"/>
      <c r="VGL32" s="309"/>
      <c r="VGM32" s="309"/>
      <c r="VGN32" s="309"/>
      <c r="VGO32" s="309"/>
      <c r="VGP32" s="309"/>
      <c r="VGQ32" s="309"/>
      <c r="VGR32" s="309"/>
      <c r="VGS32" s="309"/>
      <c r="VGT32" s="309"/>
      <c r="VGU32" s="309"/>
      <c r="VGV32" s="309"/>
      <c r="VGW32" s="309"/>
      <c r="VGX32" s="309"/>
      <c r="VGY32" s="309"/>
      <c r="VGZ32" s="309"/>
      <c r="VHA32" s="309"/>
      <c r="VHB32" s="309"/>
      <c r="VHC32" s="309"/>
      <c r="VHD32" s="309"/>
      <c r="VHE32" s="309"/>
      <c r="VHF32" s="309"/>
      <c r="VHG32" s="309"/>
      <c r="VHH32" s="309"/>
      <c r="VHI32" s="309"/>
      <c r="VHJ32" s="309"/>
      <c r="VHK32" s="309"/>
      <c r="VHL32" s="309"/>
      <c r="VHM32" s="309"/>
      <c r="VHN32" s="309"/>
      <c r="VHO32" s="309"/>
      <c r="VHP32" s="309"/>
      <c r="VHQ32" s="309"/>
      <c r="VHR32" s="309"/>
      <c r="VHS32" s="309"/>
      <c r="VHT32" s="309"/>
      <c r="VHU32" s="309"/>
      <c r="VHV32" s="309"/>
      <c r="VHW32" s="309"/>
      <c r="VHX32" s="309"/>
      <c r="VHY32" s="309"/>
      <c r="VHZ32" s="309"/>
      <c r="VIA32" s="309"/>
      <c r="VIB32" s="309"/>
      <c r="VIC32" s="309"/>
      <c r="VID32" s="309"/>
      <c r="VIE32" s="309"/>
      <c r="VIF32" s="309"/>
      <c r="VIG32" s="309"/>
      <c r="VIH32" s="309"/>
      <c r="VII32" s="309"/>
      <c r="VIJ32" s="309"/>
      <c r="VIK32" s="309"/>
      <c r="VIL32" s="309"/>
      <c r="VIM32" s="309"/>
      <c r="VIN32" s="309"/>
      <c r="VIO32" s="309"/>
      <c r="VIP32" s="309"/>
      <c r="VIQ32" s="309"/>
      <c r="VIR32" s="309"/>
      <c r="VIS32" s="309"/>
      <c r="VIT32" s="309"/>
      <c r="VIU32" s="309"/>
      <c r="VIV32" s="309"/>
      <c r="VIW32" s="309"/>
      <c r="VIX32" s="309"/>
      <c r="VIY32" s="309"/>
      <c r="VIZ32" s="309"/>
      <c r="VJA32" s="309"/>
      <c r="VJB32" s="309"/>
      <c r="VJC32" s="309"/>
      <c r="VJD32" s="309"/>
      <c r="VJE32" s="309"/>
      <c r="VJF32" s="309"/>
      <c r="VJG32" s="309"/>
      <c r="VJH32" s="309"/>
      <c r="VJI32" s="309"/>
      <c r="VJJ32" s="309"/>
      <c r="VJK32" s="309"/>
      <c r="VJL32" s="309"/>
      <c r="VJM32" s="309"/>
      <c r="VJN32" s="309"/>
      <c r="VJO32" s="309"/>
      <c r="VJP32" s="309"/>
      <c r="VJQ32" s="309"/>
      <c r="VJR32" s="309"/>
      <c r="VJS32" s="309"/>
      <c r="VJT32" s="309"/>
      <c r="VJU32" s="309"/>
      <c r="VJV32" s="309"/>
      <c r="VJW32" s="309"/>
      <c r="VJX32" s="309"/>
      <c r="VJY32" s="309"/>
      <c r="VJZ32" s="309"/>
      <c r="VKA32" s="309"/>
      <c r="VKB32" s="309"/>
      <c r="VKC32" s="309"/>
      <c r="VKD32" s="309"/>
      <c r="VKE32" s="309"/>
      <c r="VKF32" s="309"/>
      <c r="VKG32" s="309"/>
      <c r="VKH32" s="309"/>
      <c r="VKI32" s="309"/>
      <c r="VKJ32" s="309"/>
      <c r="VKK32" s="309"/>
      <c r="VKL32" s="309"/>
      <c r="VKM32" s="309"/>
      <c r="VKN32" s="309"/>
      <c r="VKO32" s="309"/>
      <c r="VKP32" s="309"/>
      <c r="VKQ32" s="309"/>
      <c r="VKR32" s="309"/>
      <c r="VKS32" s="309"/>
      <c r="VKT32" s="309"/>
      <c r="VKU32" s="309"/>
      <c r="VKV32" s="309"/>
      <c r="VKW32" s="309"/>
      <c r="VKX32" s="309"/>
      <c r="VKY32" s="309"/>
      <c r="VKZ32" s="309"/>
      <c r="VLA32" s="309"/>
      <c r="VLB32" s="309"/>
      <c r="VLC32" s="309"/>
      <c r="VLD32" s="309"/>
      <c r="VLE32" s="309"/>
      <c r="VLF32" s="309"/>
      <c r="VLG32" s="309"/>
      <c r="VLH32" s="309"/>
      <c r="VLI32" s="309"/>
      <c r="VLJ32" s="309"/>
      <c r="VLK32" s="309"/>
      <c r="VLL32" s="309"/>
      <c r="VLM32" s="309"/>
      <c r="VLN32" s="309"/>
      <c r="VLO32" s="309"/>
      <c r="VLP32" s="309"/>
      <c r="VLQ32" s="309"/>
      <c r="VLR32" s="309"/>
      <c r="VLS32" s="309"/>
      <c r="VLT32" s="309"/>
      <c r="VLU32" s="309"/>
      <c r="VLV32" s="309"/>
      <c r="VLW32" s="309"/>
      <c r="VLX32" s="309"/>
      <c r="VLY32" s="309"/>
      <c r="VLZ32" s="309"/>
      <c r="VMA32" s="309"/>
      <c r="VMB32" s="309"/>
      <c r="VMC32" s="309"/>
      <c r="VMD32" s="309"/>
      <c r="VME32" s="309"/>
      <c r="VMF32" s="309"/>
      <c r="VMG32" s="309"/>
      <c r="VMH32" s="309"/>
      <c r="VMI32" s="309"/>
      <c r="VMJ32" s="309"/>
      <c r="VMK32" s="309"/>
      <c r="VML32" s="309"/>
      <c r="VMM32" s="309"/>
      <c r="VMN32" s="309"/>
      <c r="VMO32" s="309"/>
      <c r="VMP32" s="309"/>
      <c r="VMQ32" s="309"/>
      <c r="VMR32" s="309"/>
      <c r="VMS32" s="309"/>
      <c r="VMT32" s="309"/>
      <c r="VMU32" s="309"/>
      <c r="VMV32" s="309"/>
      <c r="VMW32" s="309"/>
      <c r="VMX32" s="309"/>
      <c r="VMY32" s="309"/>
      <c r="VMZ32" s="309"/>
      <c r="VNA32" s="309"/>
      <c r="VNB32" s="309"/>
      <c r="VNC32" s="309"/>
      <c r="VND32" s="309"/>
      <c r="VNE32" s="309"/>
      <c r="VNF32" s="309"/>
      <c r="VNG32" s="309"/>
      <c r="VNH32" s="309"/>
      <c r="VNI32" s="309"/>
      <c r="VNJ32" s="309"/>
      <c r="VNK32" s="309"/>
      <c r="VNL32" s="309"/>
      <c r="VNM32" s="309"/>
      <c r="VNN32" s="309"/>
      <c r="VNO32" s="309"/>
      <c r="VNP32" s="309"/>
      <c r="VNQ32" s="309"/>
      <c r="VNR32" s="309"/>
      <c r="VNS32" s="309"/>
      <c r="VNT32" s="309"/>
      <c r="VNU32" s="309"/>
      <c r="VNV32" s="309"/>
      <c r="VNW32" s="309"/>
      <c r="VNX32" s="309"/>
      <c r="VNY32" s="309"/>
      <c r="VNZ32" s="309"/>
      <c r="VOA32" s="309"/>
      <c r="VOB32" s="309"/>
      <c r="VOC32" s="309"/>
      <c r="VOD32" s="309"/>
      <c r="VOE32" s="309"/>
      <c r="VOF32" s="309"/>
      <c r="VOG32" s="309"/>
      <c r="VOH32" s="309"/>
      <c r="VOI32" s="309"/>
      <c r="VOJ32" s="309"/>
      <c r="VOK32" s="309"/>
      <c r="VOL32" s="309"/>
      <c r="VOM32" s="309"/>
      <c r="VON32" s="309"/>
      <c r="VOO32" s="309"/>
      <c r="VOP32" s="309"/>
      <c r="VOQ32" s="309"/>
      <c r="VOR32" s="309"/>
      <c r="VOS32" s="309"/>
      <c r="VOT32" s="309"/>
      <c r="VOU32" s="309"/>
      <c r="VOV32" s="309"/>
      <c r="VOW32" s="309"/>
      <c r="VOX32" s="309"/>
      <c r="VOY32" s="309"/>
      <c r="VOZ32" s="309"/>
      <c r="VPA32" s="309"/>
      <c r="VPB32" s="309"/>
      <c r="VPC32" s="309"/>
      <c r="VPD32" s="309"/>
      <c r="VPE32" s="309"/>
      <c r="VPF32" s="309"/>
      <c r="VPG32" s="309"/>
      <c r="VPH32" s="309"/>
      <c r="VPI32" s="309"/>
      <c r="VPJ32" s="309"/>
      <c r="VPK32" s="309"/>
      <c r="VPL32" s="309"/>
      <c r="VPM32" s="309"/>
      <c r="VPN32" s="309"/>
      <c r="VPO32" s="309"/>
      <c r="VPP32" s="309"/>
      <c r="VPQ32" s="309"/>
      <c r="VPR32" s="309"/>
      <c r="VPS32" s="309"/>
      <c r="VPT32" s="309"/>
      <c r="VPU32" s="309"/>
      <c r="VPV32" s="309"/>
      <c r="VPW32" s="309"/>
      <c r="VPX32" s="309"/>
      <c r="VPY32" s="309"/>
      <c r="VPZ32" s="309"/>
      <c r="VQA32" s="309"/>
      <c r="VQB32" s="309"/>
      <c r="VQC32" s="309"/>
      <c r="VQD32" s="309"/>
      <c r="VQE32" s="309"/>
      <c r="VQF32" s="309"/>
      <c r="VQG32" s="309"/>
      <c r="VQH32" s="309"/>
      <c r="VQI32" s="309"/>
      <c r="VQJ32" s="309"/>
      <c r="VQK32" s="309"/>
      <c r="VQL32" s="309"/>
      <c r="VQM32" s="309"/>
      <c r="VQN32" s="309"/>
      <c r="VQO32" s="309"/>
      <c r="VQP32" s="309"/>
      <c r="VQQ32" s="309"/>
      <c r="VQR32" s="309"/>
      <c r="VQS32" s="309"/>
      <c r="VQT32" s="309"/>
      <c r="VQU32" s="309"/>
      <c r="VQV32" s="309"/>
      <c r="VQW32" s="309"/>
      <c r="VQX32" s="309"/>
      <c r="VQY32" s="309"/>
      <c r="VQZ32" s="309"/>
      <c r="VRA32" s="309"/>
      <c r="VRB32" s="309"/>
      <c r="VRC32" s="309"/>
      <c r="VRD32" s="309"/>
      <c r="VRE32" s="309"/>
      <c r="VRF32" s="309"/>
      <c r="VRG32" s="309"/>
      <c r="VRH32" s="309"/>
      <c r="VRI32" s="309"/>
      <c r="VRJ32" s="309"/>
      <c r="VRK32" s="309"/>
      <c r="VRL32" s="309"/>
      <c r="VRM32" s="309"/>
      <c r="VRN32" s="309"/>
      <c r="VRO32" s="309"/>
      <c r="VRP32" s="309"/>
      <c r="VRQ32" s="309"/>
      <c r="VRR32" s="309"/>
      <c r="VRS32" s="309"/>
      <c r="VRT32" s="309"/>
      <c r="VRU32" s="309"/>
      <c r="VRV32" s="309"/>
      <c r="VRW32" s="309"/>
      <c r="VRX32" s="309"/>
      <c r="VRY32" s="309"/>
      <c r="VRZ32" s="309"/>
      <c r="VSA32" s="309"/>
      <c r="VSB32" s="309"/>
      <c r="VSC32" s="309"/>
      <c r="VSD32" s="309"/>
      <c r="VSE32" s="309"/>
      <c r="VSF32" s="309"/>
      <c r="VSG32" s="309"/>
      <c r="VSH32" s="309"/>
      <c r="VSI32" s="309"/>
      <c r="VSJ32" s="309"/>
      <c r="VSK32" s="309"/>
      <c r="VSL32" s="309"/>
      <c r="VSM32" s="309"/>
      <c r="VSN32" s="309"/>
      <c r="VSO32" s="309"/>
      <c r="VSP32" s="309"/>
      <c r="VSQ32" s="309"/>
      <c r="VSR32" s="309"/>
      <c r="VSS32" s="309"/>
      <c r="VST32" s="309"/>
      <c r="VSU32" s="309"/>
      <c r="VSV32" s="309"/>
      <c r="VSW32" s="309"/>
      <c r="VSX32" s="309"/>
      <c r="VSY32" s="309"/>
      <c r="VSZ32" s="309"/>
      <c r="VTA32" s="309"/>
      <c r="VTB32" s="309"/>
      <c r="VTC32" s="309"/>
      <c r="VTD32" s="309"/>
      <c r="VTE32" s="309"/>
      <c r="VTF32" s="309"/>
      <c r="VTG32" s="309"/>
      <c r="VTH32" s="309"/>
      <c r="VTI32" s="309"/>
      <c r="VTJ32" s="309"/>
      <c r="VTK32" s="309"/>
      <c r="VTL32" s="309"/>
      <c r="VTM32" s="309"/>
      <c r="VTN32" s="309"/>
      <c r="VTO32" s="309"/>
      <c r="VTP32" s="309"/>
      <c r="VTQ32" s="309"/>
      <c r="VTR32" s="309"/>
      <c r="VTS32" s="309"/>
      <c r="VTT32" s="309"/>
      <c r="VTU32" s="309"/>
      <c r="VTV32" s="309"/>
      <c r="VTW32" s="309"/>
      <c r="VTX32" s="309"/>
      <c r="VTY32" s="309"/>
      <c r="VTZ32" s="309"/>
      <c r="VUA32" s="309"/>
      <c r="VUB32" s="309"/>
      <c r="VUC32" s="309"/>
      <c r="VUD32" s="309"/>
      <c r="VUE32" s="309"/>
      <c r="VUF32" s="309"/>
      <c r="VUG32" s="309"/>
      <c r="VUH32" s="309"/>
      <c r="VUI32" s="309"/>
      <c r="VUJ32" s="309"/>
      <c r="VUK32" s="309"/>
      <c r="VUL32" s="309"/>
      <c r="VUM32" s="309"/>
      <c r="VUN32" s="309"/>
      <c r="VUO32" s="309"/>
      <c r="VUP32" s="309"/>
      <c r="VUQ32" s="309"/>
      <c r="VUR32" s="309"/>
      <c r="VUS32" s="309"/>
      <c r="VUT32" s="309"/>
      <c r="VUU32" s="309"/>
      <c r="VUV32" s="309"/>
      <c r="VUW32" s="309"/>
      <c r="VUX32" s="309"/>
      <c r="VUY32" s="309"/>
      <c r="VUZ32" s="309"/>
      <c r="VVA32" s="309"/>
      <c r="VVB32" s="309"/>
      <c r="VVC32" s="309"/>
      <c r="VVD32" s="309"/>
      <c r="VVE32" s="309"/>
      <c r="VVF32" s="309"/>
      <c r="VVG32" s="309"/>
      <c r="VVH32" s="309"/>
      <c r="VVI32" s="309"/>
      <c r="VVJ32" s="309"/>
      <c r="VVK32" s="309"/>
      <c r="VVL32" s="309"/>
      <c r="VVM32" s="309"/>
      <c r="VVN32" s="309"/>
      <c r="VVO32" s="309"/>
      <c r="VVP32" s="309"/>
      <c r="VVQ32" s="309"/>
      <c r="VVR32" s="309"/>
      <c r="VVS32" s="309"/>
      <c r="VVT32" s="309"/>
      <c r="VVU32" s="309"/>
      <c r="VVV32" s="309"/>
      <c r="VVW32" s="309"/>
      <c r="VVX32" s="309"/>
      <c r="VVY32" s="309"/>
      <c r="VVZ32" s="309"/>
      <c r="VWA32" s="309"/>
      <c r="VWB32" s="309"/>
      <c r="VWC32" s="309"/>
      <c r="VWD32" s="309"/>
      <c r="VWE32" s="309"/>
      <c r="VWF32" s="309"/>
      <c r="VWG32" s="309"/>
      <c r="VWH32" s="309"/>
      <c r="VWI32" s="309"/>
      <c r="VWJ32" s="309"/>
      <c r="VWK32" s="309"/>
      <c r="VWL32" s="309"/>
      <c r="VWM32" s="309"/>
      <c r="VWN32" s="309"/>
      <c r="VWO32" s="309"/>
      <c r="VWP32" s="309"/>
      <c r="VWQ32" s="309"/>
      <c r="VWR32" s="309"/>
      <c r="VWS32" s="309"/>
      <c r="VWT32" s="309"/>
      <c r="VWU32" s="309"/>
      <c r="VWV32" s="309"/>
      <c r="VWW32" s="309"/>
      <c r="VWX32" s="309"/>
      <c r="VWY32" s="309"/>
      <c r="VWZ32" s="309"/>
      <c r="VXA32" s="309"/>
      <c r="VXB32" s="309"/>
      <c r="VXC32" s="309"/>
      <c r="VXD32" s="309"/>
      <c r="VXE32" s="309"/>
      <c r="VXF32" s="309"/>
      <c r="VXG32" s="309"/>
      <c r="VXH32" s="309"/>
      <c r="VXI32" s="309"/>
      <c r="VXJ32" s="309"/>
      <c r="VXK32" s="309"/>
      <c r="VXL32" s="309"/>
      <c r="VXM32" s="309"/>
      <c r="VXN32" s="309"/>
      <c r="VXO32" s="309"/>
      <c r="VXP32" s="309"/>
      <c r="VXQ32" s="309"/>
      <c r="VXR32" s="309"/>
      <c r="VXS32" s="309"/>
      <c r="VXT32" s="309"/>
      <c r="VXU32" s="309"/>
      <c r="VXV32" s="309"/>
      <c r="VXW32" s="309"/>
      <c r="VXX32" s="309"/>
      <c r="VXY32" s="309"/>
      <c r="VXZ32" s="309"/>
      <c r="VYA32" s="309"/>
      <c r="VYB32" s="309"/>
      <c r="VYC32" s="309"/>
      <c r="VYD32" s="309"/>
      <c r="VYE32" s="309"/>
      <c r="VYF32" s="309"/>
      <c r="VYG32" s="309"/>
      <c r="VYH32" s="309"/>
      <c r="VYI32" s="309"/>
      <c r="VYJ32" s="309"/>
      <c r="VYK32" s="309"/>
      <c r="VYL32" s="309"/>
      <c r="VYM32" s="309"/>
      <c r="VYN32" s="309"/>
      <c r="VYO32" s="309"/>
      <c r="VYP32" s="309"/>
      <c r="VYQ32" s="309"/>
      <c r="VYR32" s="309"/>
      <c r="VYS32" s="309"/>
      <c r="VYT32" s="309"/>
      <c r="VYU32" s="309"/>
      <c r="VYV32" s="309"/>
      <c r="VYW32" s="309"/>
      <c r="VYX32" s="309"/>
      <c r="VYY32" s="309"/>
      <c r="VYZ32" s="309"/>
      <c r="VZA32" s="309"/>
      <c r="VZB32" s="309"/>
      <c r="VZC32" s="309"/>
      <c r="VZD32" s="309"/>
      <c r="VZE32" s="309"/>
      <c r="VZF32" s="309"/>
      <c r="VZG32" s="309"/>
      <c r="VZH32" s="309"/>
      <c r="VZI32" s="309"/>
      <c r="VZJ32" s="309"/>
      <c r="VZK32" s="309"/>
      <c r="VZL32" s="309"/>
      <c r="VZM32" s="309"/>
      <c r="VZN32" s="309"/>
      <c r="VZO32" s="309"/>
      <c r="VZP32" s="309"/>
      <c r="VZQ32" s="309"/>
      <c r="VZR32" s="309"/>
      <c r="VZS32" s="309"/>
      <c r="VZT32" s="309"/>
      <c r="VZU32" s="309"/>
      <c r="VZV32" s="309"/>
      <c r="VZW32" s="309"/>
      <c r="VZX32" s="309"/>
      <c r="VZY32" s="309"/>
      <c r="VZZ32" s="309"/>
      <c r="WAA32" s="309"/>
      <c r="WAB32" s="309"/>
      <c r="WAC32" s="309"/>
      <c r="WAD32" s="309"/>
      <c r="WAE32" s="309"/>
      <c r="WAF32" s="309"/>
      <c r="WAG32" s="309"/>
      <c r="WAH32" s="309"/>
      <c r="WAI32" s="309"/>
      <c r="WAJ32" s="309"/>
      <c r="WAK32" s="309"/>
      <c r="WAL32" s="309"/>
      <c r="WAM32" s="309"/>
      <c r="WAN32" s="309"/>
      <c r="WAO32" s="309"/>
      <c r="WAP32" s="309"/>
      <c r="WAQ32" s="309"/>
      <c r="WAR32" s="309"/>
      <c r="WAS32" s="309"/>
      <c r="WAT32" s="309"/>
      <c r="WAU32" s="309"/>
      <c r="WAV32" s="309"/>
      <c r="WAW32" s="309"/>
      <c r="WAX32" s="309"/>
      <c r="WAY32" s="309"/>
      <c r="WAZ32" s="309"/>
      <c r="WBA32" s="309"/>
      <c r="WBB32" s="309"/>
      <c r="WBC32" s="309"/>
      <c r="WBD32" s="309"/>
      <c r="WBE32" s="309"/>
      <c r="WBF32" s="309"/>
      <c r="WBG32" s="309"/>
      <c r="WBH32" s="309"/>
      <c r="WBI32" s="309"/>
      <c r="WBJ32" s="309"/>
      <c r="WBK32" s="309"/>
      <c r="WBL32" s="309"/>
      <c r="WBM32" s="309"/>
      <c r="WBN32" s="309"/>
      <c r="WBO32" s="309"/>
      <c r="WBP32" s="309"/>
      <c r="WBQ32" s="309"/>
      <c r="WBR32" s="309"/>
      <c r="WBS32" s="309"/>
      <c r="WBT32" s="309"/>
      <c r="WBU32" s="309"/>
      <c r="WBV32" s="309"/>
      <c r="WBW32" s="309"/>
      <c r="WBX32" s="309"/>
      <c r="WBY32" s="309"/>
      <c r="WBZ32" s="309"/>
      <c r="WCA32" s="309"/>
      <c r="WCB32" s="309"/>
      <c r="WCC32" s="309"/>
      <c r="WCD32" s="309"/>
      <c r="WCE32" s="309"/>
      <c r="WCF32" s="309"/>
      <c r="WCG32" s="309"/>
      <c r="WCH32" s="309"/>
      <c r="WCI32" s="309"/>
      <c r="WCJ32" s="309"/>
      <c r="WCK32" s="309"/>
      <c r="WCL32" s="309"/>
      <c r="WCM32" s="309"/>
      <c r="WCN32" s="309"/>
      <c r="WCO32" s="309"/>
      <c r="WCP32" s="309"/>
      <c r="WCQ32" s="309"/>
      <c r="WCR32" s="309"/>
      <c r="WCS32" s="309"/>
      <c r="WCT32" s="309"/>
      <c r="WCU32" s="309"/>
      <c r="WCV32" s="309"/>
      <c r="WCW32" s="309"/>
      <c r="WCX32" s="309"/>
      <c r="WCY32" s="309"/>
      <c r="WCZ32" s="309"/>
      <c r="WDA32" s="309"/>
      <c r="WDB32" s="309"/>
      <c r="WDC32" s="309"/>
      <c r="WDD32" s="309"/>
      <c r="WDE32" s="309"/>
      <c r="WDF32" s="309"/>
      <c r="WDG32" s="309"/>
      <c r="WDH32" s="309"/>
      <c r="WDI32" s="309"/>
      <c r="WDJ32" s="309"/>
      <c r="WDK32" s="309"/>
      <c r="WDL32" s="309"/>
      <c r="WDM32" s="309"/>
      <c r="WDN32" s="309"/>
      <c r="WDO32" s="309"/>
      <c r="WDP32" s="309"/>
      <c r="WDQ32" s="309"/>
      <c r="WDR32" s="309"/>
      <c r="WDS32" s="309"/>
      <c r="WDT32" s="309"/>
      <c r="WDU32" s="309"/>
      <c r="WDV32" s="309"/>
      <c r="WDW32" s="309"/>
      <c r="WDX32" s="309"/>
      <c r="WDY32" s="309"/>
      <c r="WDZ32" s="309"/>
      <c r="WEA32" s="309"/>
      <c r="WEB32" s="309"/>
      <c r="WEC32" s="309"/>
      <c r="WED32" s="309"/>
      <c r="WEE32" s="309"/>
      <c r="WEF32" s="309"/>
      <c r="WEG32" s="309"/>
      <c r="WEH32" s="309"/>
      <c r="WEI32" s="309"/>
      <c r="WEJ32" s="309"/>
      <c r="WEK32" s="309"/>
      <c r="WEL32" s="309"/>
      <c r="WEM32" s="309"/>
      <c r="WEN32" s="309"/>
      <c r="WEO32" s="309"/>
      <c r="WEP32" s="309"/>
      <c r="WEQ32" s="309"/>
      <c r="WER32" s="309"/>
      <c r="WES32" s="309"/>
      <c r="WET32" s="309"/>
      <c r="WEU32" s="309"/>
      <c r="WEV32" s="309"/>
      <c r="WEW32" s="309"/>
      <c r="WEX32" s="309"/>
      <c r="WEY32" s="309"/>
      <c r="WEZ32" s="309"/>
      <c r="WFA32" s="309"/>
      <c r="WFB32" s="309"/>
      <c r="WFC32" s="309"/>
      <c r="WFD32" s="309"/>
      <c r="WFE32" s="309"/>
      <c r="WFF32" s="309"/>
      <c r="WFG32" s="309"/>
      <c r="WFH32" s="309"/>
      <c r="WFI32" s="309"/>
      <c r="WFJ32" s="309"/>
      <c r="WFK32" s="309"/>
      <c r="WFL32" s="309"/>
      <c r="WFM32" s="309"/>
      <c r="WFN32" s="309"/>
      <c r="WFO32" s="309"/>
      <c r="WFP32" s="309"/>
      <c r="WFQ32" s="309"/>
      <c r="WFR32" s="309"/>
      <c r="WFS32" s="309"/>
      <c r="WFT32" s="309"/>
      <c r="WFU32" s="309"/>
      <c r="WFV32" s="309"/>
      <c r="WFW32" s="309"/>
      <c r="WFX32" s="309"/>
      <c r="WFY32" s="309"/>
      <c r="WFZ32" s="309"/>
      <c r="WGA32" s="309"/>
      <c r="WGB32" s="309"/>
      <c r="WGC32" s="309"/>
      <c r="WGD32" s="309"/>
      <c r="WGE32" s="309"/>
      <c r="WGF32" s="309"/>
      <c r="WGG32" s="309"/>
      <c r="WGH32" s="309"/>
      <c r="WGI32" s="309"/>
      <c r="WGJ32" s="309"/>
      <c r="WGK32" s="309"/>
      <c r="WGL32" s="309"/>
      <c r="WGM32" s="309"/>
      <c r="WGN32" s="309"/>
      <c r="WGO32" s="309"/>
      <c r="WGP32" s="309"/>
      <c r="WGQ32" s="309"/>
      <c r="WGR32" s="309"/>
      <c r="WGS32" s="309"/>
      <c r="WGT32" s="309"/>
      <c r="WGU32" s="309"/>
      <c r="WGV32" s="309"/>
      <c r="WGW32" s="309"/>
      <c r="WGX32" s="309"/>
      <c r="WGY32" s="309"/>
      <c r="WGZ32" s="309"/>
      <c r="WHA32" s="309"/>
      <c r="WHB32" s="309"/>
      <c r="WHC32" s="309"/>
      <c r="WHD32" s="309"/>
      <c r="WHE32" s="309"/>
      <c r="WHF32" s="309"/>
      <c r="WHG32" s="309"/>
      <c r="WHH32" s="309"/>
      <c r="WHI32" s="309"/>
      <c r="WHJ32" s="309"/>
      <c r="WHK32" s="309"/>
      <c r="WHL32" s="309"/>
      <c r="WHM32" s="309"/>
      <c r="WHN32" s="309"/>
      <c r="WHO32" s="309"/>
      <c r="WHP32" s="309"/>
      <c r="WHQ32" s="309"/>
      <c r="WHR32" s="309"/>
      <c r="WHS32" s="309"/>
      <c r="WHT32" s="309"/>
      <c r="WHU32" s="309"/>
      <c r="WHV32" s="309"/>
      <c r="WHW32" s="309"/>
      <c r="WHX32" s="309"/>
      <c r="WHY32" s="309"/>
      <c r="WHZ32" s="309"/>
      <c r="WIA32" s="309"/>
      <c r="WIB32" s="309"/>
      <c r="WIC32" s="309"/>
      <c r="WID32" s="309"/>
      <c r="WIE32" s="309"/>
      <c r="WIF32" s="309"/>
      <c r="WIG32" s="309"/>
      <c r="WIH32" s="309"/>
      <c r="WII32" s="309"/>
      <c r="WIJ32" s="309"/>
      <c r="WIK32" s="309"/>
      <c r="WIL32" s="309"/>
      <c r="WIM32" s="309"/>
      <c r="WIN32" s="309"/>
      <c r="WIO32" s="309"/>
      <c r="WIP32" s="309"/>
      <c r="WIQ32" s="309"/>
      <c r="WIR32" s="309"/>
      <c r="WIS32" s="309"/>
      <c r="WIT32" s="309"/>
      <c r="WIU32" s="309"/>
      <c r="WIV32" s="309"/>
      <c r="WIW32" s="309"/>
      <c r="WIX32" s="309"/>
      <c r="WIY32" s="309"/>
      <c r="WIZ32" s="309"/>
      <c r="WJA32" s="309"/>
      <c r="WJB32" s="309"/>
      <c r="WJC32" s="309"/>
      <c r="WJD32" s="309"/>
      <c r="WJE32" s="309"/>
      <c r="WJF32" s="309"/>
      <c r="WJG32" s="309"/>
      <c r="WJH32" s="309"/>
      <c r="WJI32" s="309"/>
      <c r="WJJ32" s="309"/>
      <c r="WJK32" s="309"/>
      <c r="WJL32" s="309"/>
      <c r="WJM32" s="309"/>
      <c r="WJN32" s="309"/>
      <c r="WJO32" s="309"/>
      <c r="WJP32" s="309"/>
      <c r="WJQ32" s="309"/>
      <c r="WJR32" s="309"/>
      <c r="WJS32" s="309"/>
      <c r="WJT32" s="309"/>
      <c r="WJU32" s="309"/>
      <c r="WJV32" s="309"/>
      <c r="WJW32" s="309"/>
      <c r="WJX32" s="309"/>
      <c r="WJY32" s="309"/>
      <c r="WJZ32" s="309"/>
      <c r="WKA32" s="309"/>
      <c r="WKB32" s="309"/>
      <c r="WKC32" s="309"/>
      <c r="WKD32" s="309"/>
      <c r="WKE32" s="309"/>
      <c r="WKF32" s="309"/>
      <c r="WKG32" s="309"/>
      <c r="WKH32" s="309"/>
      <c r="WKI32" s="309"/>
      <c r="WKJ32" s="309"/>
      <c r="WKK32" s="309"/>
      <c r="WKL32" s="309"/>
      <c r="WKM32" s="309"/>
      <c r="WKN32" s="309"/>
      <c r="WKO32" s="309"/>
      <c r="WKP32" s="309"/>
      <c r="WKQ32" s="309"/>
      <c r="WKR32" s="309"/>
      <c r="WKS32" s="309"/>
      <c r="WKT32" s="309"/>
      <c r="WKU32" s="309"/>
      <c r="WKV32" s="309"/>
      <c r="WKW32" s="309"/>
      <c r="WKX32" s="309"/>
      <c r="WKY32" s="309"/>
      <c r="WKZ32" s="309"/>
      <c r="WLA32" s="309"/>
      <c r="WLB32" s="309"/>
      <c r="WLC32" s="309"/>
      <c r="WLD32" s="309"/>
      <c r="WLE32" s="309"/>
      <c r="WLF32" s="309"/>
      <c r="WLG32" s="309"/>
      <c r="WLH32" s="309"/>
      <c r="WLI32" s="309"/>
      <c r="WLJ32" s="309"/>
      <c r="WLK32" s="309"/>
      <c r="WLL32" s="309"/>
      <c r="WLM32" s="309"/>
      <c r="WLN32" s="309"/>
      <c r="WLO32" s="309"/>
      <c r="WLP32" s="309"/>
      <c r="WLQ32" s="309"/>
      <c r="WLR32" s="309"/>
      <c r="WLS32" s="309"/>
      <c r="WLT32" s="309"/>
      <c r="WLU32" s="309"/>
      <c r="WLV32" s="309"/>
      <c r="WLW32" s="309"/>
      <c r="WLX32" s="309"/>
      <c r="WLY32" s="309"/>
      <c r="WLZ32" s="309"/>
      <c r="WMA32" s="309"/>
      <c r="WMB32" s="309"/>
      <c r="WMC32" s="309"/>
      <c r="WMD32" s="309"/>
      <c r="WME32" s="309"/>
      <c r="WMF32" s="309"/>
      <c r="WMG32" s="309"/>
      <c r="WMH32" s="309"/>
      <c r="WMI32" s="309"/>
      <c r="WMJ32" s="309"/>
      <c r="WMK32" s="309"/>
      <c r="WML32" s="309"/>
      <c r="WMM32" s="309"/>
      <c r="WMN32" s="309"/>
      <c r="WMO32" s="309"/>
      <c r="WMP32" s="309"/>
      <c r="WMQ32" s="309"/>
      <c r="WMR32" s="309"/>
      <c r="WMS32" s="309"/>
      <c r="WMT32" s="309"/>
      <c r="WMU32" s="309"/>
      <c r="WMV32" s="309"/>
      <c r="WMW32" s="309"/>
      <c r="WMX32" s="309"/>
      <c r="WMY32" s="309"/>
      <c r="WMZ32" s="309"/>
      <c r="WNA32" s="309"/>
      <c r="WNB32" s="309"/>
      <c r="WNC32" s="309"/>
      <c r="WND32" s="309"/>
      <c r="WNE32" s="309"/>
      <c r="WNF32" s="309"/>
      <c r="WNG32" s="309"/>
      <c r="WNH32" s="309"/>
      <c r="WNI32" s="309"/>
      <c r="WNJ32" s="309"/>
      <c r="WNK32" s="309"/>
      <c r="WNL32" s="309"/>
      <c r="WNM32" s="309"/>
      <c r="WNN32" s="309"/>
      <c r="WNO32" s="309"/>
      <c r="WNP32" s="309"/>
      <c r="WNQ32" s="309"/>
      <c r="WNR32" s="309"/>
      <c r="WNS32" s="309"/>
      <c r="WNT32" s="309"/>
      <c r="WNU32" s="309"/>
      <c r="WNV32" s="309"/>
      <c r="WNW32" s="309"/>
      <c r="WNX32" s="309"/>
      <c r="WNY32" s="309"/>
      <c r="WNZ32" s="309"/>
      <c r="WOA32" s="309"/>
      <c r="WOB32" s="309"/>
      <c r="WOC32" s="309"/>
      <c r="WOD32" s="309"/>
      <c r="WOE32" s="309"/>
      <c r="WOF32" s="309"/>
      <c r="WOG32" s="309"/>
      <c r="WOH32" s="309"/>
      <c r="WOI32" s="309"/>
      <c r="WOJ32" s="309"/>
      <c r="WOK32" s="309"/>
      <c r="WOL32" s="309"/>
      <c r="WOM32" s="309"/>
      <c r="WON32" s="309"/>
      <c r="WOO32" s="309"/>
      <c r="WOP32" s="309"/>
      <c r="WOQ32" s="309"/>
      <c r="WOR32" s="309"/>
      <c r="WOS32" s="309"/>
      <c r="WOT32" s="309"/>
      <c r="WOU32" s="309"/>
      <c r="WOV32" s="309"/>
      <c r="WOW32" s="309"/>
      <c r="WOX32" s="309"/>
      <c r="WOY32" s="309"/>
      <c r="WOZ32" s="309"/>
      <c r="WPA32" s="309"/>
      <c r="WPB32" s="309"/>
      <c r="WPC32" s="309"/>
      <c r="WPD32" s="309"/>
      <c r="WPE32" s="309"/>
      <c r="WPF32" s="309"/>
      <c r="WPG32" s="309"/>
      <c r="WPH32" s="309"/>
      <c r="WPI32" s="309"/>
      <c r="WPJ32" s="309"/>
      <c r="WPK32" s="309"/>
      <c r="WPL32" s="309"/>
      <c r="WPM32" s="309"/>
      <c r="WPN32" s="309"/>
      <c r="WPO32" s="309"/>
      <c r="WPP32" s="309"/>
      <c r="WPQ32" s="309"/>
      <c r="WPR32" s="309"/>
      <c r="WPS32" s="309"/>
      <c r="WPT32" s="309"/>
      <c r="WPU32" s="309"/>
      <c r="WPV32" s="309"/>
      <c r="WPW32" s="309"/>
      <c r="WPX32" s="309"/>
      <c r="WPY32" s="309"/>
      <c r="WPZ32" s="309"/>
      <c r="WQA32" s="309"/>
      <c r="WQB32" s="309"/>
      <c r="WQC32" s="309"/>
      <c r="WQD32" s="309"/>
      <c r="WQE32" s="309"/>
      <c r="WQF32" s="309"/>
      <c r="WQG32" s="309"/>
      <c r="WQH32" s="309"/>
      <c r="WQI32" s="309"/>
      <c r="WQJ32" s="309"/>
      <c r="WQK32" s="309"/>
      <c r="WQL32" s="309"/>
      <c r="WQM32" s="309"/>
      <c r="WQN32" s="309"/>
      <c r="WQO32" s="309"/>
      <c r="WQP32" s="309"/>
      <c r="WQQ32" s="309"/>
      <c r="WQR32" s="309"/>
      <c r="WQS32" s="309"/>
      <c r="WQT32" s="309"/>
      <c r="WQU32" s="309"/>
      <c r="WQV32" s="309"/>
      <c r="WQW32" s="309"/>
      <c r="WQX32" s="309"/>
      <c r="WQY32" s="309"/>
      <c r="WQZ32" s="309"/>
      <c r="WRA32" s="309"/>
      <c r="WRB32" s="309"/>
      <c r="WRC32" s="309"/>
      <c r="WRD32" s="309"/>
      <c r="WRE32" s="309"/>
      <c r="WRF32" s="309"/>
      <c r="WRG32" s="309"/>
      <c r="WRH32" s="309"/>
      <c r="WRI32" s="309"/>
      <c r="WRJ32" s="309"/>
      <c r="WRK32" s="309"/>
      <c r="WRL32" s="309"/>
      <c r="WRM32" s="309"/>
      <c r="WRN32" s="309"/>
      <c r="WRO32" s="309"/>
      <c r="WRP32" s="309"/>
      <c r="WRQ32" s="309"/>
      <c r="WRR32" s="309"/>
      <c r="WRS32" s="309"/>
      <c r="WRT32" s="309"/>
      <c r="WRU32" s="309"/>
      <c r="WRV32" s="309"/>
      <c r="WRW32" s="309"/>
      <c r="WRX32" s="309"/>
      <c r="WRY32" s="309"/>
      <c r="WRZ32" s="309"/>
      <c r="WSA32" s="309"/>
      <c r="WSB32" s="309"/>
      <c r="WSC32" s="309"/>
      <c r="WSD32" s="309"/>
      <c r="WSE32" s="309"/>
      <c r="WSF32" s="309"/>
      <c r="WSG32" s="309"/>
      <c r="WSH32" s="309"/>
      <c r="WSI32" s="309"/>
      <c r="WSJ32" s="309"/>
      <c r="WSK32" s="309"/>
      <c r="WSL32" s="309"/>
      <c r="WSM32" s="309"/>
      <c r="WSN32" s="309"/>
      <c r="WSO32" s="309"/>
      <c r="WSP32" s="309"/>
      <c r="WSQ32" s="309"/>
      <c r="WSR32" s="309"/>
      <c r="WSS32" s="309"/>
      <c r="WST32" s="309"/>
      <c r="WSU32" s="309"/>
      <c r="WSV32" s="309"/>
      <c r="WSW32" s="309"/>
      <c r="WSX32" s="309"/>
      <c r="WSY32" s="309"/>
      <c r="WSZ32" s="309"/>
      <c r="WTA32" s="309"/>
      <c r="WTB32" s="309"/>
      <c r="WTC32" s="309"/>
      <c r="WTD32" s="309"/>
      <c r="WTE32" s="309"/>
      <c r="WTF32" s="309"/>
      <c r="WTG32" s="309"/>
      <c r="WTH32" s="309"/>
      <c r="WTI32" s="309"/>
      <c r="WTJ32" s="309"/>
      <c r="WTK32" s="309"/>
      <c r="WTL32" s="309"/>
      <c r="WTM32" s="309"/>
      <c r="WTN32" s="309"/>
      <c r="WTO32" s="309"/>
      <c r="WTP32" s="309"/>
      <c r="WTQ32" s="309"/>
      <c r="WTR32" s="309"/>
      <c r="WTS32" s="309"/>
      <c r="WTT32" s="309"/>
      <c r="WTU32" s="309"/>
      <c r="WTV32" s="309"/>
      <c r="WTW32" s="309"/>
      <c r="WTX32" s="309"/>
      <c r="WTY32" s="309"/>
      <c r="WTZ32" s="309"/>
      <c r="WUA32" s="309"/>
      <c r="WUB32" s="309"/>
      <c r="WUC32" s="309"/>
      <c r="WUD32" s="309"/>
      <c r="WUE32" s="309"/>
      <c r="WUF32" s="309"/>
      <c r="WUG32" s="309"/>
      <c r="WUH32" s="309"/>
      <c r="WUI32" s="309"/>
      <c r="WUJ32" s="309"/>
      <c r="WUK32" s="309"/>
      <c r="WUL32" s="309"/>
      <c r="WUM32" s="309"/>
      <c r="WUN32" s="309"/>
      <c r="WUO32" s="309"/>
      <c r="WUP32" s="309"/>
      <c r="WUQ32" s="309"/>
      <c r="WUR32" s="309"/>
      <c r="WUS32" s="309"/>
      <c r="WUT32" s="309"/>
      <c r="WUU32" s="309"/>
      <c r="WUV32" s="309"/>
      <c r="WUW32" s="309"/>
      <c r="WUX32" s="309"/>
      <c r="WUY32" s="309"/>
      <c r="WUZ32" s="309"/>
      <c r="WVA32" s="309"/>
      <c r="WVB32" s="309"/>
      <c r="WVC32" s="309"/>
      <c r="WVD32" s="309"/>
      <c r="WVE32" s="309"/>
      <c r="WVF32" s="309"/>
      <c r="WVG32" s="309"/>
      <c r="WVH32" s="309"/>
      <c r="WVI32" s="309"/>
      <c r="WVJ32" s="309"/>
      <c r="WVK32" s="309"/>
      <c r="WVL32" s="309"/>
      <c r="WVM32" s="309"/>
      <c r="WVN32" s="309"/>
      <c r="WVO32" s="309"/>
      <c r="WVP32" s="309"/>
      <c r="WVQ32" s="309"/>
    </row>
  </sheetData>
  <autoFilter ref="A6:R26" xr:uid="{00000000-0009-0000-0000-000000000000}"/>
  <mergeCells count="18">
    <mergeCell ref="F4:F5"/>
    <mergeCell ref="A4:A5"/>
    <mergeCell ref="B4:B5"/>
    <mergeCell ref="C4:C5"/>
    <mergeCell ref="D4:D5"/>
    <mergeCell ref="E4:E5"/>
    <mergeCell ref="R4:R5"/>
    <mergeCell ref="G4:G5"/>
    <mergeCell ref="H4:I4"/>
    <mergeCell ref="J4:J5"/>
    <mergeCell ref="K4:L4"/>
    <mergeCell ref="M4:N4"/>
    <mergeCell ref="O4:P4"/>
    <mergeCell ref="M29:M31"/>
    <mergeCell ref="N29:P29"/>
    <mergeCell ref="N30:N31"/>
    <mergeCell ref="O30:P30"/>
    <mergeCell ref="Q4:Q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B8AA7-2D4E-4D3C-A188-F776CB606470}">
  <sheetPr>
    <tabColor theme="2"/>
    <pageSetUpPr fitToPage="1"/>
  </sheetPr>
  <dimension ref="A2:U137"/>
  <sheetViews>
    <sheetView topLeftCell="A75" zoomScale="60" zoomScaleNormal="60" workbookViewId="0">
      <selection activeCell="P95" sqref="P95"/>
    </sheetView>
  </sheetViews>
  <sheetFormatPr defaultColWidth="8.85546875" defaultRowHeight="15" x14ac:dyDescent="0.25"/>
  <cols>
    <col min="1" max="4" width="8.85546875" style="85"/>
    <col min="5" max="5" width="35.7109375" style="85" customWidth="1"/>
    <col min="6" max="6" width="91.140625" style="85" customWidth="1"/>
    <col min="7" max="7" width="28" style="85" customWidth="1"/>
    <col min="8" max="8" width="19.5703125" style="85" customWidth="1"/>
    <col min="9" max="9" width="13.28515625" style="85" customWidth="1"/>
    <col min="10" max="10" width="60.5703125" style="85" customWidth="1"/>
    <col min="11" max="11" width="13.85546875" style="85" customWidth="1"/>
    <col min="12" max="12" width="14.28515625" style="85" customWidth="1"/>
    <col min="13" max="13" width="21" style="85" customWidth="1"/>
    <col min="14" max="14" width="13.28515625" style="85" customWidth="1"/>
    <col min="15" max="15" width="16.5703125" style="85" bestFit="1" customWidth="1"/>
    <col min="16" max="16" width="16.5703125" style="85" customWidth="1"/>
    <col min="17" max="17" width="16.28515625" style="85" customWidth="1"/>
    <col min="18" max="18" width="15.7109375" style="85" customWidth="1"/>
    <col min="19" max="16384" width="8.85546875" style="85"/>
  </cols>
  <sheetData>
    <row r="2" spans="1:21" ht="18.75" customHeight="1" x14ac:dyDescent="0.25">
      <c r="A2" s="128" t="s">
        <v>1020</v>
      </c>
      <c r="B2" s="14"/>
      <c r="C2" s="14"/>
      <c r="D2" s="14"/>
      <c r="E2" s="14"/>
      <c r="F2" s="14"/>
      <c r="G2" s="14"/>
    </row>
    <row r="3" spans="1:21" x14ac:dyDescent="0.25">
      <c r="A3" s="14"/>
      <c r="B3" s="14"/>
      <c r="C3" s="14"/>
      <c r="D3" s="14"/>
      <c r="E3" s="14"/>
      <c r="F3" s="14"/>
      <c r="G3" s="14"/>
    </row>
    <row r="4" spans="1:21" ht="61.5" customHeight="1" x14ac:dyDescent="0.25">
      <c r="A4" s="986" t="s">
        <v>0</v>
      </c>
      <c r="B4" s="988" t="s">
        <v>1</v>
      </c>
      <c r="C4" s="988" t="s">
        <v>2</v>
      </c>
      <c r="D4" s="988" t="s">
        <v>3</v>
      </c>
      <c r="E4" s="193" t="s">
        <v>4</v>
      </c>
      <c r="F4" s="988" t="s">
        <v>5</v>
      </c>
      <c r="G4" s="988" t="s">
        <v>6</v>
      </c>
      <c r="H4" s="991" t="s">
        <v>7</v>
      </c>
      <c r="I4" s="992"/>
      <c r="J4" s="193" t="s">
        <v>8</v>
      </c>
      <c r="K4" s="991" t="s">
        <v>9</v>
      </c>
      <c r="L4" s="992"/>
      <c r="M4" s="993" t="s">
        <v>10</v>
      </c>
      <c r="N4" s="994"/>
      <c r="O4" s="993" t="s">
        <v>11</v>
      </c>
      <c r="P4" s="994"/>
      <c r="Q4" s="193" t="s">
        <v>12</v>
      </c>
      <c r="R4" s="129" t="s">
        <v>13</v>
      </c>
    </row>
    <row r="5" spans="1:21" x14ac:dyDescent="0.25">
      <c r="A5" s="987"/>
      <c r="B5" s="989"/>
      <c r="C5" s="989"/>
      <c r="D5" s="989"/>
      <c r="E5" s="194"/>
      <c r="F5" s="989"/>
      <c r="G5" s="989"/>
      <c r="H5" s="194" t="s">
        <v>14</v>
      </c>
      <c r="I5" s="194" t="s">
        <v>15</v>
      </c>
      <c r="J5" s="194"/>
      <c r="K5" s="130">
        <v>2020</v>
      </c>
      <c r="L5" s="130">
        <v>2021</v>
      </c>
      <c r="M5" s="131">
        <v>2020</v>
      </c>
      <c r="N5" s="131">
        <v>2021</v>
      </c>
      <c r="O5" s="131">
        <v>2020</v>
      </c>
      <c r="P5" s="131">
        <v>2021</v>
      </c>
      <c r="Q5" s="194"/>
      <c r="R5" s="132"/>
    </row>
    <row r="6" spans="1:21" x14ac:dyDescent="0.25">
      <c r="A6" s="192" t="s">
        <v>16</v>
      </c>
      <c r="B6" s="194" t="s">
        <v>17</v>
      </c>
      <c r="C6" s="194" t="s">
        <v>18</v>
      </c>
      <c r="D6" s="194" t="s">
        <v>19</v>
      </c>
      <c r="E6" s="192" t="s">
        <v>20</v>
      </c>
      <c r="F6" s="192" t="s">
        <v>21</v>
      </c>
      <c r="G6" s="192" t="s">
        <v>22</v>
      </c>
      <c r="H6" s="194" t="s">
        <v>23</v>
      </c>
      <c r="I6" s="194" t="s">
        <v>24</v>
      </c>
      <c r="J6" s="192" t="s">
        <v>25</v>
      </c>
      <c r="K6" s="130" t="s">
        <v>26</v>
      </c>
      <c r="L6" s="130" t="s">
        <v>27</v>
      </c>
      <c r="M6" s="133" t="s">
        <v>28</v>
      </c>
      <c r="N6" s="133" t="s">
        <v>29</v>
      </c>
      <c r="O6" s="133" t="s">
        <v>30</v>
      </c>
      <c r="P6" s="133" t="s">
        <v>31</v>
      </c>
      <c r="Q6" s="192" t="s">
        <v>32</v>
      </c>
      <c r="R6" s="194" t="s">
        <v>33</v>
      </c>
    </row>
    <row r="7" spans="1:21" s="13" customFormat="1" ht="45.75" customHeight="1" x14ac:dyDescent="0.25">
      <c r="A7" s="982">
        <v>1</v>
      </c>
      <c r="B7" s="982">
        <v>3.6</v>
      </c>
      <c r="C7" s="984" t="s">
        <v>590</v>
      </c>
      <c r="D7" s="982">
        <v>13</v>
      </c>
      <c r="E7" s="982" t="s">
        <v>809</v>
      </c>
      <c r="F7" s="982" t="s">
        <v>810</v>
      </c>
      <c r="G7" s="982" t="s">
        <v>811</v>
      </c>
      <c r="H7" s="983" t="s">
        <v>812</v>
      </c>
      <c r="I7" s="983">
        <v>1</v>
      </c>
      <c r="J7" s="982" t="s">
        <v>813</v>
      </c>
      <c r="K7" s="982" t="s">
        <v>45</v>
      </c>
      <c r="L7" s="982"/>
      <c r="M7" s="995">
        <v>30000</v>
      </c>
      <c r="N7" s="995"/>
      <c r="O7" s="995">
        <v>30000</v>
      </c>
      <c r="P7" s="995"/>
      <c r="Q7" s="982" t="s">
        <v>814</v>
      </c>
      <c r="R7" s="982" t="s">
        <v>815</v>
      </c>
    </row>
    <row r="8" spans="1:21" s="13" customFormat="1" ht="52.5" customHeight="1" x14ac:dyDescent="0.25">
      <c r="A8" s="983"/>
      <c r="B8" s="983"/>
      <c r="C8" s="985"/>
      <c r="D8" s="983"/>
      <c r="E8" s="983"/>
      <c r="F8" s="983"/>
      <c r="G8" s="983"/>
      <c r="H8" s="990"/>
      <c r="I8" s="990"/>
      <c r="J8" s="983"/>
      <c r="K8" s="983"/>
      <c r="L8" s="983"/>
      <c r="M8" s="996"/>
      <c r="N8" s="996"/>
      <c r="O8" s="996"/>
      <c r="P8" s="996"/>
      <c r="Q8" s="983"/>
      <c r="R8" s="983"/>
    </row>
    <row r="9" spans="1:21" ht="79.5" customHeight="1" x14ac:dyDescent="0.25">
      <c r="A9" s="985">
        <v>2</v>
      </c>
      <c r="B9" s="985">
        <v>1</v>
      </c>
      <c r="C9" s="985">
        <v>1</v>
      </c>
      <c r="D9" s="983">
        <v>6</v>
      </c>
      <c r="E9" s="983" t="s">
        <v>816</v>
      </c>
      <c r="F9" s="983" t="s">
        <v>817</v>
      </c>
      <c r="G9" s="983" t="s">
        <v>818</v>
      </c>
      <c r="H9" s="267" t="s">
        <v>819</v>
      </c>
      <c r="I9" s="268">
        <v>3</v>
      </c>
      <c r="J9" s="983" t="s">
        <v>1021</v>
      </c>
      <c r="K9" s="983" t="s">
        <v>52</v>
      </c>
      <c r="L9" s="983" t="s">
        <v>34</v>
      </c>
      <c r="M9" s="996">
        <v>27434.400000000001</v>
      </c>
      <c r="N9" s="996">
        <v>52819.57</v>
      </c>
      <c r="O9" s="996">
        <v>27434.400000000001</v>
      </c>
      <c r="P9" s="996">
        <v>52819.57</v>
      </c>
      <c r="Q9" s="983" t="s">
        <v>820</v>
      </c>
      <c r="R9" s="998" t="s">
        <v>821</v>
      </c>
    </row>
    <row r="10" spans="1:21" ht="45.75" customHeight="1" x14ac:dyDescent="0.25">
      <c r="A10" s="1003"/>
      <c r="B10" s="1003"/>
      <c r="C10" s="1003"/>
      <c r="D10" s="990"/>
      <c r="E10" s="990"/>
      <c r="F10" s="990"/>
      <c r="G10" s="997"/>
      <c r="H10" s="267" t="s">
        <v>822</v>
      </c>
      <c r="I10" s="268">
        <v>3000</v>
      </c>
      <c r="J10" s="990"/>
      <c r="K10" s="990"/>
      <c r="L10" s="990"/>
      <c r="M10" s="1001"/>
      <c r="N10" s="1001"/>
      <c r="O10" s="1001"/>
      <c r="P10" s="1001"/>
      <c r="Q10" s="990"/>
      <c r="R10" s="999"/>
    </row>
    <row r="11" spans="1:21" x14ac:dyDescent="0.25">
      <c r="A11" s="1003"/>
      <c r="B11" s="1003"/>
      <c r="C11" s="1003"/>
      <c r="D11" s="990"/>
      <c r="E11" s="990"/>
      <c r="F11" s="990"/>
      <c r="G11" s="983" t="s">
        <v>200</v>
      </c>
      <c r="H11" s="267" t="s">
        <v>192</v>
      </c>
      <c r="I11" s="268">
        <v>3</v>
      </c>
      <c r="J11" s="990"/>
      <c r="K11" s="990"/>
      <c r="L11" s="990"/>
      <c r="M11" s="1001"/>
      <c r="N11" s="1001"/>
      <c r="O11" s="1001"/>
      <c r="P11" s="1001"/>
      <c r="Q11" s="990"/>
      <c r="R11" s="999"/>
    </row>
    <row r="12" spans="1:21" ht="57" customHeight="1" x14ac:dyDescent="0.25">
      <c r="A12" s="1004"/>
      <c r="B12" s="1004"/>
      <c r="C12" s="1004"/>
      <c r="D12" s="997"/>
      <c r="E12" s="997"/>
      <c r="F12" s="997"/>
      <c r="G12" s="997"/>
      <c r="H12" s="267" t="s">
        <v>585</v>
      </c>
      <c r="I12" s="268">
        <v>99</v>
      </c>
      <c r="J12" s="997"/>
      <c r="K12" s="997"/>
      <c r="L12" s="997"/>
      <c r="M12" s="1002"/>
      <c r="N12" s="1002"/>
      <c r="O12" s="1002"/>
      <c r="P12" s="1002"/>
      <c r="Q12" s="997"/>
      <c r="R12" s="1000"/>
    </row>
    <row r="13" spans="1:21" ht="64.5" customHeight="1" x14ac:dyDescent="0.25">
      <c r="A13" s="984">
        <v>3</v>
      </c>
      <c r="B13" s="984">
        <v>6</v>
      </c>
      <c r="C13" s="984">
        <v>2</v>
      </c>
      <c r="D13" s="982">
        <v>12</v>
      </c>
      <c r="E13" s="982" t="s">
        <v>823</v>
      </c>
      <c r="F13" s="982" t="s">
        <v>824</v>
      </c>
      <c r="G13" s="267" t="s">
        <v>1022</v>
      </c>
      <c r="H13" s="267" t="s">
        <v>776</v>
      </c>
      <c r="I13" s="268">
        <v>1</v>
      </c>
      <c r="J13" s="982" t="s">
        <v>825</v>
      </c>
      <c r="K13" s="982" t="s">
        <v>45</v>
      </c>
      <c r="L13" s="982" t="s">
        <v>45</v>
      </c>
      <c r="M13" s="1005">
        <v>39000</v>
      </c>
      <c r="N13" s="995">
        <v>219928</v>
      </c>
      <c r="O13" s="1005">
        <v>39000</v>
      </c>
      <c r="P13" s="1005">
        <v>219928</v>
      </c>
      <c r="Q13" s="982" t="s">
        <v>820</v>
      </c>
      <c r="R13" s="982" t="s">
        <v>821</v>
      </c>
    </row>
    <row r="14" spans="1:21" ht="33" customHeight="1" x14ac:dyDescent="0.25">
      <c r="A14" s="984"/>
      <c r="B14" s="984"/>
      <c r="C14" s="984"/>
      <c r="D14" s="982"/>
      <c r="E14" s="982"/>
      <c r="F14" s="982"/>
      <c r="G14" s="983" t="s">
        <v>1023</v>
      </c>
      <c r="H14" s="267" t="s">
        <v>1024</v>
      </c>
      <c r="I14" s="268">
        <v>20</v>
      </c>
      <c r="J14" s="982"/>
      <c r="K14" s="982"/>
      <c r="L14" s="982"/>
      <c r="M14" s="1005"/>
      <c r="N14" s="995"/>
      <c r="O14" s="1005"/>
      <c r="P14" s="1005"/>
      <c r="Q14" s="982"/>
      <c r="R14" s="982"/>
    </row>
    <row r="15" spans="1:21" ht="44.25" customHeight="1" x14ac:dyDescent="0.25">
      <c r="A15" s="984"/>
      <c r="B15" s="984"/>
      <c r="C15" s="984"/>
      <c r="D15" s="982"/>
      <c r="E15" s="982"/>
      <c r="F15" s="982"/>
      <c r="G15" s="997"/>
      <c r="H15" s="267" t="s">
        <v>1025</v>
      </c>
      <c r="I15" s="268">
        <v>60</v>
      </c>
      <c r="J15" s="982"/>
      <c r="K15" s="982"/>
      <c r="L15" s="982"/>
      <c r="M15" s="1005"/>
      <c r="N15" s="995"/>
      <c r="O15" s="1005"/>
      <c r="P15" s="1005"/>
      <c r="Q15" s="982"/>
      <c r="R15" s="982"/>
      <c r="S15" s="1006"/>
      <c r="T15" s="1006"/>
      <c r="U15" s="1006"/>
    </row>
    <row r="16" spans="1:21" s="18" customFormat="1" ht="44.25" customHeight="1" x14ac:dyDescent="0.25">
      <c r="A16" s="984"/>
      <c r="B16" s="984"/>
      <c r="C16" s="984"/>
      <c r="D16" s="982"/>
      <c r="E16" s="982"/>
      <c r="F16" s="984"/>
      <c r="G16" s="267" t="s">
        <v>826</v>
      </c>
      <c r="H16" s="267" t="s">
        <v>827</v>
      </c>
      <c r="I16" s="268">
        <v>2</v>
      </c>
      <c r="J16" s="984"/>
      <c r="K16" s="982"/>
      <c r="L16" s="982"/>
      <c r="M16" s="1005"/>
      <c r="N16" s="995"/>
      <c r="O16" s="1005"/>
      <c r="P16" s="1005"/>
      <c r="Q16" s="982"/>
      <c r="R16" s="982"/>
    </row>
    <row r="17" spans="1:18" s="18" customFormat="1" ht="44.25" customHeight="1" x14ac:dyDescent="0.25">
      <c r="A17" s="984"/>
      <c r="B17" s="984"/>
      <c r="C17" s="984"/>
      <c r="D17" s="982"/>
      <c r="E17" s="982"/>
      <c r="F17" s="984"/>
      <c r="G17" s="267" t="s">
        <v>828</v>
      </c>
      <c r="H17" s="275" t="s">
        <v>829</v>
      </c>
      <c r="I17" s="275" t="s">
        <v>41</v>
      </c>
      <c r="J17" s="984"/>
      <c r="K17" s="982"/>
      <c r="L17" s="982"/>
      <c r="M17" s="1005"/>
      <c r="N17" s="995"/>
      <c r="O17" s="1005"/>
      <c r="P17" s="1005"/>
      <c r="Q17" s="982"/>
      <c r="R17" s="982"/>
    </row>
    <row r="18" spans="1:18" ht="77.25" customHeight="1" x14ac:dyDescent="0.25">
      <c r="A18" s="984">
        <v>4</v>
      </c>
      <c r="B18" s="982" t="s">
        <v>830</v>
      </c>
      <c r="C18" s="984">
        <v>2</v>
      </c>
      <c r="D18" s="984">
        <v>12</v>
      </c>
      <c r="E18" s="982" t="s">
        <v>831</v>
      </c>
      <c r="F18" s="982" t="s">
        <v>832</v>
      </c>
      <c r="G18" s="267" t="s">
        <v>833</v>
      </c>
      <c r="H18" s="267" t="s">
        <v>834</v>
      </c>
      <c r="I18" s="267" t="s">
        <v>835</v>
      </c>
      <c r="J18" s="982" t="s">
        <v>836</v>
      </c>
      <c r="K18" s="984" t="s">
        <v>38</v>
      </c>
      <c r="L18" s="984" t="s">
        <v>88</v>
      </c>
      <c r="M18" s="1005">
        <v>25550</v>
      </c>
      <c r="N18" s="1005">
        <v>34091.300000000003</v>
      </c>
      <c r="O18" s="1005">
        <v>25550</v>
      </c>
      <c r="P18" s="1005">
        <v>34091.300000000003</v>
      </c>
      <c r="Q18" s="982" t="s">
        <v>820</v>
      </c>
      <c r="R18" s="982" t="s">
        <v>821</v>
      </c>
    </row>
    <row r="19" spans="1:18" ht="37.5" customHeight="1" x14ac:dyDescent="0.25">
      <c r="A19" s="984"/>
      <c r="B19" s="982"/>
      <c r="C19" s="984"/>
      <c r="D19" s="984"/>
      <c r="E19" s="982"/>
      <c r="F19" s="982"/>
      <c r="G19" s="267" t="s">
        <v>837</v>
      </c>
      <c r="H19" s="267" t="s">
        <v>585</v>
      </c>
      <c r="I19" s="267">
        <v>210</v>
      </c>
      <c r="J19" s="982"/>
      <c r="K19" s="984"/>
      <c r="L19" s="984"/>
      <c r="M19" s="1005"/>
      <c r="N19" s="1005"/>
      <c r="O19" s="1005"/>
      <c r="P19" s="1005"/>
      <c r="Q19" s="982"/>
      <c r="R19" s="982"/>
    </row>
    <row r="20" spans="1:18" ht="72" customHeight="1" x14ac:dyDescent="0.25">
      <c r="A20" s="984">
        <v>5</v>
      </c>
      <c r="B20" s="984">
        <v>6</v>
      </c>
      <c r="C20" s="984">
        <v>1</v>
      </c>
      <c r="D20" s="982">
        <v>6</v>
      </c>
      <c r="E20" s="982" t="s">
        <v>838</v>
      </c>
      <c r="F20" s="982" t="s">
        <v>1061</v>
      </c>
      <c r="G20" s="267" t="s">
        <v>839</v>
      </c>
      <c r="H20" s="267" t="s">
        <v>840</v>
      </c>
      <c r="I20" s="268">
        <v>1</v>
      </c>
      <c r="J20" s="982" t="s">
        <v>841</v>
      </c>
      <c r="K20" s="982" t="s">
        <v>45</v>
      </c>
      <c r="L20" s="982" t="s">
        <v>34</v>
      </c>
      <c r="M20" s="995">
        <v>74900</v>
      </c>
      <c r="N20" s="995">
        <v>83181</v>
      </c>
      <c r="O20" s="995">
        <v>74900</v>
      </c>
      <c r="P20" s="995">
        <v>83181</v>
      </c>
      <c r="Q20" s="982" t="s">
        <v>842</v>
      </c>
      <c r="R20" s="1007" t="s">
        <v>843</v>
      </c>
    </row>
    <row r="21" spans="1:18" s="18" customFormat="1" ht="74.25" customHeight="1" x14ac:dyDescent="0.25">
      <c r="A21" s="984"/>
      <c r="B21" s="984"/>
      <c r="C21" s="984"/>
      <c r="D21" s="982"/>
      <c r="E21" s="982"/>
      <c r="F21" s="982"/>
      <c r="G21" s="982" t="s">
        <v>845</v>
      </c>
      <c r="H21" s="267" t="s">
        <v>192</v>
      </c>
      <c r="I21" s="268">
        <v>1</v>
      </c>
      <c r="J21" s="982"/>
      <c r="K21" s="982"/>
      <c r="L21" s="982"/>
      <c r="M21" s="995"/>
      <c r="N21" s="995"/>
      <c r="O21" s="995"/>
      <c r="P21" s="995"/>
      <c r="Q21" s="982"/>
      <c r="R21" s="1007"/>
    </row>
    <row r="22" spans="1:18" s="18" customFormat="1" ht="44.25" customHeight="1" x14ac:dyDescent="0.25">
      <c r="A22" s="984"/>
      <c r="B22" s="984"/>
      <c r="C22" s="984"/>
      <c r="D22" s="982"/>
      <c r="E22" s="982"/>
      <c r="F22" s="982"/>
      <c r="G22" s="982"/>
      <c r="H22" s="267" t="s">
        <v>585</v>
      </c>
      <c r="I22" s="268">
        <v>20</v>
      </c>
      <c r="J22" s="982"/>
      <c r="K22" s="982"/>
      <c r="L22" s="982"/>
      <c r="M22" s="995"/>
      <c r="N22" s="995"/>
      <c r="O22" s="995"/>
      <c r="P22" s="995"/>
      <c r="Q22" s="982"/>
      <c r="R22" s="1007"/>
    </row>
    <row r="23" spans="1:18" s="18" customFormat="1" ht="44.25" customHeight="1" x14ac:dyDescent="0.25">
      <c r="A23" s="984"/>
      <c r="B23" s="984"/>
      <c r="C23" s="984"/>
      <c r="D23" s="982"/>
      <c r="E23" s="982"/>
      <c r="F23" s="982"/>
      <c r="G23" s="982" t="s">
        <v>510</v>
      </c>
      <c r="H23" s="267" t="s">
        <v>50</v>
      </c>
      <c r="I23" s="268">
        <v>1</v>
      </c>
      <c r="J23" s="982"/>
      <c r="K23" s="982"/>
      <c r="L23" s="982"/>
      <c r="M23" s="995"/>
      <c r="N23" s="995"/>
      <c r="O23" s="995"/>
      <c r="P23" s="995"/>
      <c r="Q23" s="982"/>
      <c r="R23" s="1007"/>
    </row>
    <row r="24" spans="1:18" ht="40.5" customHeight="1" x14ac:dyDescent="0.25">
      <c r="A24" s="984"/>
      <c r="B24" s="984"/>
      <c r="C24" s="984"/>
      <c r="D24" s="982"/>
      <c r="E24" s="982"/>
      <c r="F24" s="982"/>
      <c r="G24" s="982"/>
      <c r="H24" s="267" t="s">
        <v>585</v>
      </c>
      <c r="I24" s="268">
        <v>80</v>
      </c>
      <c r="J24" s="982"/>
      <c r="K24" s="982"/>
      <c r="L24" s="982"/>
      <c r="M24" s="995"/>
      <c r="N24" s="995"/>
      <c r="O24" s="995"/>
      <c r="P24" s="995"/>
      <c r="Q24" s="982"/>
      <c r="R24" s="1007"/>
    </row>
    <row r="25" spans="1:18" ht="42" customHeight="1" x14ac:dyDescent="0.25">
      <c r="A25" s="984"/>
      <c r="B25" s="984"/>
      <c r="C25" s="984"/>
      <c r="D25" s="982"/>
      <c r="E25" s="982"/>
      <c r="F25" s="982"/>
      <c r="G25" s="982" t="s">
        <v>844</v>
      </c>
      <c r="H25" s="267" t="s">
        <v>192</v>
      </c>
      <c r="I25" s="268">
        <v>3</v>
      </c>
      <c r="J25" s="982"/>
      <c r="K25" s="982"/>
      <c r="L25" s="982"/>
      <c r="M25" s="995"/>
      <c r="N25" s="995"/>
      <c r="O25" s="995"/>
      <c r="P25" s="995"/>
      <c r="Q25" s="982"/>
      <c r="R25" s="1007"/>
    </row>
    <row r="26" spans="1:18" ht="40.5" customHeight="1" x14ac:dyDescent="0.25">
      <c r="A26" s="984"/>
      <c r="B26" s="984"/>
      <c r="C26" s="984"/>
      <c r="D26" s="982"/>
      <c r="E26" s="982"/>
      <c r="F26" s="982"/>
      <c r="G26" s="982"/>
      <c r="H26" s="267" t="s">
        <v>846</v>
      </c>
      <c r="I26" s="268">
        <v>300</v>
      </c>
      <c r="J26" s="982"/>
      <c r="K26" s="982"/>
      <c r="L26" s="982"/>
      <c r="M26" s="995"/>
      <c r="N26" s="995"/>
      <c r="O26" s="995"/>
      <c r="P26" s="995"/>
      <c r="Q26" s="982"/>
      <c r="R26" s="1007"/>
    </row>
    <row r="27" spans="1:18" ht="168" customHeight="1" x14ac:dyDescent="0.25">
      <c r="A27" s="984">
        <v>6</v>
      </c>
      <c r="B27" s="984">
        <v>1</v>
      </c>
      <c r="C27" s="984">
        <v>1</v>
      </c>
      <c r="D27" s="982">
        <v>6</v>
      </c>
      <c r="E27" s="982" t="s">
        <v>847</v>
      </c>
      <c r="F27" s="982" t="s">
        <v>848</v>
      </c>
      <c r="G27" s="982" t="s">
        <v>849</v>
      </c>
      <c r="H27" s="267" t="s">
        <v>50</v>
      </c>
      <c r="I27" s="267">
        <v>1</v>
      </c>
      <c r="J27" s="982" t="s">
        <v>850</v>
      </c>
      <c r="K27" s="982" t="s">
        <v>38</v>
      </c>
      <c r="L27" s="982"/>
      <c r="M27" s="995">
        <v>107821.82</v>
      </c>
      <c r="N27" s="995"/>
      <c r="O27" s="995">
        <v>107821.82</v>
      </c>
      <c r="P27" s="995"/>
      <c r="Q27" s="982" t="s">
        <v>842</v>
      </c>
      <c r="R27" s="1007" t="s">
        <v>843</v>
      </c>
    </row>
    <row r="28" spans="1:18" ht="124.5" customHeight="1" x14ac:dyDescent="0.25">
      <c r="A28" s="984"/>
      <c r="B28" s="984"/>
      <c r="C28" s="984"/>
      <c r="D28" s="982"/>
      <c r="E28" s="982"/>
      <c r="F28" s="982"/>
      <c r="G28" s="982"/>
      <c r="H28" s="267" t="s">
        <v>585</v>
      </c>
      <c r="I28" s="267">
        <v>250</v>
      </c>
      <c r="J28" s="982"/>
      <c r="K28" s="982"/>
      <c r="L28" s="982"/>
      <c r="M28" s="995"/>
      <c r="N28" s="995"/>
      <c r="O28" s="995"/>
      <c r="P28" s="995"/>
      <c r="Q28" s="982"/>
      <c r="R28" s="1007"/>
    </row>
    <row r="29" spans="1:18" ht="82.5" customHeight="1" x14ac:dyDescent="0.25">
      <c r="A29" s="985">
        <v>7</v>
      </c>
      <c r="B29" s="985">
        <v>6</v>
      </c>
      <c r="C29" s="983">
        <v>1</v>
      </c>
      <c r="D29" s="985">
        <v>6</v>
      </c>
      <c r="E29" s="983" t="s">
        <v>851</v>
      </c>
      <c r="F29" s="983" t="s">
        <v>1026</v>
      </c>
      <c r="G29" s="270" t="s">
        <v>1027</v>
      </c>
      <c r="H29" s="267" t="s">
        <v>859</v>
      </c>
      <c r="I29" s="267">
        <v>1</v>
      </c>
      <c r="J29" s="983" t="s">
        <v>852</v>
      </c>
      <c r="K29" s="983" t="s">
        <v>38</v>
      </c>
      <c r="L29" s="1008" t="s">
        <v>34</v>
      </c>
      <c r="M29" s="996">
        <v>219987</v>
      </c>
      <c r="N29" s="1014">
        <v>213218</v>
      </c>
      <c r="O29" s="996">
        <v>219987</v>
      </c>
      <c r="P29" s="1014">
        <v>213118</v>
      </c>
      <c r="Q29" s="983" t="s">
        <v>842</v>
      </c>
      <c r="R29" s="1011" t="s">
        <v>843</v>
      </c>
    </row>
    <row r="30" spans="1:18" ht="82.5" customHeight="1" x14ac:dyDescent="0.25">
      <c r="A30" s="1003"/>
      <c r="B30" s="1003"/>
      <c r="C30" s="990"/>
      <c r="D30" s="1003"/>
      <c r="E30" s="990"/>
      <c r="F30" s="990"/>
      <c r="G30" s="270" t="s">
        <v>1028</v>
      </c>
      <c r="H30" s="267" t="s">
        <v>1029</v>
      </c>
      <c r="I30" s="267">
        <v>7</v>
      </c>
      <c r="J30" s="990"/>
      <c r="K30" s="990"/>
      <c r="L30" s="1009"/>
      <c r="M30" s="1001"/>
      <c r="N30" s="1015"/>
      <c r="O30" s="1001"/>
      <c r="P30" s="1015"/>
      <c r="Q30" s="990"/>
      <c r="R30" s="1012"/>
    </row>
    <row r="31" spans="1:18" ht="82.5" customHeight="1" x14ac:dyDescent="0.25">
      <c r="A31" s="1003"/>
      <c r="B31" s="1003"/>
      <c r="C31" s="990"/>
      <c r="D31" s="1003"/>
      <c r="E31" s="990"/>
      <c r="F31" s="990"/>
      <c r="G31" s="267" t="s">
        <v>1030</v>
      </c>
      <c r="H31" s="267" t="s">
        <v>585</v>
      </c>
      <c r="I31" s="267">
        <v>160</v>
      </c>
      <c r="J31" s="990"/>
      <c r="K31" s="990"/>
      <c r="L31" s="1009"/>
      <c r="M31" s="1001"/>
      <c r="N31" s="1015"/>
      <c r="O31" s="1001"/>
      <c r="P31" s="1015"/>
      <c r="Q31" s="990"/>
      <c r="R31" s="1012"/>
    </row>
    <row r="32" spans="1:18" ht="82.5" customHeight="1" x14ac:dyDescent="0.25">
      <c r="A32" s="1004"/>
      <c r="B32" s="1004"/>
      <c r="C32" s="997"/>
      <c r="D32" s="1004"/>
      <c r="E32" s="997"/>
      <c r="F32" s="997"/>
      <c r="G32" s="271" t="s">
        <v>1031</v>
      </c>
      <c r="H32" s="134" t="s">
        <v>1032</v>
      </c>
      <c r="I32" s="275">
        <v>1</v>
      </c>
      <c r="J32" s="997"/>
      <c r="K32" s="997"/>
      <c r="L32" s="1010"/>
      <c r="M32" s="1002"/>
      <c r="N32" s="1016"/>
      <c r="O32" s="1002"/>
      <c r="P32" s="1016"/>
      <c r="Q32" s="997"/>
      <c r="R32" s="1013"/>
    </row>
    <row r="33" spans="1:21" ht="105" customHeight="1" x14ac:dyDescent="0.25">
      <c r="A33" s="985">
        <v>8</v>
      </c>
      <c r="B33" s="985">
        <v>1</v>
      </c>
      <c r="C33" s="983">
        <v>1</v>
      </c>
      <c r="D33" s="985">
        <v>6</v>
      </c>
      <c r="E33" s="983" t="s">
        <v>853</v>
      </c>
      <c r="F33" s="983" t="s">
        <v>1062</v>
      </c>
      <c r="G33" s="983" t="s">
        <v>194</v>
      </c>
      <c r="H33" s="267" t="s">
        <v>50</v>
      </c>
      <c r="I33" s="267">
        <v>1</v>
      </c>
      <c r="J33" s="983" t="s">
        <v>854</v>
      </c>
      <c r="K33" s="983"/>
      <c r="L33" s="1008" t="s">
        <v>38</v>
      </c>
      <c r="M33" s="1008"/>
      <c r="N33" s="1014">
        <v>141865.48000000001</v>
      </c>
      <c r="O33" s="1014"/>
      <c r="P33" s="1014">
        <v>141865.48000000001</v>
      </c>
      <c r="Q33" s="983" t="s">
        <v>842</v>
      </c>
      <c r="R33" s="1011" t="s">
        <v>843</v>
      </c>
    </row>
    <row r="34" spans="1:21" ht="105" customHeight="1" x14ac:dyDescent="0.25">
      <c r="A34" s="1003"/>
      <c r="B34" s="1003"/>
      <c r="C34" s="990"/>
      <c r="D34" s="1003"/>
      <c r="E34" s="990"/>
      <c r="F34" s="990"/>
      <c r="G34" s="990"/>
      <c r="H34" s="267" t="s">
        <v>51</v>
      </c>
      <c r="I34" s="267">
        <v>100</v>
      </c>
      <c r="J34" s="990"/>
      <c r="K34" s="990"/>
      <c r="L34" s="1009"/>
      <c r="M34" s="1009"/>
      <c r="N34" s="1015"/>
      <c r="O34" s="1015"/>
      <c r="P34" s="1015"/>
      <c r="Q34" s="990"/>
      <c r="R34" s="1012"/>
    </row>
    <row r="35" spans="1:21" ht="105" customHeight="1" x14ac:dyDescent="0.25">
      <c r="A35" s="1004"/>
      <c r="B35" s="1004"/>
      <c r="C35" s="997"/>
      <c r="D35" s="1004"/>
      <c r="E35" s="997"/>
      <c r="F35" s="997"/>
      <c r="G35" s="267" t="s">
        <v>855</v>
      </c>
      <c r="H35" s="273" t="s">
        <v>1033</v>
      </c>
      <c r="I35" s="135" t="s">
        <v>1034</v>
      </c>
      <c r="J35" s="997"/>
      <c r="K35" s="997"/>
      <c r="L35" s="1010"/>
      <c r="M35" s="1010"/>
      <c r="N35" s="1016"/>
      <c r="O35" s="1016"/>
      <c r="P35" s="1016"/>
      <c r="Q35" s="997"/>
      <c r="R35" s="1013"/>
    </row>
    <row r="36" spans="1:21" ht="68.25" customHeight="1" x14ac:dyDescent="0.25">
      <c r="A36" s="982">
        <v>9</v>
      </c>
      <c r="B36" s="982">
        <v>1</v>
      </c>
      <c r="C36" s="982">
        <v>1</v>
      </c>
      <c r="D36" s="982">
        <v>6</v>
      </c>
      <c r="E36" s="982" t="s">
        <v>857</v>
      </c>
      <c r="F36" s="982" t="s">
        <v>1063</v>
      </c>
      <c r="G36" s="267" t="s">
        <v>858</v>
      </c>
      <c r="H36" s="267" t="s">
        <v>859</v>
      </c>
      <c r="I36" s="267">
        <v>1</v>
      </c>
      <c r="J36" s="982" t="s">
        <v>860</v>
      </c>
      <c r="K36" s="982" t="s">
        <v>52</v>
      </c>
      <c r="L36" s="982" t="s">
        <v>475</v>
      </c>
      <c r="M36" s="995">
        <v>0</v>
      </c>
      <c r="N36" s="995">
        <v>160000</v>
      </c>
      <c r="O36" s="995"/>
      <c r="P36" s="995">
        <v>160000</v>
      </c>
      <c r="Q36" s="982" t="s">
        <v>842</v>
      </c>
      <c r="R36" s="982" t="s">
        <v>843</v>
      </c>
    </row>
    <row r="37" spans="1:21" ht="62.25" customHeight="1" x14ac:dyDescent="0.25">
      <c r="A37" s="982"/>
      <c r="B37" s="982"/>
      <c r="C37" s="982"/>
      <c r="D37" s="982"/>
      <c r="E37" s="982"/>
      <c r="F37" s="982"/>
      <c r="G37" s="267" t="s">
        <v>861</v>
      </c>
      <c r="H37" s="267" t="s">
        <v>869</v>
      </c>
      <c r="I37" s="267">
        <v>1</v>
      </c>
      <c r="J37" s="982"/>
      <c r="K37" s="982"/>
      <c r="L37" s="982"/>
      <c r="M37" s="982"/>
      <c r="N37" s="982"/>
      <c r="O37" s="982"/>
      <c r="P37" s="982"/>
      <c r="Q37" s="982"/>
      <c r="R37" s="982"/>
    </row>
    <row r="38" spans="1:21" ht="69.75" customHeight="1" x14ac:dyDescent="0.25">
      <c r="A38" s="982"/>
      <c r="B38" s="982"/>
      <c r="C38" s="982"/>
      <c r="D38" s="982"/>
      <c r="E38" s="982"/>
      <c r="F38" s="982"/>
      <c r="G38" s="267" t="s">
        <v>1035</v>
      </c>
      <c r="H38" s="267" t="s">
        <v>948</v>
      </c>
      <c r="I38" s="267">
        <v>1</v>
      </c>
      <c r="J38" s="982"/>
      <c r="K38" s="982"/>
      <c r="L38" s="982"/>
      <c r="M38" s="982"/>
      <c r="N38" s="982"/>
      <c r="O38" s="982"/>
      <c r="P38" s="982"/>
      <c r="Q38" s="982"/>
      <c r="R38" s="982"/>
    </row>
    <row r="39" spans="1:21" ht="83.25" customHeight="1" x14ac:dyDescent="0.25">
      <c r="A39" s="982"/>
      <c r="B39" s="982"/>
      <c r="C39" s="982"/>
      <c r="D39" s="982"/>
      <c r="E39" s="982"/>
      <c r="F39" s="982"/>
      <c r="G39" s="267" t="s">
        <v>56</v>
      </c>
      <c r="H39" s="267" t="s">
        <v>862</v>
      </c>
      <c r="I39" s="267">
        <v>1</v>
      </c>
      <c r="J39" s="982"/>
      <c r="K39" s="982"/>
      <c r="L39" s="982"/>
      <c r="M39" s="982"/>
      <c r="N39" s="982"/>
      <c r="O39" s="982"/>
      <c r="P39" s="982"/>
      <c r="Q39" s="982"/>
      <c r="R39" s="982"/>
    </row>
    <row r="40" spans="1:21" s="13" customFormat="1" ht="82.5" customHeight="1" x14ac:dyDescent="0.25">
      <c r="A40" s="984">
        <v>10</v>
      </c>
      <c r="B40" s="982">
        <v>1</v>
      </c>
      <c r="C40" s="982">
        <v>1</v>
      </c>
      <c r="D40" s="982">
        <v>13</v>
      </c>
      <c r="E40" s="982" t="s">
        <v>863</v>
      </c>
      <c r="F40" s="982" t="s">
        <v>1036</v>
      </c>
      <c r="G40" s="267" t="s">
        <v>864</v>
      </c>
      <c r="H40" s="267" t="s">
        <v>865</v>
      </c>
      <c r="I40" s="267">
        <v>1</v>
      </c>
      <c r="J40" s="982" t="s">
        <v>866</v>
      </c>
      <c r="K40" s="982" t="s">
        <v>52</v>
      </c>
      <c r="L40" s="982" t="s">
        <v>34</v>
      </c>
      <c r="M40" s="1018">
        <v>33100</v>
      </c>
      <c r="N40" s="1018">
        <v>165275</v>
      </c>
      <c r="O40" s="1017">
        <v>33100</v>
      </c>
      <c r="P40" s="1017">
        <v>165275</v>
      </c>
      <c r="Q40" s="982" t="s">
        <v>842</v>
      </c>
      <c r="R40" s="982" t="s">
        <v>843</v>
      </c>
    </row>
    <row r="41" spans="1:21" s="13" customFormat="1" ht="82.5" customHeight="1" x14ac:dyDescent="0.25">
      <c r="A41" s="984"/>
      <c r="B41" s="982"/>
      <c r="C41" s="982"/>
      <c r="D41" s="982"/>
      <c r="E41" s="982"/>
      <c r="F41" s="982"/>
      <c r="G41" s="267" t="s">
        <v>56</v>
      </c>
      <c r="H41" s="267" t="s">
        <v>865</v>
      </c>
      <c r="I41" s="267">
        <v>1</v>
      </c>
      <c r="J41" s="982"/>
      <c r="K41" s="982"/>
      <c r="L41" s="982"/>
      <c r="M41" s="1018"/>
      <c r="N41" s="1018"/>
      <c r="O41" s="1017"/>
      <c r="P41" s="1017"/>
      <c r="Q41" s="982"/>
      <c r="R41" s="982"/>
    </row>
    <row r="42" spans="1:21" s="209" customFormat="1" ht="82.5" customHeight="1" x14ac:dyDescent="0.25">
      <c r="A42" s="984"/>
      <c r="B42" s="982"/>
      <c r="C42" s="982"/>
      <c r="D42" s="982"/>
      <c r="E42" s="982"/>
      <c r="F42" s="982"/>
      <c r="G42" s="267" t="s">
        <v>856</v>
      </c>
      <c r="H42" s="267" t="s">
        <v>867</v>
      </c>
      <c r="I42" s="267">
        <v>1000</v>
      </c>
      <c r="J42" s="982"/>
      <c r="K42" s="982"/>
      <c r="L42" s="982"/>
      <c r="M42" s="1018"/>
      <c r="N42" s="1018"/>
      <c r="O42" s="1017"/>
      <c r="P42" s="1017"/>
      <c r="Q42" s="982"/>
      <c r="R42" s="982"/>
      <c r="S42" s="236"/>
      <c r="T42" s="236"/>
      <c r="U42" s="236"/>
    </row>
    <row r="43" spans="1:21" s="13" customFormat="1" ht="82.5" customHeight="1" x14ac:dyDescent="0.25">
      <c r="A43" s="984"/>
      <c r="B43" s="982"/>
      <c r="C43" s="982"/>
      <c r="D43" s="982"/>
      <c r="E43" s="982"/>
      <c r="F43" s="982"/>
      <c r="G43" s="267" t="s">
        <v>194</v>
      </c>
      <c r="H43" s="267" t="s">
        <v>859</v>
      </c>
      <c r="I43" s="267">
        <v>1</v>
      </c>
      <c r="J43" s="982"/>
      <c r="K43" s="982"/>
      <c r="L43" s="982"/>
      <c r="M43" s="1018"/>
      <c r="N43" s="1018"/>
      <c r="O43" s="1017"/>
      <c r="P43" s="1017"/>
      <c r="Q43" s="982"/>
      <c r="R43" s="982"/>
    </row>
    <row r="44" spans="1:21" s="13" customFormat="1" ht="82.5" customHeight="1" x14ac:dyDescent="0.25">
      <c r="A44" s="984"/>
      <c r="B44" s="982"/>
      <c r="C44" s="982"/>
      <c r="D44" s="982"/>
      <c r="E44" s="982"/>
      <c r="F44" s="982"/>
      <c r="G44" s="267" t="s">
        <v>868</v>
      </c>
      <c r="H44" s="267" t="s">
        <v>869</v>
      </c>
      <c r="I44" s="267">
        <v>10</v>
      </c>
      <c r="J44" s="982"/>
      <c r="K44" s="982"/>
      <c r="L44" s="982"/>
      <c r="M44" s="1018"/>
      <c r="N44" s="1018"/>
      <c r="O44" s="1017"/>
      <c r="P44" s="1017"/>
      <c r="Q44" s="982"/>
      <c r="R44" s="982"/>
    </row>
    <row r="45" spans="1:21" ht="95.25" customHeight="1" x14ac:dyDescent="0.25">
      <c r="A45" s="268">
        <v>11</v>
      </c>
      <c r="B45" s="267">
        <v>3</v>
      </c>
      <c r="C45" s="267">
        <v>1</v>
      </c>
      <c r="D45" s="267">
        <v>9</v>
      </c>
      <c r="E45" s="267" t="s">
        <v>870</v>
      </c>
      <c r="F45" s="267" t="s">
        <v>1064</v>
      </c>
      <c r="G45" s="267" t="s">
        <v>871</v>
      </c>
      <c r="H45" s="267">
        <v>1</v>
      </c>
      <c r="I45" s="267" t="s">
        <v>872</v>
      </c>
      <c r="J45" s="267" t="s">
        <v>873</v>
      </c>
      <c r="K45" s="273" t="s">
        <v>38</v>
      </c>
      <c r="L45" s="272"/>
      <c r="M45" s="136">
        <v>16000</v>
      </c>
      <c r="N45" s="136"/>
      <c r="O45" s="276">
        <v>16000</v>
      </c>
      <c r="P45" s="137"/>
      <c r="Q45" s="267" t="s">
        <v>874</v>
      </c>
      <c r="R45" s="267" t="s">
        <v>843</v>
      </c>
    </row>
    <row r="46" spans="1:21" ht="76.5" customHeight="1" x14ac:dyDescent="0.25">
      <c r="A46" s="985">
        <v>12</v>
      </c>
      <c r="B46" s="985">
        <v>3</v>
      </c>
      <c r="C46" s="983">
        <v>1</v>
      </c>
      <c r="D46" s="985">
        <v>6</v>
      </c>
      <c r="E46" s="983" t="s">
        <v>875</v>
      </c>
      <c r="F46" s="983" t="s">
        <v>876</v>
      </c>
      <c r="G46" s="982" t="s">
        <v>877</v>
      </c>
      <c r="H46" s="267" t="s">
        <v>878</v>
      </c>
      <c r="I46" s="275" t="s">
        <v>41</v>
      </c>
      <c r="J46" s="982" t="s">
        <v>879</v>
      </c>
      <c r="K46" s="1008" t="s">
        <v>45</v>
      </c>
      <c r="L46" s="1008" t="s">
        <v>45</v>
      </c>
      <c r="M46" s="1005">
        <v>0</v>
      </c>
      <c r="N46" s="1005">
        <v>120000</v>
      </c>
      <c r="O46" s="1005">
        <v>0</v>
      </c>
      <c r="P46" s="1005">
        <v>120000</v>
      </c>
      <c r="Q46" s="983" t="s">
        <v>880</v>
      </c>
      <c r="R46" s="983" t="s">
        <v>881</v>
      </c>
    </row>
    <row r="47" spans="1:21" ht="21.75" customHeight="1" x14ac:dyDescent="0.25">
      <c r="A47" s="1003"/>
      <c r="B47" s="1003"/>
      <c r="C47" s="990"/>
      <c r="D47" s="1003"/>
      <c r="E47" s="990"/>
      <c r="F47" s="990"/>
      <c r="G47" s="982"/>
      <c r="H47" s="982" t="s">
        <v>55</v>
      </c>
      <c r="I47" s="1019" t="s">
        <v>166</v>
      </c>
      <c r="J47" s="982"/>
      <c r="K47" s="1009"/>
      <c r="L47" s="1009"/>
      <c r="M47" s="1005"/>
      <c r="N47" s="1005"/>
      <c r="O47" s="1005"/>
      <c r="P47" s="1005"/>
      <c r="Q47" s="990"/>
      <c r="R47" s="990"/>
    </row>
    <row r="48" spans="1:21" ht="17.25" customHeight="1" x14ac:dyDescent="0.25">
      <c r="A48" s="1003"/>
      <c r="B48" s="1003"/>
      <c r="C48" s="990"/>
      <c r="D48" s="1003"/>
      <c r="E48" s="990"/>
      <c r="F48" s="990"/>
      <c r="G48" s="982"/>
      <c r="H48" s="984"/>
      <c r="I48" s="1020"/>
      <c r="J48" s="982"/>
      <c r="K48" s="1009"/>
      <c r="L48" s="1009"/>
      <c r="M48" s="1005"/>
      <c r="N48" s="1005"/>
      <c r="O48" s="1005"/>
      <c r="P48" s="1005"/>
      <c r="Q48" s="990"/>
      <c r="R48" s="990"/>
    </row>
    <row r="49" spans="1:18" ht="16.5" customHeight="1" x14ac:dyDescent="0.25">
      <c r="A49" s="1003"/>
      <c r="B49" s="1003"/>
      <c r="C49" s="990"/>
      <c r="D49" s="1003"/>
      <c r="E49" s="990"/>
      <c r="F49" s="990"/>
      <c r="G49" s="982"/>
      <c r="H49" s="984"/>
      <c r="I49" s="1020"/>
      <c r="J49" s="982"/>
      <c r="K49" s="1009"/>
      <c r="L49" s="1009"/>
      <c r="M49" s="1005"/>
      <c r="N49" s="1005"/>
      <c r="O49" s="1005"/>
      <c r="P49" s="1005"/>
      <c r="Q49" s="990"/>
      <c r="R49" s="990"/>
    </row>
    <row r="50" spans="1:18" ht="20.25" customHeight="1" x14ac:dyDescent="0.25">
      <c r="A50" s="1003"/>
      <c r="B50" s="1003"/>
      <c r="C50" s="990"/>
      <c r="D50" s="1003"/>
      <c r="E50" s="990"/>
      <c r="F50" s="990"/>
      <c r="G50" s="982"/>
      <c r="H50" s="984"/>
      <c r="I50" s="1020"/>
      <c r="J50" s="982"/>
      <c r="K50" s="1009"/>
      <c r="L50" s="1009"/>
      <c r="M50" s="1005"/>
      <c r="N50" s="1005"/>
      <c r="O50" s="1005"/>
      <c r="P50" s="1005"/>
      <c r="Q50" s="990"/>
      <c r="R50" s="990"/>
    </row>
    <row r="51" spans="1:18" ht="42" customHeight="1" x14ac:dyDescent="0.25">
      <c r="A51" s="1003"/>
      <c r="B51" s="1003"/>
      <c r="C51" s="990"/>
      <c r="D51" s="1003"/>
      <c r="E51" s="990"/>
      <c r="F51" s="990"/>
      <c r="G51" s="982"/>
      <c r="H51" s="984"/>
      <c r="I51" s="1020"/>
      <c r="J51" s="982"/>
      <c r="K51" s="1009"/>
      <c r="L51" s="1009"/>
      <c r="M51" s="1005"/>
      <c r="N51" s="1005"/>
      <c r="O51" s="1005"/>
      <c r="P51" s="1005"/>
      <c r="Q51" s="990"/>
      <c r="R51" s="990"/>
    </row>
    <row r="52" spans="1:18" ht="19.5" customHeight="1" x14ac:dyDescent="0.25">
      <c r="A52" s="1003"/>
      <c r="B52" s="1003"/>
      <c r="C52" s="990"/>
      <c r="D52" s="1003"/>
      <c r="E52" s="990"/>
      <c r="F52" s="990"/>
      <c r="G52" s="982"/>
      <c r="H52" s="984"/>
      <c r="I52" s="1020"/>
      <c r="J52" s="982"/>
      <c r="K52" s="1009"/>
      <c r="L52" s="1009"/>
      <c r="M52" s="1005"/>
      <c r="N52" s="1005"/>
      <c r="O52" s="1005"/>
      <c r="P52" s="1005"/>
      <c r="Q52" s="990"/>
      <c r="R52" s="990"/>
    </row>
    <row r="53" spans="1:18" ht="81.75" customHeight="1" x14ac:dyDescent="0.25">
      <c r="A53" s="1003"/>
      <c r="B53" s="1003"/>
      <c r="C53" s="990"/>
      <c r="D53" s="1003"/>
      <c r="E53" s="990"/>
      <c r="F53" s="990"/>
      <c r="G53" s="268" t="s">
        <v>871</v>
      </c>
      <c r="H53" s="267" t="s">
        <v>872</v>
      </c>
      <c r="I53" s="267">
        <v>3</v>
      </c>
      <c r="J53" s="267" t="s">
        <v>882</v>
      </c>
      <c r="K53" s="1009"/>
      <c r="L53" s="1009"/>
      <c r="M53" s="269">
        <v>15930</v>
      </c>
      <c r="N53" s="269">
        <v>20000</v>
      </c>
      <c r="O53" s="269">
        <v>15930</v>
      </c>
      <c r="P53" s="269">
        <v>20000</v>
      </c>
      <c r="Q53" s="990"/>
      <c r="R53" s="990"/>
    </row>
    <row r="54" spans="1:18" x14ac:dyDescent="0.25">
      <c r="A54" s="1003"/>
      <c r="B54" s="1003"/>
      <c r="C54" s="990"/>
      <c r="D54" s="1003"/>
      <c r="E54" s="990"/>
      <c r="F54" s="990"/>
      <c r="G54" s="983" t="s">
        <v>883</v>
      </c>
      <c r="H54" s="267" t="s">
        <v>50</v>
      </c>
      <c r="I54" s="267">
        <v>1</v>
      </c>
      <c r="J54" s="982" t="s">
        <v>882</v>
      </c>
      <c r="K54" s="1009"/>
      <c r="L54" s="1009"/>
      <c r="M54" s="1014">
        <v>0</v>
      </c>
      <c r="N54" s="1014">
        <v>15000</v>
      </c>
      <c r="O54" s="1014">
        <v>0</v>
      </c>
      <c r="P54" s="1014">
        <v>15000</v>
      </c>
      <c r="Q54" s="990"/>
      <c r="R54" s="990"/>
    </row>
    <row r="55" spans="1:18" ht="60" customHeight="1" x14ac:dyDescent="0.25">
      <c r="A55" s="1004"/>
      <c r="B55" s="1004"/>
      <c r="C55" s="997"/>
      <c r="D55" s="1004"/>
      <c r="E55" s="997"/>
      <c r="F55" s="997"/>
      <c r="G55" s="997"/>
      <c r="H55" s="270" t="s">
        <v>585</v>
      </c>
      <c r="I55" s="270">
        <v>80</v>
      </c>
      <c r="J55" s="985"/>
      <c r="K55" s="1010"/>
      <c r="L55" s="1010"/>
      <c r="M55" s="1015"/>
      <c r="N55" s="1015"/>
      <c r="O55" s="1015"/>
      <c r="P55" s="1015"/>
      <c r="Q55" s="997"/>
      <c r="R55" s="997"/>
    </row>
    <row r="56" spans="1:18" x14ac:dyDescent="0.25">
      <c r="A56" s="984">
        <v>13</v>
      </c>
      <c r="B56" s="984">
        <v>3</v>
      </c>
      <c r="C56" s="1021" t="s">
        <v>160</v>
      </c>
      <c r="D56" s="984">
        <v>12</v>
      </c>
      <c r="E56" s="982" t="s">
        <v>884</v>
      </c>
      <c r="F56" s="982" t="s">
        <v>885</v>
      </c>
      <c r="G56" s="982" t="s">
        <v>886</v>
      </c>
      <c r="H56" s="982" t="s">
        <v>55</v>
      </c>
      <c r="I56" s="982">
        <v>179</v>
      </c>
      <c r="J56" s="982" t="s">
        <v>882</v>
      </c>
      <c r="K56" s="984" t="s">
        <v>45</v>
      </c>
      <c r="L56" s="1020"/>
      <c r="M56" s="1005">
        <v>110613.98</v>
      </c>
      <c r="N56" s="1020"/>
      <c r="O56" s="1005">
        <v>110613.98</v>
      </c>
      <c r="P56" s="1020"/>
      <c r="Q56" s="982" t="s">
        <v>880</v>
      </c>
      <c r="R56" s="982" t="s">
        <v>881</v>
      </c>
    </row>
    <row r="57" spans="1:18" x14ac:dyDescent="0.25">
      <c r="A57" s="984"/>
      <c r="B57" s="984"/>
      <c r="C57" s="1022"/>
      <c r="D57" s="984"/>
      <c r="E57" s="982"/>
      <c r="F57" s="982"/>
      <c r="G57" s="982"/>
      <c r="H57" s="1020"/>
      <c r="I57" s="1023"/>
      <c r="J57" s="982"/>
      <c r="K57" s="984"/>
      <c r="L57" s="1020"/>
      <c r="M57" s="1005"/>
      <c r="N57" s="1020"/>
      <c r="O57" s="1005"/>
      <c r="P57" s="1020"/>
      <c r="Q57" s="982"/>
      <c r="R57" s="982"/>
    </row>
    <row r="58" spans="1:18" ht="57" customHeight="1" x14ac:dyDescent="0.25">
      <c r="A58" s="984"/>
      <c r="B58" s="984"/>
      <c r="C58" s="1022"/>
      <c r="D58" s="984"/>
      <c r="E58" s="982"/>
      <c r="F58" s="982"/>
      <c r="G58" s="982"/>
      <c r="H58" s="982" t="s">
        <v>887</v>
      </c>
      <c r="I58" s="984">
        <v>1</v>
      </c>
      <c r="J58" s="982"/>
      <c r="K58" s="984"/>
      <c r="L58" s="1020"/>
      <c r="M58" s="1005"/>
      <c r="N58" s="1020"/>
      <c r="O58" s="1005"/>
      <c r="P58" s="1020"/>
      <c r="Q58" s="982"/>
      <c r="R58" s="982"/>
    </row>
    <row r="59" spans="1:18" ht="33" customHeight="1" x14ac:dyDescent="0.25">
      <c r="A59" s="984"/>
      <c r="B59" s="984"/>
      <c r="C59" s="1022"/>
      <c r="D59" s="984"/>
      <c r="E59" s="982"/>
      <c r="F59" s="982"/>
      <c r="G59" s="982"/>
      <c r="H59" s="982"/>
      <c r="I59" s="984"/>
      <c r="J59" s="982"/>
      <c r="K59" s="984"/>
      <c r="L59" s="1020"/>
      <c r="M59" s="1005"/>
      <c r="N59" s="1020"/>
      <c r="O59" s="1005"/>
      <c r="P59" s="1020"/>
      <c r="Q59" s="982"/>
      <c r="R59" s="982"/>
    </row>
    <row r="60" spans="1:18" x14ac:dyDescent="0.25">
      <c r="A60" s="984"/>
      <c r="B60" s="984"/>
      <c r="C60" s="1022"/>
      <c r="D60" s="984"/>
      <c r="E60" s="982"/>
      <c r="F60" s="982"/>
      <c r="G60" s="982"/>
      <c r="H60" s="267" t="s">
        <v>888</v>
      </c>
      <c r="I60" s="268">
        <v>1</v>
      </c>
      <c r="J60" s="982"/>
      <c r="K60" s="984"/>
      <c r="L60" s="1020"/>
      <c r="M60" s="1005"/>
      <c r="N60" s="1020"/>
      <c r="O60" s="1005"/>
      <c r="P60" s="1020"/>
      <c r="Q60" s="982"/>
      <c r="R60" s="982"/>
    </row>
    <row r="61" spans="1:18" ht="90" x14ac:dyDescent="0.25">
      <c r="A61" s="268">
        <v>14</v>
      </c>
      <c r="B61" s="267" t="s">
        <v>830</v>
      </c>
      <c r="C61" s="267">
        <v>1</v>
      </c>
      <c r="D61" s="267">
        <v>6</v>
      </c>
      <c r="E61" s="267" t="s">
        <v>889</v>
      </c>
      <c r="F61" s="267" t="s">
        <v>890</v>
      </c>
      <c r="G61" s="267" t="s">
        <v>891</v>
      </c>
      <c r="H61" s="267" t="s">
        <v>892</v>
      </c>
      <c r="I61" s="267">
        <v>1</v>
      </c>
      <c r="J61" s="267" t="s">
        <v>893</v>
      </c>
      <c r="K61" s="273" t="s">
        <v>45</v>
      </c>
      <c r="L61" s="272" t="s">
        <v>395</v>
      </c>
      <c r="M61" s="272">
        <v>29520</v>
      </c>
      <c r="N61" s="267" t="s">
        <v>395</v>
      </c>
      <c r="O61" s="272">
        <v>29520</v>
      </c>
      <c r="P61" s="268" t="s">
        <v>395</v>
      </c>
      <c r="Q61" s="267" t="s">
        <v>894</v>
      </c>
      <c r="R61" s="267" t="s">
        <v>815</v>
      </c>
    </row>
    <row r="62" spans="1:18" ht="90" x14ac:dyDescent="0.25">
      <c r="A62" s="268">
        <v>15</v>
      </c>
      <c r="B62" s="267">
        <v>6</v>
      </c>
      <c r="C62" s="267">
        <v>1</v>
      </c>
      <c r="D62" s="267">
        <v>9</v>
      </c>
      <c r="E62" s="267" t="s">
        <v>895</v>
      </c>
      <c r="F62" s="267" t="s">
        <v>896</v>
      </c>
      <c r="G62" s="267" t="s">
        <v>897</v>
      </c>
      <c r="H62" s="267" t="s">
        <v>812</v>
      </c>
      <c r="I62" s="267">
        <v>1</v>
      </c>
      <c r="J62" s="267" t="s">
        <v>898</v>
      </c>
      <c r="K62" s="273" t="s">
        <v>38</v>
      </c>
      <c r="L62" s="272" t="s">
        <v>395</v>
      </c>
      <c r="M62" s="272">
        <v>17466</v>
      </c>
      <c r="N62" s="267"/>
      <c r="O62" s="272">
        <v>17466</v>
      </c>
      <c r="P62" s="268"/>
      <c r="Q62" s="267" t="s">
        <v>894</v>
      </c>
      <c r="R62" s="267" t="s">
        <v>815</v>
      </c>
    </row>
    <row r="63" spans="1:18" ht="40.5" customHeight="1" x14ac:dyDescent="0.25">
      <c r="A63" s="985">
        <v>16</v>
      </c>
      <c r="B63" s="983" t="s">
        <v>899</v>
      </c>
      <c r="C63" s="983">
        <v>1</v>
      </c>
      <c r="D63" s="983">
        <v>6</v>
      </c>
      <c r="E63" s="983" t="s">
        <v>900</v>
      </c>
      <c r="F63" s="983" t="s">
        <v>901</v>
      </c>
      <c r="G63" s="983" t="s">
        <v>902</v>
      </c>
      <c r="H63" s="267" t="s">
        <v>192</v>
      </c>
      <c r="I63" s="267">
        <v>4</v>
      </c>
      <c r="J63" s="983" t="s">
        <v>903</v>
      </c>
      <c r="K63" s="1008" t="s">
        <v>904</v>
      </c>
      <c r="L63" s="996" t="s">
        <v>34</v>
      </c>
      <c r="M63" s="996">
        <v>98400</v>
      </c>
      <c r="N63" s="996">
        <v>50000.01</v>
      </c>
      <c r="O63" s="996">
        <v>98400</v>
      </c>
      <c r="P63" s="996">
        <v>50000.01</v>
      </c>
      <c r="Q63" s="983" t="s">
        <v>894</v>
      </c>
      <c r="R63" s="983" t="s">
        <v>815</v>
      </c>
    </row>
    <row r="64" spans="1:18" ht="40.5" customHeight="1" x14ac:dyDescent="0.25">
      <c r="A64" s="1003"/>
      <c r="B64" s="990"/>
      <c r="C64" s="990"/>
      <c r="D64" s="990"/>
      <c r="E64" s="990"/>
      <c r="F64" s="990"/>
      <c r="G64" s="990"/>
      <c r="H64" s="267" t="s">
        <v>398</v>
      </c>
      <c r="I64" s="267">
        <v>100</v>
      </c>
      <c r="J64" s="990"/>
      <c r="K64" s="1009"/>
      <c r="L64" s="1001"/>
      <c r="M64" s="1001"/>
      <c r="N64" s="1001"/>
      <c r="O64" s="1001"/>
      <c r="P64" s="1001"/>
      <c r="Q64" s="990"/>
      <c r="R64" s="990"/>
    </row>
    <row r="65" spans="1:18" ht="40.5" customHeight="1" x14ac:dyDescent="0.25">
      <c r="A65" s="1004"/>
      <c r="B65" s="997"/>
      <c r="C65" s="997"/>
      <c r="D65" s="997"/>
      <c r="E65" s="997"/>
      <c r="F65" s="997"/>
      <c r="G65" s="997"/>
      <c r="H65" s="267" t="s">
        <v>905</v>
      </c>
      <c r="I65" s="267">
        <v>1</v>
      </c>
      <c r="J65" s="997"/>
      <c r="K65" s="1010"/>
      <c r="L65" s="1002"/>
      <c r="M65" s="1002"/>
      <c r="N65" s="1002"/>
      <c r="O65" s="1002"/>
      <c r="P65" s="1002"/>
      <c r="Q65" s="997"/>
      <c r="R65" s="997"/>
    </row>
    <row r="66" spans="1:18" ht="31.5" customHeight="1" x14ac:dyDescent="0.25">
      <c r="A66" s="985">
        <v>17</v>
      </c>
      <c r="B66" s="983" t="s">
        <v>906</v>
      </c>
      <c r="C66" s="985">
        <v>1</v>
      </c>
      <c r="D66" s="983">
        <v>6</v>
      </c>
      <c r="E66" s="983" t="s">
        <v>907</v>
      </c>
      <c r="F66" s="983" t="s">
        <v>908</v>
      </c>
      <c r="G66" s="983" t="s">
        <v>909</v>
      </c>
      <c r="H66" s="267" t="s">
        <v>910</v>
      </c>
      <c r="I66" s="267">
        <v>1</v>
      </c>
      <c r="J66" s="983" t="s">
        <v>911</v>
      </c>
      <c r="K66" s="1008" t="s">
        <v>395</v>
      </c>
      <c r="L66" s="996" t="s">
        <v>912</v>
      </c>
      <c r="M66" s="996">
        <v>0</v>
      </c>
      <c r="N66" s="996">
        <v>204466.17</v>
      </c>
      <c r="O66" s="996"/>
      <c r="P66" s="996">
        <v>204466.17</v>
      </c>
      <c r="Q66" s="983" t="s">
        <v>894</v>
      </c>
      <c r="R66" s="983" t="s">
        <v>815</v>
      </c>
    </row>
    <row r="67" spans="1:18" ht="15" customHeight="1" x14ac:dyDescent="0.25">
      <c r="A67" s="1003"/>
      <c r="B67" s="990"/>
      <c r="C67" s="1003"/>
      <c r="D67" s="990"/>
      <c r="E67" s="990"/>
      <c r="F67" s="990"/>
      <c r="G67" s="990"/>
      <c r="H67" s="267" t="s">
        <v>913</v>
      </c>
      <c r="I67" s="267">
        <v>120</v>
      </c>
      <c r="J67" s="990"/>
      <c r="K67" s="1009"/>
      <c r="L67" s="1001"/>
      <c r="M67" s="1001"/>
      <c r="N67" s="1001"/>
      <c r="O67" s="1001"/>
      <c r="P67" s="1001"/>
      <c r="Q67" s="990"/>
      <c r="R67" s="990"/>
    </row>
    <row r="68" spans="1:18" ht="15" customHeight="1" x14ac:dyDescent="0.25">
      <c r="A68" s="1003"/>
      <c r="B68" s="990"/>
      <c r="C68" s="1003"/>
      <c r="D68" s="990"/>
      <c r="E68" s="990"/>
      <c r="F68" s="990"/>
      <c r="G68" s="990"/>
      <c r="H68" s="267" t="s">
        <v>915</v>
      </c>
      <c r="I68" s="267">
        <v>1</v>
      </c>
      <c r="J68" s="990"/>
      <c r="K68" s="1009"/>
      <c r="L68" s="1001"/>
      <c r="M68" s="1001"/>
      <c r="N68" s="1001"/>
      <c r="O68" s="1001"/>
      <c r="P68" s="1001"/>
      <c r="Q68" s="990"/>
      <c r="R68" s="990"/>
    </row>
    <row r="69" spans="1:18" ht="58.5" customHeight="1" x14ac:dyDescent="0.25">
      <c r="A69" s="1003"/>
      <c r="B69" s="990"/>
      <c r="C69" s="1003"/>
      <c r="D69" s="990"/>
      <c r="E69" s="990"/>
      <c r="F69" s="990"/>
      <c r="G69" s="990"/>
      <c r="H69" s="267" t="s">
        <v>56</v>
      </c>
      <c r="I69" s="267">
        <v>1</v>
      </c>
      <c r="J69" s="990"/>
      <c r="K69" s="1009"/>
      <c r="L69" s="1001"/>
      <c r="M69" s="1001"/>
      <c r="N69" s="1001"/>
      <c r="O69" s="1001"/>
      <c r="P69" s="1001"/>
      <c r="Q69" s="990"/>
      <c r="R69" s="990"/>
    </row>
    <row r="70" spans="1:18" ht="21" customHeight="1" x14ac:dyDescent="0.25">
      <c r="A70" s="1004"/>
      <c r="B70" s="997"/>
      <c r="C70" s="1004"/>
      <c r="D70" s="997"/>
      <c r="E70" s="997"/>
      <c r="F70" s="997"/>
      <c r="G70" s="997"/>
      <c r="H70" s="267" t="s">
        <v>914</v>
      </c>
      <c r="I70" s="267">
        <v>12</v>
      </c>
      <c r="J70" s="997"/>
      <c r="K70" s="1010"/>
      <c r="L70" s="1002"/>
      <c r="M70" s="1002"/>
      <c r="N70" s="1002"/>
      <c r="O70" s="1002"/>
      <c r="P70" s="1002"/>
      <c r="Q70" s="997"/>
      <c r="R70" s="997"/>
    </row>
    <row r="71" spans="1:18" ht="148.5" customHeight="1" x14ac:dyDescent="0.25">
      <c r="A71" s="268">
        <v>18</v>
      </c>
      <c r="B71" s="267">
        <v>6</v>
      </c>
      <c r="C71" s="267">
        <v>2</v>
      </c>
      <c r="D71" s="267">
        <v>3</v>
      </c>
      <c r="E71" s="267" t="s">
        <v>916</v>
      </c>
      <c r="F71" s="267" t="s">
        <v>1037</v>
      </c>
      <c r="G71" s="267" t="s">
        <v>917</v>
      </c>
      <c r="H71" s="267" t="s">
        <v>918</v>
      </c>
      <c r="I71" s="138" t="s">
        <v>919</v>
      </c>
      <c r="J71" s="267" t="s">
        <v>448</v>
      </c>
      <c r="K71" s="273" t="s">
        <v>38</v>
      </c>
      <c r="L71" s="139"/>
      <c r="M71" s="272">
        <v>108952</v>
      </c>
      <c r="N71" s="274"/>
      <c r="O71" s="272">
        <v>108952</v>
      </c>
      <c r="P71" s="274"/>
      <c r="Q71" s="267" t="s">
        <v>894</v>
      </c>
      <c r="R71" s="267" t="s">
        <v>815</v>
      </c>
    </row>
    <row r="72" spans="1:18" x14ac:dyDescent="0.25">
      <c r="A72" s="984">
        <v>19</v>
      </c>
      <c r="B72" s="984" t="s">
        <v>830</v>
      </c>
      <c r="C72" s="984" t="s">
        <v>920</v>
      </c>
      <c r="D72" s="984">
        <v>7</v>
      </c>
      <c r="E72" s="982" t="s">
        <v>921</v>
      </c>
      <c r="F72" s="982" t="s">
        <v>922</v>
      </c>
      <c r="G72" s="982" t="s">
        <v>726</v>
      </c>
      <c r="H72" s="267" t="s">
        <v>923</v>
      </c>
      <c r="I72" s="267">
        <v>1</v>
      </c>
      <c r="J72" s="982" t="s">
        <v>924</v>
      </c>
      <c r="K72" s="984" t="s">
        <v>52</v>
      </c>
      <c r="L72" s="984" t="s">
        <v>395</v>
      </c>
      <c r="M72" s="996">
        <v>87945</v>
      </c>
      <c r="N72" s="996">
        <v>0</v>
      </c>
      <c r="O72" s="996">
        <v>87945</v>
      </c>
      <c r="P72" s="996">
        <v>0</v>
      </c>
      <c r="Q72" s="982" t="s">
        <v>894</v>
      </c>
      <c r="R72" s="982" t="s">
        <v>815</v>
      </c>
    </row>
    <row r="73" spans="1:18" ht="90" customHeight="1" x14ac:dyDescent="0.25">
      <c r="A73" s="984"/>
      <c r="B73" s="984"/>
      <c r="C73" s="984"/>
      <c r="D73" s="984"/>
      <c r="E73" s="982"/>
      <c r="F73" s="982"/>
      <c r="G73" s="982"/>
      <c r="H73" s="267" t="s">
        <v>925</v>
      </c>
      <c r="I73" s="267">
        <v>10</v>
      </c>
      <c r="J73" s="982"/>
      <c r="K73" s="984"/>
      <c r="L73" s="984"/>
      <c r="M73" s="1002"/>
      <c r="N73" s="1002"/>
      <c r="O73" s="1002"/>
      <c r="P73" s="1002"/>
      <c r="Q73" s="982"/>
      <c r="R73" s="982"/>
    </row>
    <row r="74" spans="1:18" ht="90" x14ac:dyDescent="0.25">
      <c r="A74" s="267">
        <v>20</v>
      </c>
      <c r="B74" s="267">
        <v>6</v>
      </c>
      <c r="C74" s="267">
        <v>2</v>
      </c>
      <c r="D74" s="267">
        <v>3</v>
      </c>
      <c r="E74" s="267" t="s">
        <v>926</v>
      </c>
      <c r="F74" s="267" t="s">
        <v>927</v>
      </c>
      <c r="G74" s="267" t="s">
        <v>54</v>
      </c>
      <c r="H74" s="267" t="s">
        <v>859</v>
      </c>
      <c r="I74" s="267">
        <v>1</v>
      </c>
      <c r="J74" s="267" t="s">
        <v>928</v>
      </c>
      <c r="K74" s="267"/>
      <c r="L74" s="267" t="s">
        <v>34</v>
      </c>
      <c r="M74" s="267"/>
      <c r="N74" s="272">
        <v>18795</v>
      </c>
      <c r="O74" s="267"/>
      <c r="P74" s="272">
        <v>18795</v>
      </c>
      <c r="Q74" s="267" t="s">
        <v>894</v>
      </c>
      <c r="R74" s="267" t="s">
        <v>815</v>
      </c>
    </row>
    <row r="75" spans="1:18" x14ac:dyDescent="0.25">
      <c r="A75" s="1024">
        <v>21</v>
      </c>
      <c r="B75" s="985">
        <v>1</v>
      </c>
      <c r="C75" s="983">
        <v>1</v>
      </c>
      <c r="D75" s="985">
        <v>6</v>
      </c>
      <c r="E75" s="983" t="s">
        <v>929</v>
      </c>
      <c r="F75" s="1027" t="s">
        <v>1038</v>
      </c>
      <c r="G75" s="983" t="s">
        <v>933</v>
      </c>
      <c r="H75" s="983" t="s">
        <v>878</v>
      </c>
      <c r="I75" s="983">
        <v>2</v>
      </c>
      <c r="J75" s="983" t="s">
        <v>930</v>
      </c>
      <c r="K75" s="1008"/>
      <c r="L75" s="1008" t="s">
        <v>45</v>
      </c>
      <c r="M75" s="1014"/>
      <c r="N75" s="1014">
        <v>709061.06</v>
      </c>
      <c r="O75" s="1014"/>
      <c r="P75" s="1014">
        <v>709061.06</v>
      </c>
      <c r="Q75" s="983" t="s">
        <v>880</v>
      </c>
      <c r="R75" s="983" t="s">
        <v>881</v>
      </c>
    </row>
    <row r="76" spans="1:18" x14ac:dyDescent="0.25">
      <c r="A76" s="1025"/>
      <c r="B76" s="1003"/>
      <c r="C76" s="990"/>
      <c r="D76" s="1003"/>
      <c r="E76" s="990"/>
      <c r="F76" s="1028"/>
      <c r="G76" s="990"/>
      <c r="H76" s="990"/>
      <c r="I76" s="990"/>
      <c r="J76" s="990"/>
      <c r="K76" s="1009"/>
      <c r="L76" s="1009"/>
      <c r="M76" s="1015"/>
      <c r="N76" s="1015"/>
      <c r="O76" s="1015"/>
      <c r="P76" s="1015"/>
      <c r="Q76" s="990"/>
      <c r="R76" s="990"/>
    </row>
    <row r="77" spans="1:18" x14ac:dyDescent="0.25">
      <c r="A77" s="1025"/>
      <c r="B77" s="1003"/>
      <c r="C77" s="990"/>
      <c r="D77" s="1003"/>
      <c r="E77" s="990"/>
      <c r="F77" s="1028"/>
      <c r="G77" s="990"/>
      <c r="H77" s="997"/>
      <c r="I77" s="997"/>
      <c r="J77" s="990"/>
      <c r="K77" s="1009"/>
      <c r="L77" s="1009"/>
      <c r="M77" s="1015"/>
      <c r="N77" s="1015"/>
      <c r="O77" s="1015"/>
      <c r="P77" s="1015"/>
      <c r="Q77" s="990"/>
      <c r="R77" s="990"/>
    </row>
    <row r="78" spans="1:18" x14ac:dyDescent="0.25">
      <c r="A78" s="1025"/>
      <c r="B78" s="1003"/>
      <c r="C78" s="990"/>
      <c r="D78" s="1003"/>
      <c r="E78" s="990"/>
      <c r="F78" s="1028"/>
      <c r="G78" s="997"/>
      <c r="H78" s="267" t="s">
        <v>55</v>
      </c>
      <c r="I78" s="267">
        <v>300</v>
      </c>
      <c r="J78" s="990"/>
      <c r="K78" s="1009"/>
      <c r="L78" s="1009"/>
      <c r="M78" s="1015"/>
      <c r="N78" s="1015"/>
      <c r="O78" s="1015"/>
      <c r="P78" s="1015"/>
      <c r="Q78" s="990"/>
      <c r="R78" s="990"/>
    </row>
    <row r="79" spans="1:18" ht="75" x14ac:dyDescent="0.25">
      <c r="A79" s="1025"/>
      <c r="B79" s="1003"/>
      <c r="C79" s="990"/>
      <c r="D79" s="1003"/>
      <c r="E79" s="990"/>
      <c r="F79" s="1028"/>
      <c r="G79" s="267" t="s">
        <v>1039</v>
      </c>
      <c r="H79" s="267" t="s">
        <v>1040</v>
      </c>
      <c r="I79" s="275" t="s">
        <v>41</v>
      </c>
      <c r="J79" s="990"/>
      <c r="K79" s="1009"/>
      <c r="L79" s="1009"/>
      <c r="M79" s="1015"/>
      <c r="N79" s="1015"/>
      <c r="O79" s="1015"/>
      <c r="P79" s="1015"/>
      <c r="Q79" s="990"/>
      <c r="R79" s="990"/>
    </row>
    <row r="80" spans="1:18" ht="45" x14ac:dyDescent="0.25">
      <c r="A80" s="1025"/>
      <c r="B80" s="1003"/>
      <c r="C80" s="990"/>
      <c r="D80" s="1003"/>
      <c r="E80" s="990"/>
      <c r="F80" s="1028"/>
      <c r="G80" s="267" t="s">
        <v>1041</v>
      </c>
      <c r="H80" s="267" t="s">
        <v>57</v>
      </c>
      <c r="I80" s="275" t="s">
        <v>934</v>
      </c>
      <c r="J80" s="990"/>
      <c r="K80" s="1009"/>
      <c r="L80" s="1009"/>
      <c r="M80" s="1015"/>
      <c r="N80" s="1015"/>
      <c r="O80" s="1015"/>
      <c r="P80" s="1015"/>
      <c r="Q80" s="990"/>
      <c r="R80" s="990"/>
    </row>
    <row r="81" spans="1:18" ht="30" x14ac:dyDescent="0.25">
      <c r="A81" s="1025"/>
      <c r="B81" s="1003"/>
      <c r="C81" s="990"/>
      <c r="D81" s="1003"/>
      <c r="E81" s="990"/>
      <c r="F81" s="1028"/>
      <c r="G81" s="267" t="s">
        <v>1042</v>
      </c>
      <c r="H81" s="267" t="s">
        <v>57</v>
      </c>
      <c r="I81" s="275" t="s">
        <v>41</v>
      </c>
      <c r="J81" s="990"/>
      <c r="K81" s="1009"/>
      <c r="L81" s="1009"/>
      <c r="M81" s="1015"/>
      <c r="N81" s="1015"/>
      <c r="O81" s="1015"/>
      <c r="P81" s="1015"/>
      <c r="Q81" s="990"/>
      <c r="R81" s="990"/>
    </row>
    <row r="82" spans="1:18" ht="45" x14ac:dyDescent="0.25">
      <c r="A82" s="1025"/>
      <c r="B82" s="1003"/>
      <c r="C82" s="990"/>
      <c r="D82" s="1003"/>
      <c r="E82" s="990"/>
      <c r="F82" s="1028"/>
      <c r="G82" s="267" t="s">
        <v>1043</v>
      </c>
      <c r="H82" s="267" t="s">
        <v>931</v>
      </c>
      <c r="I82" s="275" t="s">
        <v>41</v>
      </c>
      <c r="J82" s="990"/>
      <c r="K82" s="1009"/>
      <c r="L82" s="1009"/>
      <c r="M82" s="1015"/>
      <c r="N82" s="1015"/>
      <c r="O82" s="1015"/>
      <c r="P82" s="1015"/>
      <c r="Q82" s="990"/>
      <c r="R82" s="990"/>
    </row>
    <row r="83" spans="1:18" ht="60" x14ac:dyDescent="0.25">
      <c r="A83" s="1025"/>
      <c r="B83" s="1003"/>
      <c r="C83" s="990"/>
      <c r="D83" s="1003"/>
      <c r="E83" s="990"/>
      <c r="F83" s="1028"/>
      <c r="G83" s="267" t="s">
        <v>1044</v>
      </c>
      <c r="H83" s="267" t="s">
        <v>931</v>
      </c>
      <c r="I83" s="275" t="s">
        <v>1045</v>
      </c>
      <c r="J83" s="990"/>
      <c r="K83" s="1009"/>
      <c r="L83" s="1009"/>
      <c r="M83" s="1015"/>
      <c r="N83" s="1015"/>
      <c r="O83" s="1015"/>
      <c r="P83" s="1015"/>
      <c r="Q83" s="990"/>
      <c r="R83" s="990"/>
    </row>
    <row r="84" spans="1:18" ht="60" x14ac:dyDescent="0.25">
      <c r="A84" s="1025"/>
      <c r="B84" s="1003"/>
      <c r="C84" s="990"/>
      <c r="D84" s="1003"/>
      <c r="E84" s="990"/>
      <c r="F84" s="1028"/>
      <c r="G84" s="267" t="s">
        <v>1046</v>
      </c>
      <c r="H84" s="267" t="s">
        <v>931</v>
      </c>
      <c r="I84" s="275" t="s">
        <v>41</v>
      </c>
      <c r="J84" s="990"/>
      <c r="K84" s="1009"/>
      <c r="L84" s="1009"/>
      <c r="M84" s="1015"/>
      <c r="N84" s="1015"/>
      <c r="O84" s="1015"/>
      <c r="P84" s="1015"/>
      <c r="Q84" s="990"/>
      <c r="R84" s="990"/>
    </row>
    <row r="85" spans="1:18" s="13" customFormat="1" ht="105.75" customHeight="1" x14ac:dyDescent="0.25">
      <c r="A85" s="1025"/>
      <c r="B85" s="1003"/>
      <c r="C85" s="990"/>
      <c r="D85" s="1003"/>
      <c r="E85" s="990"/>
      <c r="F85" s="1028"/>
      <c r="G85" s="267" t="s">
        <v>935</v>
      </c>
      <c r="H85" s="267" t="s">
        <v>932</v>
      </c>
      <c r="I85" s="275" t="s">
        <v>936</v>
      </c>
      <c r="J85" s="990"/>
      <c r="K85" s="1009"/>
      <c r="L85" s="1009"/>
      <c r="M85" s="1015"/>
      <c r="N85" s="1015"/>
      <c r="O85" s="1015"/>
      <c r="P85" s="1015"/>
      <c r="Q85" s="990"/>
      <c r="R85" s="990"/>
    </row>
    <row r="86" spans="1:18" s="13" customFormat="1" ht="135" x14ac:dyDescent="0.25">
      <c r="A86" s="1025"/>
      <c r="B86" s="1003"/>
      <c r="C86" s="990"/>
      <c r="D86" s="1003"/>
      <c r="E86" s="990"/>
      <c r="F86" s="1028"/>
      <c r="G86" s="267" t="s">
        <v>1047</v>
      </c>
      <c r="H86" s="267" t="s">
        <v>819</v>
      </c>
      <c r="I86" s="275" t="s">
        <v>41</v>
      </c>
      <c r="J86" s="990"/>
      <c r="K86" s="1009"/>
      <c r="L86" s="1009"/>
      <c r="M86" s="1015"/>
      <c r="N86" s="1015"/>
      <c r="O86" s="1015"/>
      <c r="P86" s="1015"/>
      <c r="Q86" s="990"/>
      <c r="R86" s="990"/>
    </row>
    <row r="87" spans="1:18" ht="60" x14ac:dyDescent="0.25">
      <c r="A87" s="1026"/>
      <c r="B87" s="1004"/>
      <c r="C87" s="997"/>
      <c r="D87" s="1004"/>
      <c r="E87" s="997"/>
      <c r="F87" s="1029"/>
      <c r="G87" s="267" t="s">
        <v>937</v>
      </c>
      <c r="H87" s="267" t="s">
        <v>938</v>
      </c>
      <c r="I87" s="275" t="s">
        <v>41</v>
      </c>
      <c r="J87" s="997"/>
      <c r="K87" s="1010"/>
      <c r="L87" s="1010"/>
      <c r="M87" s="1016"/>
      <c r="N87" s="1016"/>
      <c r="O87" s="1016"/>
      <c r="P87" s="1016"/>
      <c r="Q87" s="997"/>
      <c r="R87" s="997"/>
    </row>
    <row r="88" spans="1:18" ht="49.5" customHeight="1" x14ac:dyDescent="0.25">
      <c r="A88" s="982">
        <v>22</v>
      </c>
      <c r="B88" s="984">
        <v>6</v>
      </c>
      <c r="C88" s="984">
        <v>5</v>
      </c>
      <c r="D88" s="984">
        <v>4</v>
      </c>
      <c r="E88" s="982" t="s">
        <v>942</v>
      </c>
      <c r="F88" s="982" t="s">
        <v>939</v>
      </c>
      <c r="G88" s="267" t="s">
        <v>200</v>
      </c>
      <c r="H88" s="267" t="s">
        <v>940</v>
      </c>
      <c r="I88" s="267" t="s">
        <v>1065</v>
      </c>
      <c r="J88" s="982" t="s">
        <v>941</v>
      </c>
      <c r="K88" s="982"/>
      <c r="L88" s="982" t="s">
        <v>45</v>
      </c>
      <c r="M88" s="982"/>
      <c r="N88" s="1005">
        <v>25600.17</v>
      </c>
      <c r="O88" s="1005"/>
      <c r="P88" s="1005">
        <v>25600.17</v>
      </c>
      <c r="Q88" s="982" t="s">
        <v>894</v>
      </c>
      <c r="R88" s="982" t="s">
        <v>815</v>
      </c>
    </row>
    <row r="89" spans="1:18" ht="49.5" customHeight="1" x14ac:dyDescent="0.25">
      <c r="A89" s="982"/>
      <c r="B89" s="984"/>
      <c r="C89" s="984"/>
      <c r="D89" s="984"/>
      <c r="E89" s="982"/>
      <c r="F89" s="982"/>
      <c r="G89" s="267" t="s">
        <v>943</v>
      </c>
      <c r="H89" s="267" t="s">
        <v>222</v>
      </c>
      <c r="I89" s="267">
        <v>1</v>
      </c>
      <c r="J89" s="982"/>
      <c r="K89" s="982"/>
      <c r="L89" s="982"/>
      <c r="M89" s="982"/>
      <c r="N89" s="1005"/>
      <c r="O89" s="1005"/>
      <c r="P89" s="1005"/>
      <c r="Q89" s="982"/>
      <c r="R89" s="982"/>
    </row>
    <row r="90" spans="1:18" x14ac:dyDescent="0.25">
      <c r="Q90" s="140"/>
    </row>
    <row r="91" spans="1:18" x14ac:dyDescent="0.25">
      <c r="M91" s="826"/>
      <c r="N91" s="829" t="s">
        <v>35</v>
      </c>
      <c r="O91" s="829"/>
      <c r="P91" s="829"/>
    </row>
    <row r="92" spans="1:18" x14ac:dyDescent="0.25">
      <c r="M92" s="827"/>
      <c r="N92" s="829" t="s">
        <v>36</v>
      </c>
      <c r="O92" s="829" t="s">
        <v>37</v>
      </c>
      <c r="P92" s="829"/>
    </row>
    <row r="93" spans="1:18" x14ac:dyDescent="0.25">
      <c r="M93" s="828"/>
      <c r="N93" s="829"/>
      <c r="O93" s="165">
        <v>2020</v>
      </c>
      <c r="P93" s="165">
        <v>2021</v>
      </c>
    </row>
    <row r="94" spans="1:18" x14ac:dyDescent="0.25">
      <c r="M94" s="165" t="s">
        <v>729</v>
      </c>
      <c r="N94" s="190">
        <v>22</v>
      </c>
      <c r="O94" s="127">
        <f>O72+O71+O63+O62+O61+O53+O56+O45+O40+O29+O27+O20+O18+O13+O9+O7</f>
        <v>1042620.2000000001</v>
      </c>
      <c r="P94" s="11">
        <f>P88+P75+P74+P54+P53+P46+P40+P36+P33+P29+P20+P18+P13+P9+P66+P63</f>
        <v>2233200.7599999998</v>
      </c>
      <c r="Q94" s="86"/>
    </row>
    <row r="95" spans="1:18" x14ac:dyDescent="0.25">
      <c r="O95" s="36"/>
    </row>
    <row r="96" spans="1:18" x14ac:dyDescent="0.25">
      <c r="O96" s="36"/>
      <c r="P96" s="36"/>
    </row>
    <row r="97" spans="15:16" x14ac:dyDescent="0.25">
      <c r="O97" s="86"/>
      <c r="P97" s="36"/>
    </row>
    <row r="100" spans="15:16" x14ac:dyDescent="0.25">
      <c r="O100" s="86"/>
    </row>
    <row r="137" spans="10:10" x14ac:dyDescent="0.25">
      <c r="J137" s="85">
        <f>J136-J135</f>
        <v>0</v>
      </c>
    </row>
  </sheetData>
  <mergeCells count="301">
    <mergeCell ref="K66:K70"/>
    <mergeCell ref="L66:L70"/>
    <mergeCell ref="M66:M70"/>
    <mergeCell ref="N66:N70"/>
    <mergeCell ref="O66:O70"/>
    <mergeCell ref="P66:P70"/>
    <mergeCell ref="Q66:Q70"/>
    <mergeCell ref="R66:R70"/>
    <mergeCell ref="M91:M93"/>
    <mergeCell ref="N91:P91"/>
    <mergeCell ref="N92:N93"/>
    <mergeCell ref="O92:P92"/>
    <mergeCell ref="M88:M89"/>
    <mergeCell ref="N88:N89"/>
    <mergeCell ref="O88:O89"/>
    <mergeCell ref="P88:P89"/>
    <mergeCell ref="Q88:Q89"/>
    <mergeCell ref="R88:R89"/>
    <mergeCell ref="M75:M87"/>
    <mergeCell ref="N75:N87"/>
    <mergeCell ref="O75:O87"/>
    <mergeCell ref="P75:P87"/>
    <mergeCell ref="Q75:Q87"/>
    <mergeCell ref="R75:R87"/>
    <mergeCell ref="A88:A89"/>
    <mergeCell ref="B88:B89"/>
    <mergeCell ref="C88:C89"/>
    <mergeCell ref="D88:D89"/>
    <mergeCell ref="E88:E89"/>
    <mergeCell ref="F88:F89"/>
    <mergeCell ref="J88:J89"/>
    <mergeCell ref="K88:K89"/>
    <mergeCell ref="L88:L89"/>
    <mergeCell ref="G75:G78"/>
    <mergeCell ref="H75:H77"/>
    <mergeCell ref="I75:I77"/>
    <mergeCell ref="J75:J87"/>
    <mergeCell ref="K75:K87"/>
    <mergeCell ref="L75:L87"/>
    <mergeCell ref="A75:A87"/>
    <mergeCell ref="B75:B87"/>
    <mergeCell ref="C75:C87"/>
    <mergeCell ref="D75:D87"/>
    <mergeCell ref="E75:E87"/>
    <mergeCell ref="F75:F87"/>
    <mergeCell ref="R72:R73"/>
    <mergeCell ref="L72:L73"/>
    <mergeCell ref="M72:M73"/>
    <mergeCell ref="N72:N73"/>
    <mergeCell ref="O72:O73"/>
    <mergeCell ref="P72:P73"/>
    <mergeCell ref="Q72:Q73"/>
    <mergeCell ref="A66:A70"/>
    <mergeCell ref="B66:B70"/>
    <mergeCell ref="C66:C70"/>
    <mergeCell ref="D66:D70"/>
    <mergeCell ref="E66:E70"/>
    <mergeCell ref="F66:F70"/>
    <mergeCell ref="G66:G70"/>
    <mergeCell ref="J66:J70"/>
    <mergeCell ref="A72:A73"/>
    <mergeCell ref="B72:B73"/>
    <mergeCell ref="C72:C73"/>
    <mergeCell ref="D72:D73"/>
    <mergeCell ref="E72:E73"/>
    <mergeCell ref="F72:F73"/>
    <mergeCell ref="G72:G73"/>
    <mergeCell ref="J72:J73"/>
    <mergeCell ref="K72:K73"/>
    <mergeCell ref="Q63:Q65"/>
    <mergeCell ref="R63:R65"/>
    <mergeCell ref="G63:G65"/>
    <mergeCell ref="J63:J65"/>
    <mergeCell ref="K63:K65"/>
    <mergeCell ref="L63:L65"/>
    <mergeCell ref="M63:M65"/>
    <mergeCell ref="N63:N65"/>
    <mergeCell ref="A63:A65"/>
    <mergeCell ref="B63:B65"/>
    <mergeCell ref="C63:C65"/>
    <mergeCell ref="D63:D65"/>
    <mergeCell ref="E63:E65"/>
    <mergeCell ref="F63:F65"/>
    <mergeCell ref="O63:O65"/>
    <mergeCell ref="P63:P65"/>
    <mergeCell ref="O56:O60"/>
    <mergeCell ref="P56:P60"/>
    <mergeCell ref="Q56:Q60"/>
    <mergeCell ref="R56:R60"/>
    <mergeCell ref="H58:H59"/>
    <mergeCell ref="I58:I59"/>
    <mergeCell ref="I56:I57"/>
    <mergeCell ref="J56:J60"/>
    <mergeCell ref="K56:K60"/>
    <mergeCell ref="L56:L60"/>
    <mergeCell ref="M56:M60"/>
    <mergeCell ref="N56:N60"/>
    <mergeCell ref="A56:A60"/>
    <mergeCell ref="B56:B60"/>
    <mergeCell ref="C56:C60"/>
    <mergeCell ref="D56:D60"/>
    <mergeCell ref="E56:E60"/>
    <mergeCell ref="F56:F60"/>
    <mergeCell ref="G56:G60"/>
    <mergeCell ref="H56:H57"/>
    <mergeCell ref="F46:F55"/>
    <mergeCell ref="G46:G52"/>
    <mergeCell ref="G54:G55"/>
    <mergeCell ref="R46:R55"/>
    <mergeCell ref="H47:H52"/>
    <mergeCell ref="I47:I52"/>
    <mergeCell ref="J54:J55"/>
    <mergeCell ref="M54:M55"/>
    <mergeCell ref="N54:N55"/>
    <mergeCell ref="J46:J52"/>
    <mergeCell ref="K46:K55"/>
    <mergeCell ref="L46:L55"/>
    <mergeCell ref="M46:M52"/>
    <mergeCell ref="O54:O55"/>
    <mergeCell ref="P54:P55"/>
    <mergeCell ref="P40:P44"/>
    <mergeCell ref="Q40:Q44"/>
    <mergeCell ref="R40:R44"/>
    <mergeCell ref="A46:A55"/>
    <mergeCell ref="B46:B55"/>
    <mergeCell ref="C46:C55"/>
    <mergeCell ref="D46:D55"/>
    <mergeCell ref="E46:E55"/>
    <mergeCell ref="J40:J44"/>
    <mergeCell ref="K40:K44"/>
    <mergeCell ref="L40:L44"/>
    <mergeCell ref="M40:M44"/>
    <mergeCell ref="N40:N44"/>
    <mergeCell ref="O40:O44"/>
    <mergeCell ref="A40:A44"/>
    <mergeCell ref="B40:B44"/>
    <mergeCell ref="C40:C44"/>
    <mergeCell ref="D40:D44"/>
    <mergeCell ref="E40:E44"/>
    <mergeCell ref="F40:F44"/>
    <mergeCell ref="N46:N52"/>
    <mergeCell ref="O46:O52"/>
    <mergeCell ref="P46:P52"/>
    <mergeCell ref="Q46:Q55"/>
    <mergeCell ref="M36:M39"/>
    <mergeCell ref="N36:N39"/>
    <mergeCell ref="O36:O39"/>
    <mergeCell ref="P36:P39"/>
    <mergeCell ref="Q36:Q39"/>
    <mergeCell ref="R36:R39"/>
    <mergeCell ref="A36:A39"/>
    <mergeCell ref="B36:B39"/>
    <mergeCell ref="C36:C39"/>
    <mergeCell ref="D36:D39"/>
    <mergeCell ref="E36:E39"/>
    <mergeCell ref="F36:F39"/>
    <mergeCell ref="J36:J39"/>
    <mergeCell ref="K36:K39"/>
    <mergeCell ref="L36:L39"/>
    <mergeCell ref="A33:A35"/>
    <mergeCell ref="B33:B35"/>
    <mergeCell ref="C33:C35"/>
    <mergeCell ref="D33:D35"/>
    <mergeCell ref="E33:E35"/>
    <mergeCell ref="F33:F35"/>
    <mergeCell ref="G33:G34"/>
    <mergeCell ref="J33:J35"/>
    <mergeCell ref="K33:K35"/>
    <mergeCell ref="R33:R35"/>
    <mergeCell ref="L33:L35"/>
    <mergeCell ref="M33:M35"/>
    <mergeCell ref="N33:N35"/>
    <mergeCell ref="O33:O35"/>
    <mergeCell ref="P33:P35"/>
    <mergeCell ref="M29:M32"/>
    <mergeCell ref="N29:N32"/>
    <mergeCell ref="O29:O32"/>
    <mergeCell ref="P29:P32"/>
    <mergeCell ref="Q29:Q32"/>
    <mergeCell ref="R29:R32"/>
    <mergeCell ref="Q33:Q35"/>
    <mergeCell ref="P27:P28"/>
    <mergeCell ref="Q27:Q28"/>
    <mergeCell ref="A29:A32"/>
    <mergeCell ref="B29:B32"/>
    <mergeCell ref="C29:C32"/>
    <mergeCell ref="D29:D32"/>
    <mergeCell ref="E29:E32"/>
    <mergeCell ref="F29:F32"/>
    <mergeCell ref="J29:J32"/>
    <mergeCell ref="K29:K32"/>
    <mergeCell ref="L29:L32"/>
    <mergeCell ref="P20:P26"/>
    <mergeCell ref="Q20:Q26"/>
    <mergeCell ref="R20:R26"/>
    <mergeCell ref="A27:A28"/>
    <mergeCell ref="B27:B28"/>
    <mergeCell ref="C27:C28"/>
    <mergeCell ref="D27:D28"/>
    <mergeCell ref="E27:E28"/>
    <mergeCell ref="F27:F28"/>
    <mergeCell ref="G27:G28"/>
    <mergeCell ref="J27:J28"/>
    <mergeCell ref="K27:K28"/>
    <mergeCell ref="R27:R28"/>
    <mergeCell ref="L27:L28"/>
    <mergeCell ref="M27:M28"/>
    <mergeCell ref="N27:N28"/>
    <mergeCell ref="A20:A26"/>
    <mergeCell ref="B20:B26"/>
    <mergeCell ref="C20:C26"/>
    <mergeCell ref="D20:D26"/>
    <mergeCell ref="E20:E26"/>
    <mergeCell ref="G21:G22"/>
    <mergeCell ref="G23:G24"/>
    <mergeCell ref="O27:O28"/>
    <mergeCell ref="K20:K26"/>
    <mergeCell ref="L20:L26"/>
    <mergeCell ref="M20:M26"/>
    <mergeCell ref="N20:N26"/>
    <mergeCell ref="K18:K19"/>
    <mergeCell ref="L18:L19"/>
    <mergeCell ref="M18:M19"/>
    <mergeCell ref="N18:N19"/>
    <mergeCell ref="O20:O26"/>
    <mergeCell ref="A18:A19"/>
    <mergeCell ref="B18:B19"/>
    <mergeCell ref="C18:C19"/>
    <mergeCell ref="D18:D19"/>
    <mergeCell ref="E18:E19"/>
    <mergeCell ref="F18:F19"/>
    <mergeCell ref="J18:J19"/>
    <mergeCell ref="G25:G26"/>
    <mergeCell ref="F20:F26"/>
    <mergeCell ref="J20:J26"/>
    <mergeCell ref="Q18:Q19"/>
    <mergeCell ref="R18:R19"/>
    <mergeCell ref="P13:P17"/>
    <mergeCell ref="Q13:Q17"/>
    <mergeCell ref="R13:R17"/>
    <mergeCell ref="G14:G15"/>
    <mergeCell ref="S15:U15"/>
    <mergeCell ref="J13:J17"/>
    <mergeCell ref="K13:K17"/>
    <mergeCell ref="L13:L17"/>
    <mergeCell ref="M13:M17"/>
    <mergeCell ref="N13:N17"/>
    <mergeCell ref="O13:O17"/>
    <mergeCell ref="O18:O19"/>
    <mergeCell ref="P18:P19"/>
    <mergeCell ref="A13:A17"/>
    <mergeCell ref="B13:B17"/>
    <mergeCell ref="C13:C17"/>
    <mergeCell ref="D13:D17"/>
    <mergeCell ref="E13:E17"/>
    <mergeCell ref="F13:F17"/>
    <mergeCell ref="N9:N12"/>
    <mergeCell ref="O9:O12"/>
    <mergeCell ref="P9:P12"/>
    <mergeCell ref="A9:A12"/>
    <mergeCell ref="B9:B12"/>
    <mergeCell ref="C9:C12"/>
    <mergeCell ref="D9:D12"/>
    <mergeCell ref="E9:E12"/>
    <mergeCell ref="Q9:Q12"/>
    <mergeCell ref="R9:R12"/>
    <mergeCell ref="G11:G12"/>
    <mergeCell ref="F9:F12"/>
    <mergeCell ref="G9:G10"/>
    <mergeCell ref="J9:J12"/>
    <mergeCell ref="K9:K12"/>
    <mergeCell ref="L9:L12"/>
    <mergeCell ref="M9:M12"/>
    <mergeCell ref="Q7:Q8"/>
    <mergeCell ref="R7:R8"/>
    <mergeCell ref="G7:G8"/>
    <mergeCell ref="H7:H8"/>
    <mergeCell ref="I7:I8"/>
    <mergeCell ref="J7:J8"/>
    <mergeCell ref="K7:K8"/>
    <mergeCell ref="L7:L8"/>
    <mergeCell ref="H4:I4"/>
    <mergeCell ref="K4:L4"/>
    <mergeCell ref="M4:N4"/>
    <mergeCell ref="O4:P4"/>
    <mergeCell ref="G4:G5"/>
    <mergeCell ref="M7:M8"/>
    <mergeCell ref="N7:N8"/>
    <mergeCell ref="O7:O8"/>
    <mergeCell ref="P7:P8"/>
    <mergeCell ref="A7:A8"/>
    <mergeCell ref="B7:B8"/>
    <mergeCell ref="C7:C8"/>
    <mergeCell ref="D7:D8"/>
    <mergeCell ref="E7:E8"/>
    <mergeCell ref="F7:F8"/>
    <mergeCell ref="A4:A5"/>
    <mergeCell ref="B4:B5"/>
    <mergeCell ref="C4:C5"/>
    <mergeCell ref="D4:D5"/>
    <mergeCell ref="F4:F5"/>
  </mergeCells>
  <pageMargins left="0.7" right="0.7" top="0.75" bottom="0.75" header="0.3" footer="0.3"/>
  <pageSetup paperSize="8"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EBC00-F1DB-4D81-B8A3-7E83BFDE5252}">
  <dimension ref="A1:R43"/>
  <sheetViews>
    <sheetView topLeftCell="A21" zoomScale="55" zoomScaleNormal="55" workbookViewId="0">
      <selection activeCell="Q42" sqref="Q42"/>
    </sheetView>
  </sheetViews>
  <sheetFormatPr defaultColWidth="9.140625" defaultRowHeight="15" x14ac:dyDescent="0.25"/>
  <cols>
    <col min="1" max="4" width="9.140625" style="211"/>
    <col min="5" max="5" width="51.7109375" style="211" customWidth="1"/>
    <col min="6" max="6" width="78.42578125" style="211" customWidth="1"/>
    <col min="7" max="7" width="25.7109375" style="211" customWidth="1"/>
    <col min="8" max="8" width="28" style="211" customWidth="1"/>
    <col min="9" max="9" width="11.5703125" style="211" customWidth="1"/>
    <col min="10" max="10" width="19" style="211" customWidth="1"/>
    <col min="11" max="11" width="10.7109375" style="211" customWidth="1"/>
    <col min="12" max="12" width="12" style="211" customWidth="1"/>
    <col min="13" max="13" width="10.7109375" style="211" customWidth="1"/>
    <col min="14" max="14" width="19.7109375" style="211" customWidth="1"/>
    <col min="15" max="15" width="11.28515625" style="211" customWidth="1"/>
    <col min="16" max="16" width="12" style="211" customWidth="1"/>
    <col min="17" max="17" width="15.140625" style="211" customWidth="1"/>
    <col min="18" max="18" width="19" style="211" customWidth="1"/>
    <col min="19" max="16384" width="9.140625" style="211"/>
  </cols>
  <sheetData>
    <row r="1" spans="1:18" ht="18.75" x14ac:dyDescent="0.25">
      <c r="A1" s="801" t="s">
        <v>1048</v>
      </c>
      <c r="B1" s="801"/>
      <c r="C1" s="801"/>
      <c r="D1" s="801"/>
      <c r="E1" s="801"/>
      <c r="F1" s="801"/>
    </row>
    <row r="2" spans="1:18" ht="24" customHeight="1" x14ac:dyDescent="0.25">
      <c r="A2" s="802"/>
      <c r="B2" s="802"/>
      <c r="C2" s="802"/>
      <c r="D2" s="802"/>
      <c r="E2" s="802"/>
      <c r="F2" s="802"/>
    </row>
    <row r="3" spans="1:18" ht="48.75" customHeight="1" x14ac:dyDescent="0.25">
      <c r="A3" s="775" t="s">
        <v>0</v>
      </c>
      <c r="B3" s="769" t="s">
        <v>1</v>
      </c>
      <c r="C3" s="769" t="s">
        <v>2</v>
      </c>
      <c r="D3" s="769" t="s">
        <v>3</v>
      </c>
      <c r="E3" s="775" t="s">
        <v>4</v>
      </c>
      <c r="F3" s="775" t="s">
        <v>5</v>
      </c>
      <c r="G3" s="775" t="s">
        <v>6</v>
      </c>
      <c r="H3" s="780" t="s">
        <v>7</v>
      </c>
      <c r="I3" s="780"/>
      <c r="J3" s="775" t="s">
        <v>8</v>
      </c>
      <c r="K3" s="777" t="s">
        <v>9</v>
      </c>
      <c r="L3" s="778"/>
      <c r="M3" s="779" t="s">
        <v>10</v>
      </c>
      <c r="N3" s="779"/>
      <c r="O3" s="779" t="s">
        <v>11</v>
      </c>
      <c r="P3" s="779"/>
      <c r="Q3" s="775" t="s">
        <v>12</v>
      </c>
      <c r="R3" s="769" t="s">
        <v>13</v>
      </c>
    </row>
    <row r="4" spans="1:18" x14ac:dyDescent="0.25">
      <c r="A4" s="776"/>
      <c r="B4" s="770"/>
      <c r="C4" s="770"/>
      <c r="D4" s="770"/>
      <c r="E4" s="776"/>
      <c r="F4" s="776"/>
      <c r="G4" s="776"/>
      <c r="H4" s="215" t="s">
        <v>14</v>
      </c>
      <c r="I4" s="215" t="s">
        <v>15</v>
      </c>
      <c r="J4" s="776"/>
      <c r="K4" s="218">
        <v>2020</v>
      </c>
      <c r="L4" s="218">
        <v>2021</v>
      </c>
      <c r="M4" s="219">
        <v>2020</v>
      </c>
      <c r="N4" s="219">
        <v>2021</v>
      </c>
      <c r="O4" s="219">
        <v>2020</v>
      </c>
      <c r="P4" s="219">
        <v>2021</v>
      </c>
      <c r="Q4" s="776"/>
      <c r="R4" s="770"/>
    </row>
    <row r="5" spans="1:18" x14ac:dyDescent="0.25">
      <c r="A5" s="216" t="s">
        <v>16</v>
      </c>
      <c r="B5" s="215" t="s">
        <v>17</v>
      </c>
      <c r="C5" s="215" t="s">
        <v>18</v>
      </c>
      <c r="D5" s="215" t="s">
        <v>19</v>
      </c>
      <c r="E5" s="216" t="s">
        <v>20</v>
      </c>
      <c r="F5" s="216" t="s">
        <v>21</v>
      </c>
      <c r="G5" s="216" t="s">
        <v>22</v>
      </c>
      <c r="H5" s="215" t="s">
        <v>23</v>
      </c>
      <c r="I5" s="215" t="s">
        <v>24</v>
      </c>
      <c r="J5" s="216" t="s">
        <v>25</v>
      </c>
      <c r="K5" s="218" t="s">
        <v>26</v>
      </c>
      <c r="L5" s="218" t="s">
        <v>27</v>
      </c>
      <c r="M5" s="217" t="s">
        <v>28</v>
      </c>
      <c r="N5" s="217" t="s">
        <v>29</v>
      </c>
      <c r="O5" s="217" t="s">
        <v>30</v>
      </c>
      <c r="P5" s="217" t="s">
        <v>31</v>
      </c>
      <c r="Q5" s="216" t="s">
        <v>32</v>
      </c>
      <c r="R5" s="215" t="s">
        <v>33</v>
      </c>
    </row>
    <row r="6" spans="1:18" ht="65.25" customHeight="1" x14ac:dyDescent="0.25">
      <c r="A6" s="771">
        <v>1</v>
      </c>
      <c r="B6" s="771" t="s">
        <v>76</v>
      </c>
      <c r="C6" s="771">
        <v>2.2999999999999998</v>
      </c>
      <c r="D6" s="773">
        <v>10</v>
      </c>
      <c r="E6" s="773" t="s">
        <v>77</v>
      </c>
      <c r="F6" s="773" t="s">
        <v>78</v>
      </c>
      <c r="G6" s="773" t="s">
        <v>79</v>
      </c>
      <c r="H6" s="281" t="s">
        <v>80</v>
      </c>
      <c r="I6" s="282" t="s">
        <v>41</v>
      </c>
      <c r="J6" s="773" t="s">
        <v>81</v>
      </c>
      <c r="K6" s="781" t="s">
        <v>40</v>
      </c>
      <c r="L6" s="781" t="s">
        <v>82</v>
      </c>
      <c r="M6" s="783">
        <v>76600</v>
      </c>
      <c r="N6" s="771" t="s">
        <v>82</v>
      </c>
      <c r="O6" s="783">
        <v>76600</v>
      </c>
      <c r="P6" s="783" t="s">
        <v>82</v>
      </c>
      <c r="Q6" s="773" t="s">
        <v>83</v>
      </c>
      <c r="R6" s="773" t="s">
        <v>84</v>
      </c>
    </row>
    <row r="7" spans="1:18" ht="46.5" customHeight="1" x14ac:dyDescent="0.25">
      <c r="A7" s="772"/>
      <c r="B7" s="772"/>
      <c r="C7" s="772"/>
      <c r="D7" s="774"/>
      <c r="E7" s="774"/>
      <c r="F7" s="774"/>
      <c r="G7" s="774"/>
      <c r="H7" s="283" t="s">
        <v>85</v>
      </c>
      <c r="I7" s="282" t="s">
        <v>86</v>
      </c>
      <c r="J7" s="774"/>
      <c r="K7" s="782"/>
      <c r="L7" s="782"/>
      <c r="M7" s="784"/>
      <c r="N7" s="772"/>
      <c r="O7" s="784"/>
      <c r="P7" s="784"/>
      <c r="Q7" s="774"/>
      <c r="R7" s="774"/>
    </row>
    <row r="8" spans="1:18" ht="30" customHeight="1" x14ac:dyDescent="0.25">
      <c r="A8" s="771">
        <v>2</v>
      </c>
      <c r="B8" s="771" t="s">
        <v>90</v>
      </c>
      <c r="C8" s="771">
        <v>1</v>
      </c>
      <c r="D8" s="771">
        <v>6</v>
      </c>
      <c r="E8" s="773" t="s">
        <v>91</v>
      </c>
      <c r="F8" s="773" t="s">
        <v>92</v>
      </c>
      <c r="G8" s="771" t="s">
        <v>56</v>
      </c>
      <c r="H8" s="284" t="s">
        <v>57</v>
      </c>
      <c r="I8" s="283">
        <v>1</v>
      </c>
      <c r="J8" s="773" t="s">
        <v>93</v>
      </c>
      <c r="K8" s="771" t="s">
        <v>34</v>
      </c>
      <c r="L8" s="771" t="s">
        <v>82</v>
      </c>
      <c r="M8" s="783">
        <v>60000</v>
      </c>
      <c r="N8" s="787" t="s">
        <v>82</v>
      </c>
      <c r="O8" s="783">
        <v>60000</v>
      </c>
      <c r="P8" s="771" t="s">
        <v>82</v>
      </c>
      <c r="Q8" s="773" t="s">
        <v>83</v>
      </c>
      <c r="R8" s="773" t="s">
        <v>84</v>
      </c>
    </row>
    <row r="9" spans="1:18" ht="30.75" customHeight="1" x14ac:dyDescent="0.25">
      <c r="A9" s="785"/>
      <c r="B9" s="785"/>
      <c r="C9" s="785"/>
      <c r="D9" s="785"/>
      <c r="E9" s="790"/>
      <c r="F9" s="790"/>
      <c r="G9" s="785"/>
      <c r="H9" s="285" t="s">
        <v>89</v>
      </c>
      <c r="I9" s="286">
        <v>17</v>
      </c>
      <c r="J9" s="790"/>
      <c r="K9" s="785"/>
      <c r="L9" s="785"/>
      <c r="M9" s="786"/>
      <c r="N9" s="788"/>
      <c r="O9" s="786"/>
      <c r="P9" s="785"/>
      <c r="Q9" s="790"/>
      <c r="R9" s="790"/>
    </row>
    <row r="10" spans="1:18" ht="35.25" customHeight="1" x14ac:dyDescent="0.25">
      <c r="A10" s="785"/>
      <c r="B10" s="785"/>
      <c r="C10" s="785"/>
      <c r="D10" s="785"/>
      <c r="E10" s="790"/>
      <c r="F10" s="790"/>
      <c r="G10" s="785"/>
      <c r="H10" s="284" t="s">
        <v>94</v>
      </c>
      <c r="I10" s="283">
        <v>6</v>
      </c>
      <c r="J10" s="790"/>
      <c r="K10" s="785"/>
      <c r="L10" s="785"/>
      <c r="M10" s="786"/>
      <c r="N10" s="788"/>
      <c r="O10" s="786"/>
      <c r="P10" s="785"/>
      <c r="Q10" s="790"/>
      <c r="R10" s="790"/>
    </row>
    <row r="11" spans="1:18" ht="27.75" customHeight="1" x14ac:dyDescent="0.25">
      <c r="A11" s="772"/>
      <c r="B11" s="772"/>
      <c r="C11" s="772"/>
      <c r="D11" s="772"/>
      <c r="E11" s="774"/>
      <c r="F11" s="774"/>
      <c r="G11" s="772"/>
      <c r="H11" s="283" t="s">
        <v>95</v>
      </c>
      <c r="I11" s="283">
        <v>6</v>
      </c>
      <c r="J11" s="774"/>
      <c r="K11" s="772"/>
      <c r="L11" s="772"/>
      <c r="M11" s="784"/>
      <c r="N11" s="789"/>
      <c r="O11" s="784"/>
      <c r="P11" s="772"/>
      <c r="Q11" s="774"/>
      <c r="R11" s="774"/>
    </row>
    <row r="12" spans="1:18" ht="46.5" customHeight="1" x14ac:dyDescent="0.25">
      <c r="A12" s="771">
        <v>3</v>
      </c>
      <c r="B12" s="773" t="s">
        <v>90</v>
      </c>
      <c r="C12" s="773" t="s">
        <v>198</v>
      </c>
      <c r="D12" s="773">
        <v>3</v>
      </c>
      <c r="E12" s="773" t="s">
        <v>950</v>
      </c>
      <c r="F12" s="773" t="s">
        <v>227</v>
      </c>
      <c r="G12" s="771" t="s">
        <v>56</v>
      </c>
      <c r="H12" s="283" t="s">
        <v>57</v>
      </c>
      <c r="I12" s="283">
        <v>1</v>
      </c>
      <c r="J12" s="773" t="s">
        <v>225</v>
      </c>
      <c r="K12" s="773" t="s">
        <v>82</v>
      </c>
      <c r="L12" s="773" t="s">
        <v>38</v>
      </c>
      <c r="M12" s="791" t="s">
        <v>82</v>
      </c>
      <c r="N12" s="793">
        <v>10000</v>
      </c>
      <c r="O12" s="791" t="s">
        <v>82</v>
      </c>
      <c r="P12" s="793">
        <v>10000</v>
      </c>
      <c r="Q12" s="773" t="s">
        <v>83</v>
      </c>
      <c r="R12" s="773" t="s">
        <v>84</v>
      </c>
    </row>
    <row r="13" spans="1:18" ht="46.5" customHeight="1" x14ac:dyDescent="0.25">
      <c r="A13" s="785"/>
      <c r="B13" s="790"/>
      <c r="C13" s="790"/>
      <c r="D13" s="790"/>
      <c r="E13" s="790"/>
      <c r="F13" s="790"/>
      <c r="G13" s="785"/>
      <c r="H13" s="283" t="s">
        <v>228</v>
      </c>
      <c r="I13" s="290" t="s">
        <v>955</v>
      </c>
      <c r="J13" s="790"/>
      <c r="K13" s="790"/>
      <c r="L13" s="790"/>
      <c r="M13" s="792"/>
      <c r="N13" s="794"/>
      <c r="O13" s="792"/>
      <c r="P13" s="794"/>
      <c r="Q13" s="790"/>
      <c r="R13" s="790"/>
    </row>
    <row r="14" spans="1:18" ht="43.5" customHeight="1" x14ac:dyDescent="0.25">
      <c r="A14" s="772"/>
      <c r="B14" s="790"/>
      <c r="C14" s="790"/>
      <c r="D14" s="790"/>
      <c r="E14" s="790"/>
      <c r="F14" s="790"/>
      <c r="G14" s="785"/>
      <c r="H14" s="281" t="s">
        <v>94</v>
      </c>
      <c r="I14" s="281" t="s">
        <v>956</v>
      </c>
      <c r="J14" s="790"/>
      <c r="K14" s="790"/>
      <c r="L14" s="790"/>
      <c r="M14" s="792"/>
      <c r="N14" s="794"/>
      <c r="O14" s="792"/>
      <c r="P14" s="794"/>
      <c r="Q14" s="790"/>
      <c r="R14" s="790"/>
    </row>
    <row r="15" spans="1:18" ht="58.5" customHeight="1" x14ac:dyDescent="0.25">
      <c r="A15" s="771">
        <v>4</v>
      </c>
      <c r="B15" s="773" t="s">
        <v>90</v>
      </c>
      <c r="C15" s="773" t="s">
        <v>198</v>
      </c>
      <c r="D15" s="773">
        <v>3</v>
      </c>
      <c r="E15" s="773" t="s">
        <v>951</v>
      </c>
      <c r="F15" s="773" t="s">
        <v>227</v>
      </c>
      <c r="G15" s="771" t="s">
        <v>56</v>
      </c>
      <c r="H15" s="283" t="s">
        <v>57</v>
      </c>
      <c r="I15" s="283">
        <v>1</v>
      </c>
      <c r="J15" s="773" t="s">
        <v>225</v>
      </c>
      <c r="K15" s="773" t="s">
        <v>82</v>
      </c>
      <c r="L15" s="773" t="s">
        <v>45</v>
      </c>
      <c r="M15" s="791" t="s">
        <v>82</v>
      </c>
      <c r="N15" s="793">
        <v>10000</v>
      </c>
      <c r="O15" s="791" t="s">
        <v>82</v>
      </c>
      <c r="P15" s="793">
        <v>10000</v>
      </c>
      <c r="Q15" s="773" t="s">
        <v>83</v>
      </c>
      <c r="R15" s="773" t="s">
        <v>84</v>
      </c>
    </row>
    <row r="16" spans="1:18" ht="52.5" customHeight="1" x14ac:dyDescent="0.25">
      <c r="A16" s="785"/>
      <c r="B16" s="790"/>
      <c r="C16" s="790"/>
      <c r="D16" s="790"/>
      <c r="E16" s="790"/>
      <c r="F16" s="790"/>
      <c r="G16" s="785"/>
      <c r="H16" s="283" t="s">
        <v>94</v>
      </c>
      <c r="I16" s="283" t="s">
        <v>956</v>
      </c>
      <c r="J16" s="790"/>
      <c r="K16" s="790"/>
      <c r="L16" s="790"/>
      <c r="M16" s="792"/>
      <c r="N16" s="794"/>
      <c r="O16" s="792"/>
      <c r="P16" s="794"/>
      <c r="Q16" s="790"/>
      <c r="R16" s="790"/>
    </row>
    <row r="17" spans="1:18" ht="45" customHeight="1" x14ac:dyDescent="0.25">
      <c r="A17" s="785"/>
      <c r="B17" s="790"/>
      <c r="C17" s="790"/>
      <c r="D17" s="790"/>
      <c r="E17" s="790"/>
      <c r="F17" s="790"/>
      <c r="G17" s="785"/>
      <c r="H17" s="283" t="s">
        <v>228</v>
      </c>
      <c r="I17" s="291" t="s">
        <v>955</v>
      </c>
      <c r="J17" s="790"/>
      <c r="K17" s="790"/>
      <c r="L17" s="790"/>
      <c r="M17" s="792"/>
      <c r="N17" s="794"/>
      <c r="O17" s="792"/>
      <c r="P17" s="794"/>
      <c r="Q17" s="790"/>
      <c r="R17" s="790"/>
    </row>
    <row r="18" spans="1:18" ht="54.75" customHeight="1" x14ac:dyDescent="0.25">
      <c r="A18" s="771">
        <v>5</v>
      </c>
      <c r="B18" s="771" t="s">
        <v>229</v>
      </c>
      <c r="C18" s="771">
        <v>5</v>
      </c>
      <c r="D18" s="771">
        <v>4</v>
      </c>
      <c r="E18" s="773" t="s">
        <v>1059</v>
      </c>
      <c r="F18" s="773" t="s">
        <v>230</v>
      </c>
      <c r="G18" s="773" t="s">
        <v>231</v>
      </c>
      <c r="H18" s="283" t="s">
        <v>232</v>
      </c>
      <c r="I18" s="283">
        <v>1</v>
      </c>
      <c r="J18" s="773" t="s">
        <v>233</v>
      </c>
      <c r="K18" s="773" t="s">
        <v>82</v>
      </c>
      <c r="L18" s="773" t="s">
        <v>45</v>
      </c>
      <c r="M18" s="773" t="s">
        <v>82</v>
      </c>
      <c r="N18" s="793">
        <v>7000</v>
      </c>
      <c r="O18" s="773" t="s">
        <v>82</v>
      </c>
      <c r="P18" s="793">
        <v>7000</v>
      </c>
      <c r="Q18" s="773" t="s">
        <v>83</v>
      </c>
      <c r="R18" s="773" t="s">
        <v>84</v>
      </c>
    </row>
    <row r="19" spans="1:18" ht="69.75" customHeight="1" x14ac:dyDescent="0.25">
      <c r="A19" s="772"/>
      <c r="B19" s="785"/>
      <c r="C19" s="785"/>
      <c r="D19" s="785"/>
      <c r="E19" s="790"/>
      <c r="F19" s="790"/>
      <c r="G19" s="790"/>
      <c r="H19" s="281" t="s">
        <v>234</v>
      </c>
      <c r="I19" s="281" t="s">
        <v>954</v>
      </c>
      <c r="J19" s="790"/>
      <c r="K19" s="790"/>
      <c r="L19" s="790"/>
      <c r="M19" s="790"/>
      <c r="N19" s="794"/>
      <c r="O19" s="790"/>
      <c r="P19" s="794"/>
      <c r="Q19" s="790"/>
      <c r="R19" s="790"/>
    </row>
    <row r="20" spans="1:18" ht="44.25" customHeight="1" x14ac:dyDescent="0.25">
      <c r="A20" s="771">
        <v>6</v>
      </c>
      <c r="B20" s="771" t="s">
        <v>235</v>
      </c>
      <c r="C20" s="771">
        <v>1</v>
      </c>
      <c r="D20" s="771">
        <v>6</v>
      </c>
      <c r="E20" s="773" t="s">
        <v>236</v>
      </c>
      <c r="F20" s="773" t="s">
        <v>237</v>
      </c>
      <c r="G20" s="771" t="s">
        <v>56</v>
      </c>
      <c r="H20" s="283" t="s">
        <v>57</v>
      </c>
      <c r="I20" s="283">
        <v>1</v>
      </c>
      <c r="J20" s="773" t="s">
        <v>238</v>
      </c>
      <c r="K20" s="771" t="s">
        <v>82</v>
      </c>
      <c r="L20" s="771" t="s">
        <v>38</v>
      </c>
      <c r="M20" s="771" t="s">
        <v>82</v>
      </c>
      <c r="N20" s="795">
        <v>8000</v>
      </c>
      <c r="O20" s="771" t="s">
        <v>226</v>
      </c>
      <c r="P20" s="795">
        <v>8000</v>
      </c>
      <c r="Q20" s="798" t="s">
        <v>83</v>
      </c>
      <c r="R20" s="807" t="s">
        <v>84</v>
      </c>
    </row>
    <row r="21" spans="1:18" ht="47.25" customHeight="1" x14ac:dyDescent="0.25">
      <c r="A21" s="785"/>
      <c r="B21" s="785"/>
      <c r="C21" s="785"/>
      <c r="D21" s="785"/>
      <c r="E21" s="790"/>
      <c r="F21" s="790"/>
      <c r="G21" s="785"/>
      <c r="H21" s="283" t="s">
        <v>228</v>
      </c>
      <c r="I21" s="283" t="s">
        <v>953</v>
      </c>
      <c r="J21" s="790"/>
      <c r="K21" s="785"/>
      <c r="L21" s="785"/>
      <c r="M21" s="785"/>
      <c r="N21" s="796"/>
      <c r="O21" s="785"/>
      <c r="P21" s="796"/>
      <c r="Q21" s="798"/>
      <c r="R21" s="808"/>
    </row>
    <row r="22" spans="1:18" ht="49.5" customHeight="1" x14ac:dyDescent="0.25">
      <c r="A22" s="772"/>
      <c r="B22" s="772"/>
      <c r="C22" s="772"/>
      <c r="D22" s="772"/>
      <c r="E22" s="774"/>
      <c r="F22" s="774"/>
      <c r="G22" s="772"/>
      <c r="H22" s="283" t="s">
        <v>94</v>
      </c>
      <c r="I22" s="292" t="s">
        <v>952</v>
      </c>
      <c r="J22" s="774"/>
      <c r="K22" s="772"/>
      <c r="L22" s="772"/>
      <c r="M22" s="772"/>
      <c r="N22" s="797"/>
      <c r="O22" s="772"/>
      <c r="P22" s="797"/>
      <c r="Q22" s="798"/>
      <c r="R22" s="809"/>
    </row>
    <row r="23" spans="1:18" ht="35.25" customHeight="1" x14ac:dyDescent="0.25">
      <c r="A23" s="799">
        <v>7</v>
      </c>
      <c r="B23" s="771" t="s">
        <v>90</v>
      </c>
      <c r="C23" s="771">
        <v>1</v>
      </c>
      <c r="D23" s="771">
        <v>6</v>
      </c>
      <c r="E23" s="773" t="s">
        <v>91</v>
      </c>
      <c r="F23" s="773" t="s">
        <v>239</v>
      </c>
      <c r="G23" s="771" t="s">
        <v>56</v>
      </c>
      <c r="H23" s="284" t="s">
        <v>57</v>
      </c>
      <c r="I23" s="283">
        <v>1</v>
      </c>
      <c r="J23" s="773" t="s">
        <v>93</v>
      </c>
      <c r="K23" s="771"/>
      <c r="L23" s="771" t="s">
        <v>45</v>
      </c>
      <c r="M23" s="787" t="s">
        <v>82</v>
      </c>
      <c r="N23" s="795">
        <v>62000</v>
      </c>
      <c r="O23" s="787" t="s">
        <v>82</v>
      </c>
      <c r="P23" s="795">
        <v>62000</v>
      </c>
      <c r="Q23" s="773" t="s">
        <v>83</v>
      </c>
      <c r="R23" s="773" t="s">
        <v>84</v>
      </c>
    </row>
    <row r="24" spans="1:18" ht="38.25" customHeight="1" x14ac:dyDescent="0.25">
      <c r="A24" s="799"/>
      <c r="B24" s="785"/>
      <c r="C24" s="785"/>
      <c r="D24" s="785"/>
      <c r="E24" s="790"/>
      <c r="F24" s="790"/>
      <c r="G24" s="785"/>
      <c r="H24" s="283" t="s">
        <v>228</v>
      </c>
      <c r="I24" s="287" t="s">
        <v>781</v>
      </c>
      <c r="J24" s="790"/>
      <c r="K24" s="785"/>
      <c r="L24" s="785"/>
      <c r="M24" s="788"/>
      <c r="N24" s="796"/>
      <c r="O24" s="788"/>
      <c r="P24" s="796"/>
      <c r="Q24" s="790"/>
      <c r="R24" s="790"/>
    </row>
    <row r="25" spans="1:18" ht="28.5" customHeight="1" x14ac:dyDescent="0.25">
      <c r="A25" s="799"/>
      <c r="B25" s="785"/>
      <c r="C25" s="785"/>
      <c r="D25" s="785"/>
      <c r="E25" s="790"/>
      <c r="F25" s="790"/>
      <c r="G25" s="785"/>
      <c r="H25" s="284" t="s">
        <v>94</v>
      </c>
      <c r="I25" s="283" t="s">
        <v>782</v>
      </c>
      <c r="J25" s="790"/>
      <c r="K25" s="785"/>
      <c r="L25" s="785"/>
      <c r="M25" s="788"/>
      <c r="N25" s="796"/>
      <c r="O25" s="788"/>
      <c r="P25" s="796"/>
      <c r="Q25" s="790"/>
      <c r="R25" s="790"/>
    </row>
    <row r="26" spans="1:18" ht="33" customHeight="1" x14ac:dyDescent="0.25">
      <c r="A26" s="799"/>
      <c r="B26" s="772"/>
      <c r="C26" s="772"/>
      <c r="D26" s="772"/>
      <c r="E26" s="774"/>
      <c r="F26" s="774"/>
      <c r="G26" s="772"/>
      <c r="H26" s="283" t="s">
        <v>95</v>
      </c>
      <c r="I26" s="283" t="s">
        <v>782</v>
      </c>
      <c r="J26" s="774"/>
      <c r="K26" s="772"/>
      <c r="L26" s="772"/>
      <c r="M26" s="789"/>
      <c r="N26" s="797"/>
      <c r="O26" s="789"/>
      <c r="P26" s="797"/>
      <c r="Q26" s="774"/>
      <c r="R26" s="774"/>
    </row>
    <row r="27" spans="1:18" ht="75.75" customHeight="1" x14ac:dyDescent="0.25">
      <c r="A27" s="773">
        <v>8</v>
      </c>
      <c r="B27" s="773" t="s">
        <v>76</v>
      </c>
      <c r="C27" s="773">
        <v>2.2999999999999998</v>
      </c>
      <c r="D27" s="773">
        <v>10</v>
      </c>
      <c r="E27" s="773" t="s">
        <v>240</v>
      </c>
      <c r="F27" s="773" t="s">
        <v>241</v>
      </c>
      <c r="G27" s="773" t="s">
        <v>79</v>
      </c>
      <c r="H27" s="281" t="s">
        <v>242</v>
      </c>
      <c r="I27" s="282" t="s">
        <v>41</v>
      </c>
      <c r="J27" s="773" t="s">
        <v>81</v>
      </c>
      <c r="K27" s="771" t="s">
        <v>82</v>
      </c>
      <c r="L27" s="781" t="s">
        <v>38</v>
      </c>
      <c r="M27" s="791" t="s">
        <v>82</v>
      </c>
      <c r="N27" s="795">
        <f>47250</f>
        <v>47250</v>
      </c>
      <c r="O27" s="791" t="s">
        <v>82</v>
      </c>
      <c r="P27" s="795">
        <f>40000+4500+2750</f>
        <v>47250</v>
      </c>
      <c r="Q27" s="773" t="s">
        <v>83</v>
      </c>
      <c r="R27" s="773" t="s">
        <v>84</v>
      </c>
    </row>
    <row r="28" spans="1:18" ht="39" customHeight="1" x14ac:dyDescent="0.25">
      <c r="A28" s="774"/>
      <c r="B28" s="774"/>
      <c r="C28" s="774"/>
      <c r="D28" s="774"/>
      <c r="E28" s="774"/>
      <c r="F28" s="774"/>
      <c r="G28" s="774"/>
      <c r="H28" s="283" t="s">
        <v>85</v>
      </c>
      <c r="I28" s="282" t="s">
        <v>243</v>
      </c>
      <c r="J28" s="774"/>
      <c r="K28" s="772"/>
      <c r="L28" s="782"/>
      <c r="M28" s="803"/>
      <c r="N28" s="797"/>
      <c r="O28" s="803"/>
      <c r="P28" s="797"/>
      <c r="Q28" s="774"/>
      <c r="R28" s="774"/>
    </row>
    <row r="29" spans="1:18" ht="67.5" customHeight="1" x14ac:dyDescent="0.25">
      <c r="A29" s="771">
        <v>9</v>
      </c>
      <c r="B29" s="771" t="s">
        <v>76</v>
      </c>
      <c r="C29" s="771">
        <v>2.2999999999999998</v>
      </c>
      <c r="D29" s="771">
        <v>10</v>
      </c>
      <c r="E29" s="771" t="s">
        <v>244</v>
      </c>
      <c r="F29" s="773" t="s">
        <v>241</v>
      </c>
      <c r="G29" s="773" t="s">
        <v>79</v>
      </c>
      <c r="H29" s="281" t="s">
        <v>242</v>
      </c>
      <c r="I29" s="288">
        <v>1</v>
      </c>
      <c r="J29" s="773" t="s">
        <v>81</v>
      </c>
      <c r="K29" s="771" t="s">
        <v>82</v>
      </c>
      <c r="L29" s="771" t="s">
        <v>38</v>
      </c>
      <c r="M29" s="787" t="s">
        <v>82</v>
      </c>
      <c r="N29" s="795">
        <v>37500</v>
      </c>
      <c r="O29" s="787" t="s">
        <v>82</v>
      </c>
      <c r="P29" s="795">
        <v>37500</v>
      </c>
      <c r="Q29" s="773" t="s">
        <v>83</v>
      </c>
      <c r="R29" s="773" t="s">
        <v>84</v>
      </c>
    </row>
    <row r="30" spans="1:18" ht="67.5" customHeight="1" x14ac:dyDescent="0.25">
      <c r="A30" s="772"/>
      <c r="B30" s="772"/>
      <c r="C30" s="772"/>
      <c r="D30" s="772"/>
      <c r="E30" s="772"/>
      <c r="F30" s="774"/>
      <c r="G30" s="774"/>
      <c r="H30" s="283" t="s">
        <v>85</v>
      </c>
      <c r="I30" s="221" t="s">
        <v>245</v>
      </c>
      <c r="J30" s="774"/>
      <c r="K30" s="772"/>
      <c r="L30" s="772"/>
      <c r="M30" s="789"/>
      <c r="N30" s="797"/>
      <c r="O30" s="789"/>
      <c r="P30" s="797"/>
      <c r="Q30" s="774"/>
      <c r="R30" s="774"/>
    </row>
    <row r="31" spans="1:18" ht="70.5" customHeight="1" x14ac:dyDescent="0.25">
      <c r="A31" s="771">
        <v>10</v>
      </c>
      <c r="B31" s="771" t="s">
        <v>76</v>
      </c>
      <c r="C31" s="771">
        <v>2.2999999999999998</v>
      </c>
      <c r="D31" s="773">
        <v>10</v>
      </c>
      <c r="E31" s="773" t="s">
        <v>246</v>
      </c>
      <c r="F31" s="773" t="s">
        <v>247</v>
      </c>
      <c r="G31" s="773" t="s">
        <v>49</v>
      </c>
      <c r="H31" s="281" t="s">
        <v>242</v>
      </c>
      <c r="I31" s="282" t="s">
        <v>41</v>
      </c>
      <c r="J31" s="773" t="s">
        <v>87</v>
      </c>
      <c r="K31" s="781" t="s">
        <v>40</v>
      </c>
      <c r="L31" s="781" t="s">
        <v>38</v>
      </c>
      <c r="M31" s="783">
        <v>10946.43</v>
      </c>
      <c r="N31" s="795">
        <v>3000</v>
      </c>
      <c r="O31" s="783">
        <v>10946.43</v>
      </c>
      <c r="P31" s="795">
        <v>3000</v>
      </c>
      <c r="Q31" s="773" t="s">
        <v>83</v>
      </c>
      <c r="R31" s="773" t="s">
        <v>84</v>
      </c>
    </row>
    <row r="32" spans="1:18" ht="48.75" customHeight="1" x14ac:dyDescent="0.25">
      <c r="A32" s="785"/>
      <c r="B32" s="785"/>
      <c r="C32" s="785"/>
      <c r="D32" s="790"/>
      <c r="E32" s="790"/>
      <c r="F32" s="790"/>
      <c r="G32" s="790"/>
      <c r="H32" s="283" t="s">
        <v>85</v>
      </c>
      <c r="I32" s="282" t="s">
        <v>248</v>
      </c>
      <c r="J32" s="790"/>
      <c r="K32" s="800"/>
      <c r="L32" s="800"/>
      <c r="M32" s="786"/>
      <c r="N32" s="796"/>
      <c r="O32" s="786"/>
      <c r="P32" s="796"/>
      <c r="Q32" s="790"/>
      <c r="R32" s="790"/>
    </row>
    <row r="33" spans="1:18" ht="45" customHeight="1" x14ac:dyDescent="0.25">
      <c r="A33" s="772"/>
      <c r="B33" s="772"/>
      <c r="C33" s="772"/>
      <c r="D33" s="774"/>
      <c r="E33" s="774"/>
      <c r="F33" s="774"/>
      <c r="G33" s="774"/>
      <c r="H33" s="283" t="s">
        <v>95</v>
      </c>
      <c r="I33" s="282" t="s">
        <v>248</v>
      </c>
      <c r="J33" s="774"/>
      <c r="K33" s="782"/>
      <c r="L33" s="782"/>
      <c r="M33" s="784"/>
      <c r="N33" s="797"/>
      <c r="O33" s="784"/>
      <c r="P33" s="797"/>
      <c r="Q33" s="774"/>
      <c r="R33" s="774"/>
    </row>
    <row r="34" spans="1:18" ht="63.75" customHeight="1" x14ac:dyDescent="0.25">
      <c r="A34" s="812">
        <v>11</v>
      </c>
      <c r="B34" s="773" t="s">
        <v>90</v>
      </c>
      <c r="C34" s="773">
        <v>5</v>
      </c>
      <c r="D34" s="773">
        <v>11</v>
      </c>
      <c r="E34" s="773" t="s">
        <v>783</v>
      </c>
      <c r="F34" s="773" t="s">
        <v>784</v>
      </c>
      <c r="G34" s="804" t="s">
        <v>56</v>
      </c>
      <c r="H34" s="289" t="s">
        <v>57</v>
      </c>
      <c r="I34" s="283">
        <v>1</v>
      </c>
      <c r="J34" s="773" t="s">
        <v>785</v>
      </c>
      <c r="K34" s="804" t="s">
        <v>82</v>
      </c>
      <c r="L34" s="804" t="s">
        <v>38</v>
      </c>
      <c r="M34" s="791" t="s">
        <v>82</v>
      </c>
      <c r="N34" s="795">
        <f>P34</f>
        <v>10500</v>
      </c>
      <c r="O34" s="791" t="s">
        <v>82</v>
      </c>
      <c r="P34" s="795">
        <v>10500</v>
      </c>
      <c r="Q34" s="773" t="s">
        <v>83</v>
      </c>
      <c r="R34" s="773" t="s">
        <v>84</v>
      </c>
    </row>
    <row r="35" spans="1:18" ht="40.5" customHeight="1" x14ac:dyDescent="0.25">
      <c r="A35" s="813"/>
      <c r="B35" s="790"/>
      <c r="C35" s="790"/>
      <c r="D35" s="790"/>
      <c r="E35" s="790"/>
      <c r="F35" s="790"/>
      <c r="G35" s="805"/>
      <c r="H35" s="289" t="s">
        <v>587</v>
      </c>
      <c r="I35" s="283" t="s">
        <v>786</v>
      </c>
      <c r="J35" s="790"/>
      <c r="K35" s="805"/>
      <c r="L35" s="805"/>
      <c r="M35" s="792"/>
      <c r="N35" s="796"/>
      <c r="O35" s="792"/>
      <c r="P35" s="796"/>
      <c r="Q35" s="790"/>
      <c r="R35" s="790"/>
    </row>
    <row r="36" spans="1:18" ht="119.25" customHeight="1" x14ac:dyDescent="0.25">
      <c r="A36" s="814"/>
      <c r="B36" s="774"/>
      <c r="C36" s="774"/>
      <c r="D36" s="774"/>
      <c r="E36" s="774"/>
      <c r="F36" s="774"/>
      <c r="G36" s="806"/>
      <c r="H36" s="289" t="s">
        <v>94</v>
      </c>
      <c r="I36" s="283">
        <v>3</v>
      </c>
      <c r="J36" s="774"/>
      <c r="K36" s="806"/>
      <c r="L36" s="806"/>
      <c r="M36" s="803"/>
      <c r="N36" s="797"/>
      <c r="O36" s="803"/>
      <c r="P36" s="797"/>
      <c r="Q36" s="774"/>
      <c r="R36" s="774"/>
    </row>
    <row r="37" spans="1:18" s="213" customFormat="1" x14ac:dyDescent="0.25">
      <c r="A37" s="214"/>
      <c r="B37" s="214"/>
      <c r="C37" s="214"/>
      <c r="D37" s="214"/>
      <c r="E37" s="214"/>
      <c r="F37" s="214"/>
      <c r="G37" s="214"/>
      <c r="H37" s="214"/>
      <c r="I37" s="214"/>
      <c r="J37" s="214"/>
      <c r="K37" s="214"/>
      <c r="L37" s="214"/>
      <c r="M37" s="214"/>
      <c r="N37" s="214"/>
      <c r="O37" s="214"/>
      <c r="P37" s="214"/>
      <c r="Q37" s="214"/>
      <c r="R37" s="214"/>
    </row>
    <row r="38" spans="1:18" x14ac:dyDescent="0.25">
      <c r="N38" s="810"/>
      <c r="O38" s="811" t="s">
        <v>35</v>
      </c>
      <c r="P38" s="811"/>
      <c r="Q38" s="811"/>
    </row>
    <row r="39" spans="1:18" ht="30" customHeight="1" x14ac:dyDescent="0.25">
      <c r="N39" s="810"/>
      <c r="O39" s="811" t="s">
        <v>36</v>
      </c>
      <c r="P39" s="810" t="s">
        <v>37</v>
      </c>
      <c r="Q39" s="810"/>
    </row>
    <row r="40" spans="1:18" ht="21" customHeight="1" x14ac:dyDescent="0.25">
      <c r="N40" s="810"/>
      <c r="O40" s="811"/>
      <c r="P40" s="212">
        <v>2020</v>
      </c>
      <c r="Q40" s="212">
        <v>2021</v>
      </c>
    </row>
    <row r="41" spans="1:18" ht="33.75" customHeight="1" x14ac:dyDescent="0.25">
      <c r="N41" s="220" t="s">
        <v>729</v>
      </c>
      <c r="O41" s="222">
        <v>11</v>
      </c>
      <c r="P41" s="223">
        <f>O6+O8+O31</f>
        <v>147546.43</v>
      </c>
      <c r="Q41" s="223">
        <f>P12+P15+P18+P20+P23+P27+P29+P31+P34</f>
        <v>195250</v>
      </c>
    </row>
    <row r="43" spans="1:18" x14ac:dyDescent="0.25">
      <c r="Q43" s="144"/>
    </row>
  </sheetData>
  <mergeCells count="196">
    <mergeCell ref="O34:O36"/>
    <mergeCell ref="R20:R22"/>
    <mergeCell ref="F20:F22"/>
    <mergeCell ref="D20:D22"/>
    <mergeCell ref="A20:A22"/>
    <mergeCell ref="R34:R36"/>
    <mergeCell ref="N38:N40"/>
    <mergeCell ref="O38:Q38"/>
    <mergeCell ref="O39:O40"/>
    <mergeCell ref="P39:Q39"/>
    <mergeCell ref="A34:A36"/>
    <mergeCell ref="B34:B36"/>
    <mergeCell ref="J20:J22"/>
    <mergeCell ref="C20:C22"/>
    <mergeCell ref="A31:A33"/>
    <mergeCell ref="B31:B33"/>
    <mergeCell ref="G29:G30"/>
    <mergeCell ref="J29:J30"/>
    <mergeCell ref="K29:K30"/>
    <mergeCell ref="O31:O33"/>
    <mergeCell ref="P31:P33"/>
    <mergeCell ref="P34:P36"/>
    <mergeCell ref="Q34:Q36"/>
    <mergeCell ref="L34:L36"/>
    <mergeCell ref="M34:M36"/>
    <mergeCell ref="N31:N33"/>
    <mergeCell ref="G34:G36"/>
    <mergeCell ref="J34:J36"/>
    <mergeCell ref="K34:K36"/>
    <mergeCell ref="C31:C33"/>
    <mergeCell ref="D31:D33"/>
    <mergeCell ref="E31:E33"/>
    <mergeCell ref="C34:C36"/>
    <mergeCell ref="D34:D36"/>
    <mergeCell ref="E34:E36"/>
    <mergeCell ref="F31:F33"/>
    <mergeCell ref="G31:G33"/>
    <mergeCell ref="J31:J33"/>
    <mergeCell ref="K31:K33"/>
    <mergeCell ref="F34:F36"/>
    <mergeCell ref="N34:N36"/>
    <mergeCell ref="Q31:Q33"/>
    <mergeCell ref="R31:R33"/>
    <mergeCell ref="L31:L33"/>
    <mergeCell ref="M31:M33"/>
    <mergeCell ref="O29:O30"/>
    <mergeCell ref="P29:P30"/>
    <mergeCell ref="Q29:Q30"/>
    <mergeCell ref="A1:F1"/>
    <mergeCell ref="A2:F2"/>
    <mergeCell ref="A29:A30"/>
    <mergeCell ref="B29:B30"/>
    <mergeCell ref="C29:C30"/>
    <mergeCell ref="D29:D30"/>
    <mergeCell ref="E29:E30"/>
    <mergeCell ref="F29:F30"/>
    <mergeCell ref="O27:O28"/>
    <mergeCell ref="P27:P28"/>
    <mergeCell ref="G27:G28"/>
    <mergeCell ref="J27:J28"/>
    <mergeCell ref="K27:K28"/>
    <mergeCell ref="Q27:Q28"/>
    <mergeCell ref="R27:R28"/>
    <mergeCell ref="L27:L28"/>
    <mergeCell ref="M27:M28"/>
    <mergeCell ref="R29:R30"/>
    <mergeCell ref="L29:L30"/>
    <mergeCell ref="M29:M30"/>
    <mergeCell ref="N29:N30"/>
    <mergeCell ref="C23:C26"/>
    <mergeCell ref="D23:D26"/>
    <mergeCell ref="E23:E26"/>
    <mergeCell ref="F23:F26"/>
    <mergeCell ref="R23:R26"/>
    <mergeCell ref="O23:O26"/>
    <mergeCell ref="P23:P26"/>
    <mergeCell ref="Q23:Q26"/>
    <mergeCell ref="L23:L26"/>
    <mergeCell ref="M23:M26"/>
    <mergeCell ref="N23:N26"/>
    <mergeCell ref="R18:R19"/>
    <mergeCell ref="F18:F19"/>
    <mergeCell ref="G18:G19"/>
    <mergeCell ref="J18:J19"/>
    <mergeCell ref="K18:K19"/>
    <mergeCell ref="L18:L19"/>
    <mergeCell ref="M18:M19"/>
    <mergeCell ref="A27:A28"/>
    <mergeCell ref="B27:B28"/>
    <mergeCell ref="C27:C28"/>
    <mergeCell ref="D27:D28"/>
    <mergeCell ref="E27:E28"/>
    <mergeCell ref="F27:F28"/>
    <mergeCell ref="G23:G26"/>
    <mergeCell ref="J23:J26"/>
    <mergeCell ref="K23:K26"/>
    <mergeCell ref="A23:A26"/>
    <mergeCell ref="B23:B26"/>
    <mergeCell ref="N27:N28"/>
    <mergeCell ref="A18:A19"/>
    <mergeCell ref="B18:B19"/>
    <mergeCell ref="C18:C19"/>
    <mergeCell ref="D18:D19"/>
    <mergeCell ref="E18:E19"/>
    <mergeCell ref="B20:B22"/>
    <mergeCell ref="P20:P22"/>
    <mergeCell ref="Q20:Q22"/>
    <mergeCell ref="N18:N19"/>
    <mergeCell ref="O18:O19"/>
    <mergeCell ref="P18:P19"/>
    <mergeCell ref="L20:L22"/>
    <mergeCell ref="M20:M22"/>
    <mergeCell ref="N20:N22"/>
    <mergeCell ref="K20:K22"/>
    <mergeCell ref="E20:E22"/>
    <mergeCell ref="G20:G22"/>
    <mergeCell ref="Q18:Q19"/>
    <mergeCell ref="O20:O22"/>
    <mergeCell ref="A15:A17"/>
    <mergeCell ref="B15:B17"/>
    <mergeCell ref="C15:C17"/>
    <mergeCell ref="D15:D17"/>
    <mergeCell ref="E15:E17"/>
    <mergeCell ref="F15:F17"/>
    <mergeCell ref="R12:R14"/>
    <mergeCell ref="O12:O14"/>
    <mergeCell ref="A12:A14"/>
    <mergeCell ref="B12:B14"/>
    <mergeCell ref="C12:C14"/>
    <mergeCell ref="D12:D14"/>
    <mergeCell ref="E12:E14"/>
    <mergeCell ref="F12:F14"/>
    <mergeCell ref="G12:G14"/>
    <mergeCell ref="J12:J14"/>
    <mergeCell ref="K12:K14"/>
    <mergeCell ref="L12:L14"/>
    <mergeCell ref="M12:M14"/>
    <mergeCell ref="N12:N14"/>
    <mergeCell ref="P12:P14"/>
    <mergeCell ref="Q12:Q14"/>
    <mergeCell ref="M15:M17"/>
    <mergeCell ref="N15:N17"/>
    <mergeCell ref="R8:R11"/>
    <mergeCell ref="B8:B11"/>
    <mergeCell ref="C8:C11"/>
    <mergeCell ref="D8:D11"/>
    <mergeCell ref="E8:E11"/>
    <mergeCell ref="F8:F11"/>
    <mergeCell ref="G8:G11"/>
    <mergeCell ref="J8:J11"/>
    <mergeCell ref="R15:R17"/>
    <mergeCell ref="G15:G17"/>
    <mergeCell ref="J15:J17"/>
    <mergeCell ref="K15:K17"/>
    <mergeCell ref="L15:L17"/>
    <mergeCell ref="O15:O17"/>
    <mergeCell ref="P15:P17"/>
    <mergeCell ref="Q15:Q17"/>
    <mergeCell ref="A8:A11"/>
    <mergeCell ref="K8:K11"/>
    <mergeCell ref="L8:L11"/>
    <mergeCell ref="M8:M11"/>
    <mergeCell ref="N8:N11"/>
    <mergeCell ref="O8:O11"/>
    <mergeCell ref="P8:P11"/>
    <mergeCell ref="Q8:Q11"/>
    <mergeCell ref="F3:F4"/>
    <mergeCell ref="Q6:Q7"/>
    <mergeCell ref="A3:A4"/>
    <mergeCell ref="B3:B4"/>
    <mergeCell ref="C3:C4"/>
    <mergeCell ref="D3:D4"/>
    <mergeCell ref="E3:E4"/>
    <mergeCell ref="R3:R4"/>
    <mergeCell ref="A6:A7"/>
    <mergeCell ref="B6:B7"/>
    <mergeCell ref="C6:C7"/>
    <mergeCell ref="D6:D7"/>
    <mergeCell ref="E6:E7"/>
    <mergeCell ref="F6:F7"/>
    <mergeCell ref="G6:G7"/>
    <mergeCell ref="J6:J7"/>
    <mergeCell ref="G3:G4"/>
    <mergeCell ref="R6:R7"/>
    <mergeCell ref="K3:L3"/>
    <mergeCell ref="M3:N3"/>
    <mergeCell ref="O3:P3"/>
    <mergeCell ref="H3:I3"/>
    <mergeCell ref="J3:J4"/>
    <mergeCell ref="K6:K7"/>
    <mergeCell ref="Q3:Q4"/>
    <mergeCell ref="L6:L7"/>
    <mergeCell ref="M6:M7"/>
    <mergeCell ref="N6:N7"/>
    <mergeCell ref="O6:O7"/>
    <mergeCell ref="P6:P7"/>
  </mergeCells>
  <pageMargins left="0.70866141732283472" right="0.70866141732283472" top="0.74803149606299213" bottom="0.74803149606299213" header="0.31496062992125984" footer="0.31496062992125984"/>
  <pageSetup paperSize="8" scale="4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706DC-0B69-4D5D-A59E-8CDFF453F85D}">
  <sheetPr>
    <pageSetUpPr fitToPage="1"/>
  </sheetPr>
  <dimension ref="A2:U128"/>
  <sheetViews>
    <sheetView topLeftCell="A112" zoomScale="60" zoomScaleNormal="60" workbookViewId="0">
      <selection activeCell="E131" sqref="E131"/>
    </sheetView>
  </sheetViews>
  <sheetFormatPr defaultRowHeight="21" x14ac:dyDescent="0.35"/>
  <cols>
    <col min="1" max="1" width="6" style="403" customWidth="1"/>
    <col min="2" max="2" width="9.140625" style="354"/>
    <col min="3" max="3" width="11.42578125" style="354" customWidth="1"/>
    <col min="4" max="4" width="9.7109375" style="354" customWidth="1"/>
    <col min="5" max="5" width="27" style="354" customWidth="1"/>
    <col min="6" max="6" width="78.5703125" style="354" customWidth="1"/>
    <col min="7" max="7" width="22" style="354" customWidth="1"/>
    <col min="8" max="9" width="20.7109375" style="354" customWidth="1"/>
    <col min="10" max="10" width="29.7109375" style="354" customWidth="1"/>
    <col min="11" max="12" width="19.5703125" style="354" customWidth="1"/>
    <col min="13" max="13" width="20.140625" style="380" customWidth="1"/>
    <col min="14" max="14" width="19.42578125" style="380" customWidth="1"/>
    <col min="15" max="15" width="17.85546875" style="380" customWidth="1"/>
    <col min="16" max="16" width="24.5703125" style="380" customWidth="1"/>
    <col min="17" max="17" width="21.42578125" style="354" customWidth="1"/>
    <col min="18" max="18" width="27.5703125" style="354" customWidth="1"/>
    <col min="19" max="19" width="18.140625" style="354" customWidth="1"/>
    <col min="20" max="20" width="20.7109375" style="354" customWidth="1"/>
    <col min="21" max="255" width="9.140625" style="354"/>
    <col min="256" max="256" width="4.7109375" style="354" bestFit="1" customWidth="1"/>
    <col min="257" max="257" width="9.7109375" style="354" bestFit="1" customWidth="1"/>
    <col min="258" max="258" width="10" style="354" bestFit="1" customWidth="1"/>
    <col min="259" max="259" width="9.140625" style="354"/>
    <col min="260" max="260" width="22.85546875" style="354" customWidth="1"/>
    <col min="261" max="261" width="59.7109375" style="354" bestFit="1" customWidth="1"/>
    <col min="262" max="262" width="57.85546875" style="354" bestFit="1" customWidth="1"/>
    <col min="263" max="263" width="35.28515625" style="354" bestFit="1" customWidth="1"/>
    <col min="264" max="264" width="28.140625" style="354" bestFit="1" customWidth="1"/>
    <col min="265" max="265" width="33.140625" style="354" bestFit="1" customWidth="1"/>
    <col min="266" max="266" width="26" style="354" bestFit="1" customWidth="1"/>
    <col min="267" max="267" width="19.140625" style="354" bestFit="1" customWidth="1"/>
    <col min="268" max="268" width="10.42578125" style="354" customWidth="1"/>
    <col min="269" max="269" width="11.85546875" style="354" customWidth="1"/>
    <col min="270" max="270" width="14.7109375" style="354" customWidth="1"/>
    <col min="271" max="271" width="9" style="354" bestFit="1" customWidth="1"/>
    <col min="272" max="511" width="9.140625" style="354"/>
    <col min="512" max="512" width="4.7109375" style="354" bestFit="1" customWidth="1"/>
    <col min="513" max="513" width="9.7109375" style="354" bestFit="1" customWidth="1"/>
    <col min="514" max="514" width="10" style="354" bestFit="1" customWidth="1"/>
    <col min="515" max="515" width="9.140625" style="354"/>
    <col min="516" max="516" width="22.85546875" style="354" customWidth="1"/>
    <col min="517" max="517" width="59.7109375" style="354" bestFit="1" customWidth="1"/>
    <col min="518" max="518" width="57.85546875" style="354" bestFit="1" customWidth="1"/>
    <col min="519" max="519" width="35.28515625" style="354" bestFit="1" customWidth="1"/>
    <col min="520" max="520" width="28.140625" style="354" bestFit="1" customWidth="1"/>
    <col min="521" max="521" width="33.140625" style="354" bestFit="1" customWidth="1"/>
    <col min="522" max="522" width="26" style="354" bestFit="1" customWidth="1"/>
    <col min="523" max="523" width="19.140625" style="354" bestFit="1" customWidth="1"/>
    <col min="524" max="524" width="10.42578125" style="354" customWidth="1"/>
    <col min="525" max="525" width="11.85546875" style="354" customWidth="1"/>
    <col min="526" max="526" width="14.7109375" style="354" customWidth="1"/>
    <col min="527" max="527" width="9" style="354" bestFit="1" customWidth="1"/>
    <col min="528" max="767" width="9.140625" style="354"/>
    <col min="768" max="768" width="4.7109375" style="354" bestFit="1" customWidth="1"/>
    <col min="769" max="769" width="9.7109375" style="354" bestFit="1" customWidth="1"/>
    <col min="770" max="770" width="10" style="354" bestFit="1" customWidth="1"/>
    <col min="771" max="771" width="9.140625" style="354"/>
    <col min="772" max="772" width="22.85546875" style="354" customWidth="1"/>
    <col min="773" max="773" width="59.7109375" style="354" bestFit="1" customWidth="1"/>
    <col min="774" max="774" width="57.85546875" style="354" bestFit="1" customWidth="1"/>
    <col min="775" max="775" width="35.28515625" style="354" bestFit="1" customWidth="1"/>
    <col min="776" max="776" width="28.140625" style="354" bestFit="1" customWidth="1"/>
    <col min="777" max="777" width="33.140625" style="354" bestFit="1" customWidth="1"/>
    <col min="778" max="778" width="26" style="354" bestFit="1" customWidth="1"/>
    <col min="779" max="779" width="19.140625" style="354" bestFit="1" customWidth="1"/>
    <col min="780" max="780" width="10.42578125" style="354" customWidth="1"/>
    <col min="781" max="781" width="11.85546875" style="354" customWidth="1"/>
    <col min="782" max="782" width="14.7109375" style="354" customWidth="1"/>
    <col min="783" max="783" width="9" style="354" bestFit="1" customWidth="1"/>
    <col min="784" max="1023" width="9.140625" style="354"/>
    <col min="1024" max="1024" width="4.7109375" style="354" bestFit="1" customWidth="1"/>
    <col min="1025" max="1025" width="9.7109375" style="354" bestFit="1" customWidth="1"/>
    <col min="1026" max="1026" width="10" style="354" bestFit="1" customWidth="1"/>
    <col min="1027" max="1027" width="9.140625" style="354"/>
    <col min="1028" max="1028" width="22.85546875" style="354" customWidth="1"/>
    <col min="1029" max="1029" width="59.7109375" style="354" bestFit="1" customWidth="1"/>
    <col min="1030" max="1030" width="57.85546875" style="354" bestFit="1" customWidth="1"/>
    <col min="1031" max="1031" width="35.28515625" style="354" bestFit="1" customWidth="1"/>
    <col min="1032" max="1032" width="28.140625" style="354" bestFit="1" customWidth="1"/>
    <col min="1033" max="1033" width="33.140625" style="354" bestFit="1" customWidth="1"/>
    <col min="1034" max="1034" width="26" style="354" bestFit="1" customWidth="1"/>
    <col min="1035" max="1035" width="19.140625" style="354" bestFit="1" customWidth="1"/>
    <col min="1036" max="1036" width="10.42578125" style="354" customWidth="1"/>
    <col min="1037" max="1037" width="11.85546875" style="354" customWidth="1"/>
    <col min="1038" max="1038" width="14.7109375" style="354" customWidth="1"/>
    <col min="1039" max="1039" width="9" style="354" bestFit="1" customWidth="1"/>
    <col min="1040" max="1279" width="9.140625" style="354"/>
    <col min="1280" max="1280" width="4.7109375" style="354" bestFit="1" customWidth="1"/>
    <col min="1281" max="1281" width="9.7109375" style="354" bestFit="1" customWidth="1"/>
    <col min="1282" max="1282" width="10" style="354" bestFit="1" customWidth="1"/>
    <col min="1283" max="1283" width="9.140625" style="354"/>
    <col min="1284" max="1284" width="22.85546875" style="354" customWidth="1"/>
    <col min="1285" max="1285" width="59.7109375" style="354" bestFit="1" customWidth="1"/>
    <col min="1286" max="1286" width="57.85546875" style="354" bestFit="1" customWidth="1"/>
    <col min="1287" max="1287" width="35.28515625" style="354" bestFit="1" customWidth="1"/>
    <col min="1288" max="1288" width="28.140625" style="354" bestFit="1" customWidth="1"/>
    <col min="1289" max="1289" width="33.140625" style="354" bestFit="1" customWidth="1"/>
    <col min="1290" max="1290" width="26" style="354" bestFit="1" customWidth="1"/>
    <col min="1291" max="1291" width="19.140625" style="354" bestFit="1" customWidth="1"/>
    <col min="1292" max="1292" width="10.42578125" style="354" customWidth="1"/>
    <col min="1293" max="1293" width="11.85546875" style="354" customWidth="1"/>
    <col min="1294" max="1294" width="14.7109375" style="354" customWidth="1"/>
    <col min="1295" max="1295" width="9" style="354" bestFit="1" customWidth="1"/>
    <col min="1296" max="1535" width="9.140625" style="354"/>
    <col min="1536" max="1536" width="4.7109375" style="354" bestFit="1" customWidth="1"/>
    <col min="1537" max="1537" width="9.7109375" style="354" bestFit="1" customWidth="1"/>
    <col min="1538" max="1538" width="10" style="354" bestFit="1" customWidth="1"/>
    <col min="1539" max="1539" width="9.140625" style="354"/>
    <col min="1540" max="1540" width="22.85546875" style="354" customWidth="1"/>
    <col min="1541" max="1541" width="59.7109375" style="354" bestFit="1" customWidth="1"/>
    <col min="1542" max="1542" width="57.85546875" style="354" bestFit="1" customWidth="1"/>
    <col min="1543" max="1543" width="35.28515625" style="354" bestFit="1" customWidth="1"/>
    <col min="1544" max="1544" width="28.140625" style="354" bestFit="1" customWidth="1"/>
    <col min="1545" max="1545" width="33.140625" style="354" bestFit="1" customWidth="1"/>
    <col min="1546" max="1546" width="26" style="354" bestFit="1" customWidth="1"/>
    <col min="1547" max="1547" width="19.140625" style="354" bestFit="1" customWidth="1"/>
    <col min="1548" max="1548" width="10.42578125" style="354" customWidth="1"/>
    <col min="1549" max="1549" width="11.85546875" style="354" customWidth="1"/>
    <col min="1550" max="1550" width="14.7109375" style="354" customWidth="1"/>
    <col min="1551" max="1551" width="9" style="354" bestFit="1" customWidth="1"/>
    <col min="1552" max="1791" width="9.140625" style="354"/>
    <col min="1792" max="1792" width="4.7109375" style="354" bestFit="1" customWidth="1"/>
    <col min="1793" max="1793" width="9.7109375" style="354" bestFit="1" customWidth="1"/>
    <col min="1794" max="1794" width="10" style="354" bestFit="1" customWidth="1"/>
    <col min="1795" max="1795" width="9.140625" style="354"/>
    <col min="1796" max="1796" width="22.85546875" style="354" customWidth="1"/>
    <col min="1797" max="1797" width="59.7109375" style="354" bestFit="1" customWidth="1"/>
    <col min="1798" max="1798" width="57.85546875" style="354" bestFit="1" customWidth="1"/>
    <col min="1799" max="1799" width="35.28515625" style="354" bestFit="1" customWidth="1"/>
    <col min="1800" max="1800" width="28.140625" style="354" bestFit="1" customWidth="1"/>
    <col min="1801" max="1801" width="33.140625" style="354" bestFit="1" customWidth="1"/>
    <col min="1802" max="1802" width="26" style="354" bestFit="1" customWidth="1"/>
    <col min="1803" max="1803" width="19.140625" style="354" bestFit="1" customWidth="1"/>
    <col min="1804" max="1804" width="10.42578125" style="354" customWidth="1"/>
    <col min="1805" max="1805" width="11.85546875" style="354" customWidth="1"/>
    <col min="1806" max="1806" width="14.7109375" style="354" customWidth="1"/>
    <col min="1807" max="1807" width="9" style="354" bestFit="1" customWidth="1"/>
    <col min="1808" max="2047" width="9.140625" style="354"/>
    <col min="2048" max="2048" width="4.7109375" style="354" bestFit="1" customWidth="1"/>
    <col min="2049" max="2049" width="9.7109375" style="354" bestFit="1" customWidth="1"/>
    <col min="2050" max="2050" width="10" style="354" bestFit="1" customWidth="1"/>
    <col min="2051" max="2051" width="9.140625" style="354"/>
    <col min="2052" max="2052" width="22.85546875" style="354" customWidth="1"/>
    <col min="2053" max="2053" width="59.7109375" style="354" bestFit="1" customWidth="1"/>
    <col min="2054" max="2054" width="57.85546875" style="354" bestFit="1" customWidth="1"/>
    <col min="2055" max="2055" width="35.28515625" style="354" bestFit="1" customWidth="1"/>
    <col min="2056" max="2056" width="28.140625" style="354" bestFit="1" customWidth="1"/>
    <col min="2057" max="2057" width="33.140625" style="354" bestFit="1" customWidth="1"/>
    <col min="2058" max="2058" width="26" style="354" bestFit="1" customWidth="1"/>
    <col min="2059" max="2059" width="19.140625" style="354" bestFit="1" customWidth="1"/>
    <col min="2060" max="2060" width="10.42578125" style="354" customWidth="1"/>
    <col min="2061" max="2061" width="11.85546875" style="354" customWidth="1"/>
    <col min="2062" max="2062" width="14.7109375" style="354" customWidth="1"/>
    <col min="2063" max="2063" width="9" style="354" bestFit="1" customWidth="1"/>
    <col min="2064" max="2303" width="9.140625" style="354"/>
    <col min="2304" max="2304" width="4.7109375" style="354" bestFit="1" customWidth="1"/>
    <col min="2305" max="2305" width="9.7109375" style="354" bestFit="1" customWidth="1"/>
    <col min="2306" max="2306" width="10" style="354" bestFit="1" customWidth="1"/>
    <col min="2307" max="2307" width="9.140625" style="354"/>
    <col min="2308" max="2308" width="22.85546875" style="354" customWidth="1"/>
    <col min="2309" max="2309" width="59.7109375" style="354" bestFit="1" customWidth="1"/>
    <col min="2310" max="2310" width="57.85546875" style="354" bestFit="1" customWidth="1"/>
    <col min="2311" max="2311" width="35.28515625" style="354" bestFit="1" customWidth="1"/>
    <col min="2312" max="2312" width="28.140625" style="354" bestFit="1" customWidth="1"/>
    <col min="2313" max="2313" width="33.140625" style="354" bestFit="1" customWidth="1"/>
    <col min="2314" max="2314" width="26" style="354" bestFit="1" customWidth="1"/>
    <col min="2315" max="2315" width="19.140625" style="354" bestFit="1" customWidth="1"/>
    <col min="2316" max="2316" width="10.42578125" style="354" customWidth="1"/>
    <col min="2317" max="2317" width="11.85546875" style="354" customWidth="1"/>
    <col min="2318" max="2318" width="14.7109375" style="354" customWidth="1"/>
    <col min="2319" max="2319" width="9" style="354" bestFit="1" customWidth="1"/>
    <col min="2320" max="2559" width="9.140625" style="354"/>
    <col min="2560" max="2560" width="4.7109375" style="354" bestFit="1" customWidth="1"/>
    <col min="2561" max="2561" width="9.7109375" style="354" bestFit="1" customWidth="1"/>
    <col min="2562" max="2562" width="10" style="354" bestFit="1" customWidth="1"/>
    <col min="2563" max="2563" width="9.140625" style="354"/>
    <col min="2564" max="2564" width="22.85546875" style="354" customWidth="1"/>
    <col min="2565" max="2565" width="59.7109375" style="354" bestFit="1" customWidth="1"/>
    <col min="2566" max="2566" width="57.85546875" style="354" bestFit="1" customWidth="1"/>
    <col min="2567" max="2567" width="35.28515625" style="354" bestFit="1" customWidth="1"/>
    <col min="2568" max="2568" width="28.140625" style="354" bestFit="1" customWidth="1"/>
    <col min="2569" max="2569" width="33.140625" style="354" bestFit="1" customWidth="1"/>
    <col min="2570" max="2570" width="26" style="354" bestFit="1" customWidth="1"/>
    <col min="2571" max="2571" width="19.140625" style="354" bestFit="1" customWidth="1"/>
    <col min="2572" max="2572" width="10.42578125" style="354" customWidth="1"/>
    <col min="2573" max="2573" width="11.85546875" style="354" customWidth="1"/>
    <col min="2574" max="2574" width="14.7109375" style="354" customWidth="1"/>
    <col min="2575" max="2575" width="9" style="354" bestFit="1" customWidth="1"/>
    <col min="2576" max="2815" width="9.140625" style="354"/>
    <col min="2816" max="2816" width="4.7109375" style="354" bestFit="1" customWidth="1"/>
    <col min="2817" max="2817" width="9.7109375" style="354" bestFit="1" customWidth="1"/>
    <col min="2818" max="2818" width="10" style="354" bestFit="1" customWidth="1"/>
    <col min="2819" max="2819" width="9.140625" style="354"/>
    <col min="2820" max="2820" width="22.85546875" style="354" customWidth="1"/>
    <col min="2821" max="2821" width="59.7109375" style="354" bestFit="1" customWidth="1"/>
    <col min="2822" max="2822" width="57.85546875" style="354" bestFit="1" customWidth="1"/>
    <col min="2823" max="2823" width="35.28515625" style="354" bestFit="1" customWidth="1"/>
    <col min="2824" max="2824" width="28.140625" style="354" bestFit="1" customWidth="1"/>
    <col min="2825" max="2825" width="33.140625" style="354" bestFit="1" customWidth="1"/>
    <col min="2826" max="2826" width="26" style="354" bestFit="1" customWidth="1"/>
    <col min="2827" max="2827" width="19.140625" style="354" bestFit="1" customWidth="1"/>
    <col min="2828" max="2828" width="10.42578125" style="354" customWidth="1"/>
    <col min="2829" max="2829" width="11.85546875" style="354" customWidth="1"/>
    <col min="2830" max="2830" width="14.7109375" style="354" customWidth="1"/>
    <col min="2831" max="2831" width="9" style="354" bestFit="1" customWidth="1"/>
    <col min="2832" max="3071" width="9.140625" style="354"/>
    <col min="3072" max="3072" width="4.7109375" style="354" bestFit="1" customWidth="1"/>
    <col min="3073" max="3073" width="9.7109375" style="354" bestFit="1" customWidth="1"/>
    <col min="3074" max="3074" width="10" style="354" bestFit="1" customWidth="1"/>
    <col min="3075" max="3075" width="9.140625" style="354"/>
    <col min="3076" max="3076" width="22.85546875" style="354" customWidth="1"/>
    <col min="3077" max="3077" width="59.7109375" style="354" bestFit="1" customWidth="1"/>
    <col min="3078" max="3078" width="57.85546875" style="354" bestFit="1" customWidth="1"/>
    <col min="3079" max="3079" width="35.28515625" style="354" bestFit="1" customWidth="1"/>
    <col min="3080" max="3080" width="28.140625" style="354" bestFit="1" customWidth="1"/>
    <col min="3081" max="3081" width="33.140625" style="354" bestFit="1" customWidth="1"/>
    <col min="3082" max="3082" width="26" style="354" bestFit="1" customWidth="1"/>
    <col min="3083" max="3083" width="19.140625" style="354" bestFit="1" customWidth="1"/>
    <col min="3084" max="3084" width="10.42578125" style="354" customWidth="1"/>
    <col min="3085" max="3085" width="11.85546875" style="354" customWidth="1"/>
    <col min="3086" max="3086" width="14.7109375" style="354" customWidth="1"/>
    <col min="3087" max="3087" width="9" style="354" bestFit="1" customWidth="1"/>
    <col min="3088" max="3327" width="9.140625" style="354"/>
    <col min="3328" max="3328" width="4.7109375" style="354" bestFit="1" customWidth="1"/>
    <col min="3329" max="3329" width="9.7109375" style="354" bestFit="1" customWidth="1"/>
    <col min="3330" max="3330" width="10" style="354" bestFit="1" customWidth="1"/>
    <col min="3331" max="3331" width="9.140625" style="354"/>
    <col min="3332" max="3332" width="22.85546875" style="354" customWidth="1"/>
    <col min="3333" max="3333" width="59.7109375" style="354" bestFit="1" customWidth="1"/>
    <col min="3334" max="3334" width="57.85546875" style="354" bestFit="1" customWidth="1"/>
    <col min="3335" max="3335" width="35.28515625" style="354" bestFit="1" customWidth="1"/>
    <col min="3336" max="3336" width="28.140625" style="354" bestFit="1" customWidth="1"/>
    <col min="3337" max="3337" width="33.140625" style="354" bestFit="1" customWidth="1"/>
    <col min="3338" max="3338" width="26" style="354" bestFit="1" customWidth="1"/>
    <col min="3339" max="3339" width="19.140625" style="354" bestFit="1" customWidth="1"/>
    <col min="3340" max="3340" width="10.42578125" style="354" customWidth="1"/>
    <col min="3341" max="3341" width="11.85546875" style="354" customWidth="1"/>
    <col min="3342" max="3342" width="14.7109375" style="354" customWidth="1"/>
    <col min="3343" max="3343" width="9" style="354" bestFit="1" customWidth="1"/>
    <col min="3344" max="3583" width="9.140625" style="354"/>
    <col min="3584" max="3584" width="4.7109375" style="354" bestFit="1" customWidth="1"/>
    <col min="3585" max="3585" width="9.7109375" style="354" bestFit="1" customWidth="1"/>
    <col min="3586" max="3586" width="10" style="354" bestFit="1" customWidth="1"/>
    <col min="3587" max="3587" width="9.140625" style="354"/>
    <col min="3588" max="3588" width="22.85546875" style="354" customWidth="1"/>
    <col min="3589" max="3589" width="59.7109375" style="354" bestFit="1" customWidth="1"/>
    <col min="3590" max="3590" width="57.85546875" style="354" bestFit="1" customWidth="1"/>
    <col min="3591" max="3591" width="35.28515625" style="354" bestFit="1" customWidth="1"/>
    <col min="3592" max="3592" width="28.140625" style="354" bestFit="1" customWidth="1"/>
    <col min="3593" max="3593" width="33.140625" style="354" bestFit="1" customWidth="1"/>
    <col min="3594" max="3594" width="26" style="354" bestFit="1" customWidth="1"/>
    <col min="3595" max="3595" width="19.140625" style="354" bestFit="1" customWidth="1"/>
    <col min="3596" max="3596" width="10.42578125" style="354" customWidth="1"/>
    <col min="3597" max="3597" width="11.85546875" style="354" customWidth="1"/>
    <col min="3598" max="3598" width="14.7109375" style="354" customWidth="1"/>
    <col min="3599" max="3599" width="9" style="354" bestFit="1" customWidth="1"/>
    <col min="3600" max="3839" width="9.140625" style="354"/>
    <col min="3840" max="3840" width="4.7109375" style="354" bestFit="1" customWidth="1"/>
    <col min="3841" max="3841" width="9.7109375" style="354" bestFit="1" customWidth="1"/>
    <col min="3842" max="3842" width="10" style="354" bestFit="1" customWidth="1"/>
    <col min="3843" max="3843" width="9.140625" style="354"/>
    <col min="3844" max="3844" width="22.85546875" style="354" customWidth="1"/>
    <col min="3845" max="3845" width="59.7109375" style="354" bestFit="1" customWidth="1"/>
    <col min="3846" max="3846" width="57.85546875" style="354" bestFit="1" customWidth="1"/>
    <col min="3847" max="3847" width="35.28515625" style="354" bestFit="1" customWidth="1"/>
    <col min="3848" max="3848" width="28.140625" style="354" bestFit="1" customWidth="1"/>
    <col min="3849" max="3849" width="33.140625" style="354" bestFit="1" customWidth="1"/>
    <col min="3850" max="3850" width="26" style="354" bestFit="1" customWidth="1"/>
    <col min="3851" max="3851" width="19.140625" style="354" bestFit="1" customWidth="1"/>
    <col min="3852" max="3852" width="10.42578125" style="354" customWidth="1"/>
    <col min="3853" max="3853" width="11.85546875" style="354" customWidth="1"/>
    <col min="3854" max="3854" width="14.7109375" style="354" customWidth="1"/>
    <col min="3855" max="3855" width="9" style="354" bestFit="1" customWidth="1"/>
    <col min="3856" max="4095" width="9.140625" style="354"/>
    <col min="4096" max="4096" width="4.7109375" style="354" bestFit="1" customWidth="1"/>
    <col min="4097" max="4097" width="9.7109375" style="354" bestFit="1" customWidth="1"/>
    <col min="4098" max="4098" width="10" style="354" bestFit="1" customWidth="1"/>
    <col min="4099" max="4099" width="9.140625" style="354"/>
    <col min="4100" max="4100" width="22.85546875" style="354" customWidth="1"/>
    <col min="4101" max="4101" width="59.7109375" style="354" bestFit="1" customWidth="1"/>
    <col min="4102" max="4102" width="57.85546875" style="354" bestFit="1" customWidth="1"/>
    <col min="4103" max="4103" width="35.28515625" style="354" bestFit="1" customWidth="1"/>
    <col min="4104" max="4104" width="28.140625" style="354" bestFit="1" customWidth="1"/>
    <col min="4105" max="4105" width="33.140625" style="354" bestFit="1" customWidth="1"/>
    <col min="4106" max="4106" width="26" style="354" bestFit="1" customWidth="1"/>
    <col min="4107" max="4107" width="19.140625" style="354" bestFit="1" customWidth="1"/>
    <col min="4108" max="4108" width="10.42578125" style="354" customWidth="1"/>
    <col min="4109" max="4109" width="11.85546875" style="354" customWidth="1"/>
    <col min="4110" max="4110" width="14.7109375" style="354" customWidth="1"/>
    <col min="4111" max="4111" width="9" style="354" bestFit="1" customWidth="1"/>
    <col min="4112" max="4351" width="9.140625" style="354"/>
    <col min="4352" max="4352" width="4.7109375" style="354" bestFit="1" customWidth="1"/>
    <col min="4353" max="4353" width="9.7109375" style="354" bestFit="1" customWidth="1"/>
    <col min="4354" max="4354" width="10" style="354" bestFit="1" customWidth="1"/>
    <col min="4355" max="4355" width="9.140625" style="354"/>
    <col min="4356" max="4356" width="22.85546875" style="354" customWidth="1"/>
    <col min="4357" max="4357" width="59.7109375" style="354" bestFit="1" customWidth="1"/>
    <col min="4358" max="4358" width="57.85546875" style="354" bestFit="1" customWidth="1"/>
    <col min="4359" max="4359" width="35.28515625" style="354" bestFit="1" customWidth="1"/>
    <col min="4360" max="4360" width="28.140625" style="354" bestFit="1" customWidth="1"/>
    <col min="4361" max="4361" width="33.140625" style="354" bestFit="1" customWidth="1"/>
    <col min="4362" max="4362" width="26" style="354" bestFit="1" customWidth="1"/>
    <col min="4363" max="4363" width="19.140625" style="354" bestFit="1" customWidth="1"/>
    <col min="4364" max="4364" width="10.42578125" style="354" customWidth="1"/>
    <col min="4365" max="4365" width="11.85546875" style="354" customWidth="1"/>
    <col min="4366" max="4366" width="14.7109375" style="354" customWidth="1"/>
    <col min="4367" max="4367" width="9" style="354" bestFit="1" customWidth="1"/>
    <col min="4368" max="4607" width="9.140625" style="354"/>
    <col min="4608" max="4608" width="4.7109375" style="354" bestFit="1" customWidth="1"/>
    <col min="4609" max="4609" width="9.7109375" style="354" bestFit="1" customWidth="1"/>
    <col min="4610" max="4610" width="10" style="354" bestFit="1" customWidth="1"/>
    <col min="4611" max="4611" width="9.140625" style="354"/>
    <col min="4612" max="4612" width="22.85546875" style="354" customWidth="1"/>
    <col min="4613" max="4613" width="59.7109375" style="354" bestFit="1" customWidth="1"/>
    <col min="4614" max="4614" width="57.85546875" style="354" bestFit="1" customWidth="1"/>
    <col min="4615" max="4615" width="35.28515625" style="354" bestFit="1" customWidth="1"/>
    <col min="4616" max="4616" width="28.140625" style="354" bestFit="1" customWidth="1"/>
    <col min="4617" max="4617" width="33.140625" style="354" bestFit="1" customWidth="1"/>
    <col min="4618" max="4618" width="26" style="354" bestFit="1" customWidth="1"/>
    <col min="4619" max="4619" width="19.140625" style="354" bestFit="1" customWidth="1"/>
    <col min="4620" max="4620" width="10.42578125" style="354" customWidth="1"/>
    <col min="4621" max="4621" width="11.85546875" style="354" customWidth="1"/>
    <col min="4622" max="4622" width="14.7109375" style="354" customWidth="1"/>
    <col min="4623" max="4623" width="9" style="354" bestFit="1" customWidth="1"/>
    <col min="4624" max="4863" width="9.140625" style="354"/>
    <col min="4864" max="4864" width="4.7109375" style="354" bestFit="1" customWidth="1"/>
    <col min="4865" max="4865" width="9.7109375" style="354" bestFit="1" customWidth="1"/>
    <col min="4866" max="4866" width="10" style="354" bestFit="1" customWidth="1"/>
    <col min="4867" max="4867" width="9.140625" style="354"/>
    <col min="4868" max="4868" width="22.85546875" style="354" customWidth="1"/>
    <col min="4869" max="4869" width="59.7109375" style="354" bestFit="1" customWidth="1"/>
    <col min="4870" max="4870" width="57.85546875" style="354" bestFit="1" customWidth="1"/>
    <col min="4871" max="4871" width="35.28515625" style="354" bestFit="1" customWidth="1"/>
    <col min="4872" max="4872" width="28.140625" style="354" bestFit="1" customWidth="1"/>
    <col min="4873" max="4873" width="33.140625" style="354" bestFit="1" customWidth="1"/>
    <col min="4874" max="4874" width="26" style="354" bestFit="1" customWidth="1"/>
    <col min="4875" max="4875" width="19.140625" style="354" bestFit="1" customWidth="1"/>
    <col min="4876" max="4876" width="10.42578125" style="354" customWidth="1"/>
    <col min="4877" max="4877" width="11.85546875" style="354" customWidth="1"/>
    <col min="4878" max="4878" width="14.7109375" style="354" customWidth="1"/>
    <col min="4879" max="4879" width="9" style="354" bestFit="1" customWidth="1"/>
    <col min="4880" max="5119" width="9.140625" style="354"/>
    <col min="5120" max="5120" width="4.7109375" style="354" bestFit="1" customWidth="1"/>
    <col min="5121" max="5121" width="9.7109375" style="354" bestFit="1" customWidth="1"/>
    <col min="5122" max="5122" width="10" style="354" bestFit="1" customWidth="1"/>
    <col min="5123" max="5123" width="9.140625" style="354"/>
    <col min="5124" max="5124" width="22.85546875" style="354" customWidth="1"/>
    <col min="5125" max="5125" width="59.7109375" style="354" bestFit="1" customWidth="1"/>
    <col min="5126" max="5126" width="57.85546875" style="354" bestFit="1" customWidth="1"/>
    <col min="5127" max="5127" width="35.28515625" style="354" bestFit="1" customWidth="1"/>
    <col min="5128" max="5128" width="28.140625" style="354" bestFit="1" customWidth="1"/>
    <col min="5129" max="5129" width="33.140625" style="354" bestFit="1" customWidth="1"/>
    <col min="5130" max="5130" width="26" style="354" bestFit="1" customWidth="1"/>
    <col min="5131" max="5131" width="19.140625" style="354" bestFit="1" customWidth="1"/>
    <col min="5132" max="5132" width="10.42578125" style="354" customWidth="1"/>
    <col min="5133" max="5133" width="11.85546875" style="354" customWidth="1"/>
    <col min="5134" max="5134" width="14.7109375" style="354" customWidth="1"/>
    <col min="5135" max="5135" width="9" style="354" bestFit="1" customWidth="1"/>
    <col min="5136" max="5375" width="9.140625" style="354"/>
    <col min="5376" max="5376" width="4.7109375" style="354" bestFit="1" customWidth="1"/>
    <col min="5377" max="5377" width="9.7109375" style="354" bestFit="1" customWidth="1"/>
    <col min="5378" max="5378" width="10" style="354" bestFit="1" customWidth="1"/>
    <col min="5379" max="5379" width="9.140625" style="354"/>
    <col min="5380" max="5380" width="22.85546875" style="354" customWidth="1"/>
    <col min="5381" max="5381" width="59.7109375" style="354" bestFit="1" customWidth="1"/>
    <col min="5382" max="5382" width="57.85546875" style="354" bestFit="1" customWidth="1"/>
    <col min="5383" max="5383" width="35.28515625" style="354" bestFit="1" customWidth="1"/>
    <col min="5384" max="5384" width="28.140625" style="354" bestFit="1" customWidth="1"/>
    <col min="5385" max="5385" width="33.140625" style="354" bestFit="1" customWidth="1"/>
    <col min="5386" max="5386" width="26" style="354" bestFit="1" customWidth="1"/>
    <col min="5387" max="5387" width="19.140625" style="354" bestFit="1" customWidth="1"/>
    <col min="5388" max="5388" width="10.42578125" style="354" customWidth="1"/>
    <col min="5389" max="5389" width="11.85546875" style="354" customWidth="1"/>
    <col min="5390" max="5390" width="14.7109375" style="354" customWidth="1"/>
    <col min="5391" max="5391" width="9" style="354" bestFit="1" customWidth="1"/>
    <col min="5392" max="5631" width="9.140625" style="354"/>
    <col min="5632" max="5632" width="4.7109375" style="354" bestFit="1" customWidth="1"/>
    <col min="5633" max="5633" width="9.7109375" style="354" bestFit="1" customWidth="1"/>
    <col min="5634" max="5634" width="10" style="354" bestFit="1" customWidth="1"/>
    <col min="5635" max="5635" width="9.140625" style="354"/>
    <col min="5636" max="5636" width="22.85546875" style="354" customWidth="1"/>
    <col min="5637" max="5637" width="59.7109375" style="354" bestFit="1" customWidth="1"/>
    <col min="5638" max="5638" width="57.85546875" style="354" bestFit="1" customWidth="1"/>
    <col min="5639" max="5639" width="35.28515625" style="354" bestFit="1" customWidth="1"/>
    <col min="5640" max="5640" width="28.140625" style="354" bestFit="1" customWidth="1"/>
    <col min="5641" max="5641" width="33.140625" style="354" bestFit="1" customWidth="1"/>
    <col min="5642" max="5642" width="26" style="354" bestFit="1" customWidth="1"/>
    <col min="5643" max="5643" width="19.140625" style="354" bestFit="1" customWidth="1"/>
    <col min="5644" max="5644" width="10.42578125" style="354" customWidth="1"/>
    <col min="5645" max="5645" width="11.85546875" style="354" customWidth="1"/>
    <col min="5646" max="5646" width="14.7109375" style="354" customWidth="1"/>
    <col min="5647" max="5647" width="9" style="354" bestFit="1" customWidth="1"/>
    <col min="5648" max="5887" width="9.140625" style="354"/>
    <col min="5888" max="5888" width="4.7109375" style="354" bestFit="1" customWidth="1"/>
    <col min="5889" max="5889" width="9.7109375" style="354" bestFit="1" customWidth="1"/>
    <col min="5890" max="5890" width="10" style="354" bestFit="1" customWidth="1"/>
    <col min="5891" max="5891" width="9.140625" style="354"/>
    <col min="5892" max="5892" width="22.85546875" style="354" customWidth="1"/>
    <col min="5893" max="5893" width="59.7109375" style="354" bestFit="1" customWidth="1"/>
    <col min="5894" max="5894" width="57.85546875" style="354" bestFit="1" customWidth="1"/>
    <col min="5895" max="5895" width="35.28515625" style="354" bestFit="1" customWidth="1"/>
    <col min="5896" max="5896" width="28.140625" style="354" bestFit="1" customWidth="1"/>
    <col min="5897" max="5897" width="33.140625" style="354" bestFit="1" customWidth="1"/>
    <col min="5898" max="5898" width="26" style="354" bestFit="1" customWidth="1"/>
    <col min="5899" max="5899" width="19.140625" style="354" bestFit="1" customWidth="1"/>
    <col min="5900" max="5900" width="10.42578125" style="354" customWidth="1"/>
    <col min="5901" max="5901" width="11.85546875" style="354" customWidth="1"/>
    <col min="5902" max="5902" width="14.7109375" style="354" customWidth="1"/>
    <col min="5903" max="5903" width="9" style="354" bestFit="1" customWidth="1"/>
    <col min="5904" max="6143" width="9.140625" style="354"/>
    <col min="6144" max="6144" width="4.7109375" style="354" bestFit="1" customWidth="1"/>
    <col min="6145" max="6145" width="9.7109375" style="354" bestFit="1" customWidth="1"/>
    <col min="6146" max="6146" width="10" style="354" bestFit="1" customWidth="1"/>
    <col min="6147" max="6147" width="9.140625" style="354"/>
    <col min="6148" max="6148" width="22.85546875" style="354" customWidth="1"/>
    <col min="6149" max="6149" width="59.7109375" style="354" bestFit="1" customWidth="1"/>
    <col min="6150" max="6150" width="57.85546875" style="354" bestFit="1" customWidth="1"/>
    <col min="6151" max="6151" width="35.28515625" style="354" bestFit="1" customWidth="1"/>
    <col min="6152" max="6152" width="28.140625" style="354" bestFit="1" customWidth="1"/>
    <col min="6153" max="6153" width="33.140625" style="354" bestFit="1" customWidth="1"/>
    <col min="6154" max="6154" width="26" style="354" bestFit="1" customWidth="1"/>
    <col min="6155" max="6155" width="19.140625" style="354" bestFit="1" customWidth="1"/>
    <col min="6156" max="6156" width="10.42578125" style="354" customWidth="1"/>
    <col min="6157" max="6157" width="11.85546875" style="354" customWidth="1"/>
    <col min="6158" max="6158" width="14.7109375" style="354" customWidth="1"/>
    <col min="6159" max="6159" width="9" style="354" bestFit="1" customWidth="1"/>
    <col min="6160" max="6399" width="9.140625" style="354"/>
    <col min="6400" max="6400" width="4.7109375" style="354" bestFit="1" customWidth="1"/>
    <col min="6401" max="6401" width="9.7109375" style="354" bestFit="1" customWidth="1"/>
    <col min="6402" max="6402" width="10" style="354" bestFit="1" customWidth="1"/>
    <col min="6403" max="6403" width="9.140625" style="354"/>
    <col min="6404" max="6404" width="22.85546875" style="354" customWidth="1"/>
    <col min="6405" max="6405" width="59.7109375" style="354" bestFit="1" customWidth="1"/>
    <col min="6406" max="6406" width="57.85546875" style="354" bestFit="1" customWidth="1"/>
    <col min="6407" max="6407" width="35.28515625" style="354" bestFit="1" customWidth="1"/>
    <col min="6408" max="6408" width="28.140625" style="354" bestFit="1" customWidth="1"/>
    <col min="6409" max="6409" width="33.140625" style="354" bestFit="1" customWidth="1"/>
    <col min="6410" max="6410" width="26" style="354" bestFit="1" customWidth="1"/>
    <col min="6411" max="6411" width="19.140625" style="354" bestFit="1" customWidth="1"/>
    <col min="6412" max="6412" width="10.42578125" style="354" customWidth="1"/>
    <col min="6413" max="6413" width="11.85546875" style="354" customWidth="1"/>
    <col min="6414" max="6414" width="14.7109375" style="354" customWidth="1"/>
    <col min="6415" max="6415" width="9" style="354" bestFit="1" customWidth="1"/>
    <col min="6416" max="6655" width="9.140625" style="354"/>
    <col min="6656" max="6656" width="4.7109375" style="354" bestFit="1" customWidth="1"/>
    <col min="6657" max="6657" width="9.7109375" style="354" bestFit="1" customWidth="1"/>
    <col min="6658" max="6658" width="10" style="354" bestFit="1" customWidth="1"/>
    <col min="6659" max="6659" width="9.140625" style="354"/>
    <col min="6660" max="6660" width="22.85546875" style="354" customWidth="1"/>
    <col min="6661" max="6661" width="59.7109375" style="354" bestFit="1" customWidth="1"/>
    <col min="6662" max="6662" width="57.85546875" style="354" bestFit="1" customWidth="1"/>
    <col min="6663" max="6663" width="35.28515625" style="354" bestFit="1" customWidth="1"/>
    <col min="6664" max="6664" width="28.140625" style="354" bestFit="1" customWidth="1"/>
    <col min="6665" max="6665" width="33.140625" style="354" bestFit="1" customWidth="1"/>
    <col min="6666" max="6666" width="26" style="354" bestFit="1" customWidth="1"/>
    <col min="6667" max="6667" width="19.140625" style="354" bestFit="1" customWidth="1"/>
    <col min="6668" max="6668" width="10.42578125" style="354" customWidth="1"/>
    <col min="6669" max="6669" width="11.85546875" style="354" customWidth="1"/>
    <col min="6670" max="6670" width="14.7109375" style="354" customWidth="1"/>
    <col min="6671" max="6671" width="9" style="354" bestFit="1" customWidth="1"/>
    <col min="6672" max="6911" width="9.140625" style="354"/>
    <col min="6912" max="6912" width="4.7109375" style="354" bestFit="1" customWidth="1"/>
    <col min="6913" max="6913" width="9.7109375" style="354" bestFit="1" customWidth="1"/>
    <col min="6914" max="6914" width="10" style="354" bestFit="1" customWidth="1"/>
    <col min="6915" max="6915" width="9.140625" style="354"/>
    <col min="6916" max="6916" width="22.85546875" style="354" customWidth="1"/>
    <col min="6917" max="6917" width="59.7109375" style="354" bestFit="1" customWidth="1"/>
    <col min="6918" max="6918" width="57.85546875" style="354" bestFit="1" customWidth="1"/>
    <col min="6919" max="6919" width="35.28515625" style="354" bestFit="1" customWidth="1"/>
    <col min="6920" max="6920" width="28.140625" style="354" bestFit="1" customWidth="1"/>
    <col min="6921" max="6921" width="33.140625" style="354" bestFit="1" customWidth="1"/>
    <col min="6922" max="6922" width="26" style="354" bestFit="1" customWidth="1"/>
    <col min="6923" max="6923" width="19.140625" style="354" bestFit="1" customWidth="1"/>
    <col min="6924" max="6924" width="10.42578125" style="354" customWidth="1"/>
    <col min="6925" max="6925" width="11.85546875" style="354" customWidth="1"/>
    <col min="6926" max="6926" width="14.7109375" style="354" customWidth="1"/>
    <col min="6927" max="6927" width="9" style="354" bestFit="1" customWidth="1"/>
    <col min="6928" max="7167" width="9.140625" style="354"/>
    <col min="7168" max="7168" width="4.7109375" style="354" bestFit="1" customWidth="1"/>
    <col min="7169" max="7169" width="9.7109375" style="354" bestFit="1" customWidth="1"/>
    <col min="7170" max="7170" width="10" style="354" bestFit="1" customWidth="1"/>
    <col min="7171" max="7171" width="9.140625" style="354"/>
    <col min="7172" max="7172" width="22.85546875" style="354" customWidth="1"/>
    <col min="7173" max="7173" width="59.7109375" style="354" bestFit="1" customWidth="1"/>
    <col min="7174" max="7174" width="57.85546875" style="354" bestFit="1" customWidth="1"/>
    <col min="7175" max="7175" width="35.28515625" style="354" bestFit="1" customWidth="1"/>
    <col min="7176" max="7176" width="28.140625" style="354" bestFit="1" customWidth="1"/>
    <col min="7177" max="7177" width="33.140625" style="354" bestFit="1" customWidth="1"/>
    <col min="7178" max="7178" width="26" style="354" bestFit="1" customWidth="1"/>
    <col min="7179" max="7179" width="19.140625" style="354" bestFit="1" customWidth="1"/>
    <col min="7180" max="7180" width="10.42578125" style="354" customWidth="1"/>
    <col min="7181" max="7181" width="11.85546875" style="354" customWidth="1"/>
    <col min="7182" max="7182" width="14.7109375" style="354" customWidth="1"/>
    <col min="7183" max="7183" width="9" style="354" bestFit="1" customWidth="1"/>
    <col min="7184" max="7423" width="9.140625" style="354"/>
    <col min="7424" max="7424" width="4.7109375" style="354" bestFit="1" customWidth="1"/>
    <col min="7425" max="7425" width="9.7109375" style="354" bestFit="1" customWidth="1"/>
    <col min="7426" max="7426" width="10" style="354" bestFit="1" customWidth="1"/>
    <col min="7427" max="7427" width="9.140625" style="354"/>
    <col min="7428" max="7428" width="22.85546875" style="354" customWidth="1"/>
    <col min="7429" max="7429" width="59.7109375" style="354" bestFit="1" customWidth="1"/>
    <col min="7430" max="7430" width="57.85546875" style="354" bestFit="1" customWidth="1"/>
    <col min="7431" max="7431" width="35.28515625" style="354" bestFit="1" customWidth="1"/>
    <col min="7432" max="7432" width="28.140625" style="354" bestFit="1" customWidth="1"/>
    <col min="7433" max="7433" width="33.140625" style="354" bestFit="1" customWidth="1"/>
    <col min="7434" max="7434" width="26" style="354" bestFit="1" customWidth="1"/>
    <col min="7435" max="7435" width="19.140625" style="354" bestFit="1" customWidth="1"/>
    <col min="7436" max="7436" width="10.42578125" style="354" customWidth="1"/>
    <col min="7437" max="7437" width="11.85546875" style="354" customWidth="1"/>
    <col min="7438" max="7438" width="14.7109375" style="354" customWidth="1"/>
    <col min="7439" max="7439" width="9" style="354" bestFit="1" customWidth="1"/>
    <col min="7440" max="7679" width="9.140625" style="354"/>
    <col min="7680" max="7680" width="4.7109375" style="354" bestFit="1" customWidth="1"/>
    <col min="7681" max="7681" width="9.7109375" style="354" bestFit="1" customWidth="1"/>
    <col min="7682" max="7682" width="10" style="354" bestFit="1" customWidth="1"/>
    <col min="7683" max="7683" width="9.140625" style="354"/>
    <col min="7684" max="7684" width="22.85546875" style="354" customWidth="1"/>
    <col min="7685" max="7685" width="59.7109375" style="354" bestFit="1" customWidth="1"/>
    <col min="7686" max="7686" width="57.85546875" style="354" bestFit="1" customWidth="1"/>
    <col min="7687" max="7687" width="35.28515625" style="354" bestFit="1" customWidth="1"/>
    <col min="7688" max="7688" width="28.140625" style="354" bestFit="1" customWidth="1"/>
    <col min="7689" max="7689" width="33.140625" style="354" bestFit="1" customWidth="1"/>
    <col min="7690" max="7690" width="26" style="354" bestFit="1" customWidth="1"/>
    <col min="7691" max="7691" width="19.140625" style="354" bestFit="1" customWidth="1"/>
    <col min="7692" max="7692" width="10.42578125" style="354" customWidth="1"/>
    <col min="7693" max="7693" width="11.85546875" style="354" customWidth="1"/>
    <col min="7694" max="7694" width="14.7109375" style="354" customWidth="1"/>
    <col min="7695" max="7695" width="9" style="354" bestFit="1" customWidth="1"/>
    <col min="7696" max="7935" width="9.140625" style="354"/>
    <col min="7936" max="7936" width="4.7109375" style="354" bestFit="1" customWidth="1"/>
    <col min="7937" max="7937" width="9.7109375" style="354" bestFit="1" customWidth="1"/>
    <col min="7938" max="7938" width="10" style="354" bestFit="1" customWidth="1"/>
    <col min="7939" max="7939" width="9.140625" style="354"/>
    <col min="7940" max="7940" width="22.85546875" style="354" customWidth="1"/>
    <col min="7941" max="7941" width="59.7109375" style="354" bestFit="1" customWidth="1"/>
    <col min="7942" max="7942" width="57.85546875" style="354" bestFit="1" customWidth="1"/>
    <col min="7943" max="7943" width="35.28515625" style="354" bestFit="1" customWidth="1"/>
    <col min="7944" max="7944" width="28.140625" style="354" bestFit="1" customWidth="1"/>
    <col min="7945" max="7945" width="33.140625" style="354" bestFit="1" customWidth="1"/>
    <col min="7946" max="7946" width="26" style="354" bestFit="1" customWidth="1"/>
    <col min="7947" max="7947" width="19.140625" style="354" bestFit="1" customWidth="1"/>
    <col min="7948" max="7948" width="10.42578125" style="354" customWidth="1"/>
    <col min="7949" max="7949" width="11.85546875" style="354" customWidth="1"/>
    <col min="7950" max="7950" width="14.7109375" style="354" customWidth="1"/>
    <col min="7951" max="7951" width="9" style="354" bestFit="1" customWidth="1"/>
    <col min="7952" max="8191" width="9.140625" style="354"/>
    <col min="8192" max="8192" width="4.7109375" style="354" bestFit="1" customWidth="1"/>
    <col min="8193" max="8193" width="9.7109375" style="354" bestFit="1" customWidth="1"/>
    <col min="8194" max="8194" width="10" style="354" bestFit="1" customWidth="1"/>
    <col min="8195" max="8195" width="9.140625" style="354"/>
    <col min="8196" max="8196" width="22.85546875" style="354" customWidth="1"/>
    <col min="8197" max="8197" width="59.7109375" style="354" bestFit="1" customWidth="1"/>
    <col min="8198" max="8198" width="57.85546875" style="354" bestFit="1" customWidth="1"/>
    <col min="8199" max="8199" width="35.28515625" style="354" bestFit="1" customWidth="1"/>
    <col min="8200" max="8200" width="28.140625" style="354" bestFit="1" customWidth="1"/>
    <col min="8201" max="8201" width="33.140625" style="354" bestFit="1" customWidth="1"/>
    <col min="8202" max="8202" width="26" style="354" bestFit="1" customWidth="1"/>
    <col min="8203" max="8203" width="19.140625" style="354" bestFit="1" customWidth="1"/>
    <col min="8204" max="8204" width="10.42578125" style="354" customWidth="1"/>
    <col min="8205" max="8205" width="11.85546875" style="354" customWidth="1"/>
    <col min="8206" max="8206" width="14.7109375" style="354" customWidth="1"/>
    <col min="8207" max="8207" width="9" style="354" bestFit="1" customWidth="1"/>
    <col min="8208" max="8447" width="9.140625" style="354"/>
    <col min="8448" max="8448" width="4.7109375" style="354" bestFit="1" customWidth="1"/>
    <col min="8449" max="8449" width="9.7109375" style="354" bestFit="1" customWidth="1"/>
    <col min="8450" max="8450" width="10" style="354" bestFit="1" customWidth="1"/>
    <col min="8451" max="8451" width="9.140625" style="354"/>
    <col min="8452" max="8452" width="22.85546875" style="354" customWidth="1"/>
    <col min="8453" max="8453" width="59.7109375" style="354" bestFit="1" customWidth="1"/>
    <col min="8454" max="8454" width="57.85546875" style="354" bestFit="1" customWidth="1"/>
    <col min="8455" max="8455" width="35.28515625" style="354" bestFit="1" customWidth="1"/>
    <col min="8456" max="8456" width="28.140625" style="354" bestFit="1" customWidth="1"/>
    <col min="8457" max="8457" width="33.140625" style="354" bestFit="1" customWidth="1"/>
    <col min="8458" max="8458" width="26" style="354" bestFit="1" customWidth="1"/>
    <col min="8459" max="8459" width="19.140625" style="354" bestFit="1" customWidth="1"/>
    <col min="8460" max="8460" width="10.42578125" style="354" customWidth="1"/>
    <col min="8461" max="8461" width="11.85546875" style="354" customWidth="1"/>
    <col min="8462" max="8462" width="14.7109375" style="354" customWidth="1"/>
    <col min="8463" max="8463" width="9" style="354" bestFit="1" customWidth="1"/>
    <col min="8464" max="8703" width="9.140625" style="354"/>
    <col min="8704" max="8704" width="4.7109375" style="354" bestFit="1" customWidth="1"/>
    <col min="8705" max="8705" width="9.7109375" style="354" bestFit="1" customWidth="1"/>
    <col min="8706" max="8706" width="10" style="354" bestFit="1" customWidth="1"/>
    <col min="8707" max="8707" width="9.140625" style="354"/>
    <col min="8708" max="8708" width="22.85546875" style="354" customWidth="1"/>
    <col min="8709" max="8709" width="59.7109375" style="354" bestFit="1" customWidth="1"/>
    <col min="8710" max="8710" width="57.85546875" style="354" bestFit="1" customWidth="1"/>
    <col min="8711" max="8711" width="35.28515625" style="354" bestFit="1" customWidth="1"/>
    <col min="8712" max="8712" width="28.140625" style="354" bestFit="1" customWidth="1"/>
    <col min="8713" max="8713" width="33.140625" style="354" bestFit="1" customWidth="1"/>
    <col min="8714" max="8714" width="26" style="354" bestFit="1" customWidth="1"/>
    <col min="8715" max="8715" width="19.140625" style="354" bestFit="1" customWidth="1"/>
    <col min="8716" max="8716" width="10.42578125" style="354" customWidth="1"/>
    <col min="8717" max="8717" width="11.85546875" style="354" customWidth="1"/>
    <col min="8718" max="8718" width="14.7109375" style="354" customWidth="1"/>
    <col min="8719" max="8719" width="9" style="354" bestFit="1" customWidth="1"/>
    <col min="8720" max="8959" width="9.140625" style="354"/>
    <col min="8960" max="8960" width="4.7109375" style="354" bestFit="1" customWidth="1"/>
    <col min="8961" max="8961" width="9.7109375" style="354" bestFit="1" customWidth="1"/>
    <col min="8962" max="8962" width="10" style="354" bestFit="1" customWidth="1"/>
    <col min="8963" max="8963" width="9.140625" style="354"/>
    <col min="8964" max="8964" width="22.85546875" style="354" customWidth="1"/>
    <col min="8965" max="8965" width="59.7109375" style="354" bestFit="1" customWidth="1"/>
    <col min="8966" max="8966" width="57.85546875" style="354" bestFit="1" customWidth="1"/>
    <col min="8967" max="8967" width="35.28515625" style="354" bestFit="1" customWidth="1"/>
    <col min="8968" max="8968" width="28.140625" style="354" bestFit="1" customWidth="1"/>
    <col min="8969" max="8969" width="33.140625" style="354" bestFit="1" customWidth="1"/>
    <col min="8970" max="8970" width="26" style="354" bestFit="1" customWidth="1"/>
    <col min="8971" max="8971" width="19.140625" style="354" bestFit="1" customWidth="1"/>
    <col min="8972" max="8972" width="10.42578125" style="354" customWidth="1"/>
    <col min="8973" max="8973" width="11.85546875" style="354" customWidth="1"/>
    <col min="8974" max="8974" width="14.7109375" style="354" customWidth="1"/>
    <col min="8975" max="8975" width="9" style="354" bestFit="1" customWidth="1"/>
    <col min="8976" max="9215" width="9.140625" style="354"/>
    <col min="9216" max="9216" width="4.7109375" style="354" bestFit="1" customWidth="1"/>
    <col min="9217" max="9217" width="9.7109375" style="354" bestFit="1" customWidth="1"/>
    <col min="9218" max="9218" width="10" style="354" bestFit="1" customWidth="1"/>
    <col min="9219" max="9219" width="9.140625" style="354"/>
    <col min="9220" max="9220" width="22.85546875" style="354" customWidth="1"/>
    <col min="9221" max="9221" width="59.7109375" style="354" bestFit="1" customWidth="1"/>
    <col min="9222" max="9222" width="57.85546875" style="354" bestFit="1" customWidth="1"/>
    <col min="9223" max="9223" width="35.28515625" style="354" bestFit="1" customWidth="1"/>
    <col min="9224" max="9224" width="28.140625" style="354" bestFit="1" customWidth="1"/>
    <col min="9225" max="9225" width="33.140625" style="354" bestFit="1" customWidth="1"/>
    <col min="9226" max="9226" width="26" style="354" bestFit="1" customWidth="1"/>
    <col min="9227" max="9227" width="19.140625" style="354" bestFit="1" customWidth="1"/>
    <col min="9228" max="9228" width="10.42578125" style="354" customWidth="1"/>
    <col min="9229" max="9229" width="11.85546875" style="354" customWidth="1"/>
    <col min="9230" max="9230" width="14.7109375" style="354" customWidth="1"/>
    <col min="9231" max="9231" width="9" style="354" bestFit="1" customWidth="1"/>
    <col min="9232" max="9471" width="9.140625" style="354"/>
    <col min="9472" max="9472" width="4.7109375" style="354" bestFit="1" customWidth="1"/>
    <col min="9473" max="9473" width="9.7109375" style="354" bestFit="1" customWidth="1"/>
    <col min="9474" max="9474" width="10" style="354" bestFit="1" customWidth="1"/>
    <col min="9475" max="9475" width="9.140625" style="354"/>
    <col min="9476" max="9476" width="22.85546875" style="354" customWidth="1"/>
    <col min="9477" max="9477" width="59.7109375" style="354" bestFit="1" customWidth="1"/>
    <col min="9478" max="9478" width="57.85546875" style="354" bestFit="1" customWidth="1"/>
    <col min="9479" max="9479" width="35.28515625" style="354" bestFit="1" customWidth="1"/>
    <col min="9480" max="9480" width="28.140625" style="354" bestFit="1" customWidth="1"/>
    <col min="9481" max="9481" width="33.140625" style="354" bestFit="1" customWidth="1"/>
    <col min="9482" max="9482" width="26" style="354" bestFit="1" customWidth="1"/>
    <col min="9483" max="9483" width="19.140625" style="354" bestFit="1" customWidth="1"/>
    <col min="9484" max="9484" width="10.42578125" style="354" customWidth="1"/>
    <col min="9485" max="9485" width="11.85546875" style="354" customWidth="1"/>
    <col min="9486" max="9486" width="14.7109375" style="354" customWidth="1"/>
    <col min="9487" max="9487" width="9" style="354" bestFit="1" customWidth="1"/>
    <col min="9488" max="9727" width="9.140625" style="354"/>
    <col min="9728" max="9728" width="4.7109375" style="354" bestFit="1" customWidth="1"/>
    <col min="9729" max="9729" width="9.7109375" style="354" bestFit="1" customWidth="1"/>
    <col min="9730" max="9730" width="10" style="354" bestFit="1" customWidth="1"/>
    <col min="9731" max="9731" width="9.140625" style="354"/>
    <col min="9732" max="9732" width="22.85546875" style="354" customWidth="1"/>
    <col min="9733" max="9733" width="59.7109375" style="354" bestFit="1" customWidth="1"/>
    <col min="9734" max="9734" width="57.85546875" style="354" bestFit="1" customWidth="1"/>
    <col min="9735" max="9735" width="35.28515625" style="354" bestFit="1" customWidth="1"/>
    <col min="9736" max="9736" width="28.140625" style="354" bestFit="1" customWidth="1"/>
    <col min="9737" max="9737" width="33.140625" style="354" bestFit="1" customWidth="1"/>
    <col min="9738" max="9738" width="26" style="354" bestFit="1" customWidth="1"/>
    <col min="9739" max="9739" width="19.140625" style="354" bestFit="1" customWidth="1"/>
    <col min="9740" max="9740" width="10.42578125" style="354" customWidth="1"/>
    <col min="9741" max="9741" width="11.85546875" style="354" customWidth="1"/>
    <col min="9742" max="9742" width="14.7109375" style="354" customWidth="1"/>
    <col min="9743" max="9743" width="9" style="354" bestFit="1" customWidth="1"/>
    <col min="9744" max="9983" width="9.140625" style="354"/>
    <col min="9984" max="9984" width="4.7109375" style="354" bestFit="1" customWidth="1"/>
    <col min="9985" max="9985" width="9.7109375" style="354" bestFit="1" customWidth="1"/>
    <col min="9986" max="9986" width="10" style="354" bestFit="1" customWidth="1"/>
    <col min="9987" max="9987" width="9.140625" style="354"/>
    <col min="9988" max="9988" width="22.85546875" style="354" customWidth="1"/>
    <col min="9989" max="9989" width="59.7109375" style="354" bestFit="1" customWidth="1"/>
    <col min="9990" max="9990" width="57.85546875" style="354" bestFit="1" customWidth="1"/>
    <col min="9991" max="9991" width="35.28515625" style="354" bestFit="1" customWidth="1"/>
    <col min="9992" max="9992" width="28.140625" style="354" bestFit="1" customWidth="1"/>
    <col min="9993" max="9993" width="33.140625" style="354" bestFit="1" customWidth="1"/>
    <col min="9994" max="9994" width="26" style="354" bestFit="1" customWidth="1"/>
    <col min="9995" max="9995" width="19.140625" style="354" bestFit="1" customWidth="1"/>
    <col min="9996" max="9996" width="10.42578125" style="354" customWidth="1"/>
    <col min="9997" max="9997" width="11.85546875" style="354" customWidth="1"/>
    <col min="9998" max="9998" width="14.7109375" style="354" customWidth="1"/>
    <col min="9999" max="9999" width="9" style="354" bestFit="1" customWidth="1"/>
    <col min="10000" max="10239" width="9.140625" style="354"/>
    <col min="10240" max="10240" width="4.7109375" style="354" bestFit="1" customWidth="1"/>
    <col min="10241" max="10241" width="9.7109375" style="354" bestFit="1" customWidth="1"/>
    <col min="10242" max="10242" width="10" style="354" bestFit="1" customWidth="1"/>
    <col min="10243" max="10243" width="9.140625" style="354"/>
    <col min="10244" max="10244" width="22.85546875" style="354" customWidth="1"/>
    <col min="10245" max="10245" width="59.7109375" style="354" bestFit="1" customWidth="1"/>
    <col min="10246" max="10246" width="57.85546875" style="354" bestFit="1" customWidth="1"/>
    <col min="10247" max="10247" width="35.28515625" style="354" bestFit="1" customWidth="1"/>
    <col min="10248" max="10248" width="28.140625" style="354" bestFit="1" customWidth="1"/>
    <col min="10249" max="10249" width="33.140625" style="354" bestFit="1" customWidth="1"/>
    <col min="10250" max="10250" width="26" style="354" bestFit="1" customWidth="1"/>
    <col min="10251" max="10251" width="19.140625" style="354" bestFit="1" customWidth="1"/>
    <col min="10252" max="10252" width="10.42578125" style="354" customWidth="1"/>
    <col min="10253" max="10253" width="11.85546875" style="354" customWidth="1"/>
    <col min="10254" max="10254" width="14.7109375" style="354" customWidth="1"/>
    <col min="10255" max="10255" width="9" style="354" bestFit="1" customWidth="1"/>
    <col min="10256" max="10495" width="9.140625" style="354"/>
    <col min="10496" max="10496" width="4.7109375" style="354" bestFit="1" customWidth="1"/>
    <col min="10497" max="10497" width="9.7109375" style="354" bestFit="1" customWidth="1"/>
    <col min="10498" max="10498" width="10" style="354" bestFit="1" customWidth="1"/>
    <col min="10499" max="10499" width="9.140625" style="354"/>
    <col min="10500" max="10500" width="22.85546875" style="354" customWidth="1"/>
    <col min="10501" max="10501" width="59.7109375" style="354" bestFit="1" customWidth="1"/>
    <col min="10502" max="10502" width="57.85546875" style="354" bestFit="1" customWidth="1"/>
    <col min="10503" max="10503" width="35.28515625" style="354" bestFit="1" customWidth="1"/>
    <col min="10504" max="10504" width="28.140625" style="354" bestFit="1" customWidth="1"/>
    <col min="10505" max="10505" width="33.140625" style="354" bestFit="1" customWidth="1"/>
    <col min="10506" max="10506" width="26" style="354" bestFit="1" customWidth="1"/>
    <col min="10507" max="10507" width="19.140625" style="354" bestFit="1" customWidth="1"/>
    <col min="10508" max="10508" width="10.42578125" style="354" customWidth="1"/>
    <col min="10509" max="10509" width="11.85546875" style="354" customWidth="1"/>
    <col min="10510" max="10510" width="14.7109375" style="354" customWidth="1"/>
    <col min="10511" max="10511" width="9" style="354" bestFit="1" customWidth="1"/>
    <col min="10512" max="10751" width="9.140625" style="354"/>
    <col min="10752" max="10752" width="4.7109375" style="354" bestFit="1" customWidth="1"/>
    <col min="10753" max="10753" width="9.7109375" style="354" bestFit="1" customWidth="1"/>
    <col min="10754" max="10754" width="10" style="354" bestFit="1" customWidth="1"/>
    <col min="10755" max="10755" width="9.140625" style="354"/>
    <col min="10756" max="10756" width="22.85546875" style="354" customWidth="1"/>
    <col min="10757" max="10757" width="59.7109375" style="354" bestFit="1" customWidth="1"/>
    <col min="10758" max="10758" width="57.85546875" style="354" bestFit="1" customWidth="1"/>
    <col min="10759" max="10759" width="35.28515625" style="354" bestFit="1" customWidth="1"/>
    <col min="10760" max="10760" width="28.140625" style="354" bestFit="1" customWidth="1"/>
    <col min="10761" max="10761" width="33.140625" style="354" bestFit="1" customWidth="1"/>
    <col min="10762" max="10762" width="26" style="354" bestFit="1" customWidth="1"/>
    <col min="10763" max="10763" width="19.140625" style="354" bestFit="1" customWidth="1"/>
    <col min="10764" max="10764" width="10.42578125" style="354" customWidth="1"/>
    <col min="10765" max="10765" width="11.85546875" style="354" customWidth="1"/>
    <col min="10766" max="10766" width="14.7109375" style="354" customWidth="1"/>
    <col min="10767" max="10767" width="9" style="354" bestFit="1" customWidth="1"/>
    <col min="10768" max="11007" width="9.140625" style="354"/>
    <col min="11008" max="11008" width="4.7109375" style="354" bestFit="1" customWidth="1"/>
    <col min="11009" max="11009" width="9.7109375" style="354" bestFit="1" customWidth="1"/>
    <col min="11010" max="11010" width="10" style="354" bestFit="1" customWidth="1"/>
    <col min="11011" max="11011" width="9.140625" style="354"/>
    <col min="11012" max="11012" width="22.85546875" style="354" customWidth="1"/>
    <col min="11013" max="11013" width="59.7109375" style="354" bestFit="1" customWidth="1"/>
    <col min="11014" max="11014" width="57.85546875" style="354" bestFit="1" customWidth="1"/>
    <col min="11015" max="11015" width="35.28515625" style="354" bestFit="1" customWidth="1"/>
    <col min="11016" max="11016" width="28.140625" style="354" bestFit="1" customWidth="1"/>
    <col min="11017" max="11017" width="33.140625" style="354" bestFit="1" customWidth="1"/>
    <col min="11018" max="11018" width="26" style="354" bestFit="1" customWidth="1"/>
    <col min="11019" max="11019" width="19.140625" style="354" bestFit="1" customWidth="1"/>
    <col min="11020" max="11020" width="10.42578125" style="354" customWidth="1"/>
    <col min="11021" max="11021" width="11.85546875" style="354" customWidth="1"/>
    <col min="11022" max="11022" width="14.7109375" style="354" customWidth="1"/>
    <col min="11023" max="11023" width="9" style="354" bestFit="1" customWidth="1"/>
    <col min="11024" max="11263" width="9.140625" style="354"/>
    <col min="11264" max="11264" width="4.7109375" style="354" bestFit="1" customWidth="1"/>
    <col min="11265" max="11265" width="9.7109375" style="354" bestFit="1" customWidth="1"/>
    <col min="11266" max="11266" width="10" style="354" bestFit="1" customWidth="1"/>
    <col min="11267" max="11267" width="9.140625" style="354"/>
    <col min="11268" max="11268" width="22.85546875" style="354" customWidth="1"/>
    <col min="11269" max="11269" width="59.7109375" style="354" bestFit="1" customWidth="1"/>
    <col min="11270" max="11270" width="57.85546875" style="354" bestFit="1" customWidth="1"/>
    <col min="11271" max="11271" width="35.28515625" style="354" bestFit="1" customWidth="1"/>
    <col min="11272" max="11272" width="28.140625" style="354" bestFit="1" customWidth="1"/>
    <col min="11273" max="11273" width="33.140625" style="354" bestFit="1" customWidth="1"/>
    <col min="11274" max="11274" width="26" style="354" bestFit="1" customWidth="1"/>
    <col min="11275" max="11275" width="19.140625" style="354" bestFit="1" customWidth="1"/>
    <col min="11276" max="11276" width="10.42578125" style="354" customWidth="1"/>
    <col min="11277" max="11277" width="11.85546875" style="354" customWidth="1"/>
    <col min="11278" max="11278" width="14.7109375" style="354" customWidth="1"/>
    <col min="11279" max="11279" width="9" style="354" bestFit="1" customWidth="1"/>
    <col min="11280" max="11519" width="9.140625" style="354"/>
    <col min="11520" max="11520" width="4.7109375" style="354" bestFit="1" customWidth="1"/>
    <col min="11521" max="11521" width="9.7109375" style="354" bestFit="1" customWidth="1"/>
    <col min="11522" max="11522" width="10" style="354" bestFit="1" customWidth="1"/>
    <col min="11523" max="11523" width="9.140625" style="354"/>
    <col min="11524" max="11524" width="22.85546875" style="354" customWidth="1"/>
    <col min="11525" max="11525" width="59.7109375" style="354" bestFit="1" customWidth="1"/>
    <col min="11526" max="11526" width="57.85546875" style="354" bestFit="1" customWidth="1"/>
    <col min="11527" max="11527" width="35.28515625" style="354" bestFit="1" customWidth="1"/>
    <col min="11528" max="11528" width="28.140625" style="354" bestFit="1" customWidth="1"/>
    <col min="11529" max="11529" width="33.140625" style="354" bestFit="1" customWidth="1"/>
    <col min="11530" max="11530" width="26" style="354" bestFit="1" customWidth="1"/>
    <col min="11531" max="11531" width="19.140625" style="354" bestFit="1" customWidth="1"/>
    <col min="11532" max="11532" width="10.42578125" style="354" customWidth="1"/>
    <col min="11533" max="11533" width="11.85546875" style="354" customWidth="1"/>
    <col min="11534" max="11534" width="14.7109375" style="354" customWidth="1"/>
    <col min="11535" max="11535" width="9" style="354" bestFit="1" customWidth="1"/>
    <col min="11536" max="11775" width="9.140625" style="354"/>
    <col min="11776" max="11776" width="4.7109375" style="354" bestFit="1" customWidth="1"/>
    <col min="11777" max="11777" width="9.7109375" style="354" bestFit="1" customWidth="1"/>
    <col min="11778" max="11778" width="10" style="354" bestFit="1" customWidth="1"/>
    <col min="11779" max="11779" width="9.140625" style="354"/>
    <col min="11780" max="11780" width="22.85546875" style="354" customWidth="1"/>
    <col min="11781" max="11781" width="59.7109375" style="354" bestFit="1" customWidth="1"/>
    <col min="11782" max="11782" width="57.85546875" style="354" bestFit="1" customWidth="1"/>
    <col min="11783" max="11783" width="35.28515625" style="354" bestFit="1" customWidth="1"/>
    <col min="11784" max="11784" width="28.140625" style="354" bestFit="1" customWidth="1"/>
    <col min="11785" max="11785" width="33.140625" style="354" bestFit="1" customWidth="1"/>
    <col min="11786" max="11786" width="26" style="354" bestFit="1" customWidth="1"/>
    <col min="11787" max="11787" width="19.140625" style="354" bestFit="1" customWidth="1"/>
    <col min="11788" max="11788" width="10.42578125" style="354" customWidth="1"/>
    <col min="11789" max="11789" width="11.85546875" style="354" customWidth="1"/>
    <col min="11790" max="11790" width="14.7109375" style="354" customWidth="1"/>
    <col min="11791" max="11791" width="9" style="354" bestFit="1" customWidth="1"/>
    <col min="11792" max="12031" width="9.140625" style="354"/>
    <col min="12032" max="12032" width="4.7109375" style="354" bestFit="1" customWidth="1"/>
    <col min="12033" max="12033" width="9.7109375" style="354" bestFit="1" customWidth="1"/>
    <col min="12034" max="12034" width="10" style="354" bestFit="1" customWidth="1"/>
    <col min="12035" max="12035" width="9.140625" style="354"/>
    <col min="12036" max="12036" width="22.85546875" style="354" customWidth="1"/>
    <col min="12037" max="12037" width="59.7109375" style="354" bestFit="1" customWidth="1"/>
    <col min="12038" max="12038" width="57.85546875" style="354" bestFit="1" customWidth="1"/>
    <col min="12039" max="12039" width="35.28515625" style="354" bestFit="1" customWidth="1"/>
    <col min="12040" max="12040" width="28.140625" style="354" bestFit="1" customWidth="1"/>
    <col min="12041" max="12041" width="33.140625" style="354" bestFit="1" customWidth="1"/>
    <col min="12042" max="12042" width="26" style="354" bestFit="1" customWidth="1"/>
    <col min="12043" max="12043" width="19.140625" style="354" bestFit="1" customWidth="1"/>
    <col min="12044" max="12044" width="10.42578125" style="354" customWidth="1"/>
    <col min="12045" max="12045" width="11.85546875" style="354" customWidth="1"/>
    <col min="12046" max="12046" width="14.7109375" style="354" customWidth="1"/>
    <col min="12047" max="12047" width="9" style="354" bestFit="1" customWidth="1"/>
    <col min="12048" max="12287" width="9.140625" style="354"/>
    <col min="12288" max="12288" width="4.7109375" style="354" bestFit="1" customWidth="1"/>
    <col min="12289" max="12289" width="9.7109375" style="354" bestFit="1" customWidth="1"/>
    <col min="12290" max="12290" width="10" style="354" bestFit="1" customWidth="1"/>
    <col min="12291" max="12291" width="9.140625" style="354"/>
    <col min="12292" max="12292" width="22.85546875" style="354" customWidth="1"/>
    <col min="12293" max="12293" width="59.7109375" style="354" bestFit="1" customWidth="1"/>
    <col min="12294" max="12294" width="57.85546875" style="354" bestFit="1" customWidth="1"/>
    <col min="12295" max="12295" width="35.28515625" style="354" bestFit="1" customWidth="1"/>
    <col min="12296" max="12296" width="28.140625" style="354" bestFit="1" customWidth="1"/>
    <col min="12297" max="12297" width="33.140625" style="354" bestFit="1" customWidth="1"/>
    <col min="12298" max="12298" width="26" style="354" bestFit="1" customWidth="1"/>
    <col min="12299" max="12299" width="19.140625" style="354" bestFit="1" customWidth="1"/>
    <col min="12300" max="12300" width="10.42578125" style="354" customWidth="1"/>
    <col min="12301" max="12301" width="11.85546875" style="354" customWidth="1"/>
    <col min="12302" max="12302" width="14.7109375" style="354" customWidth="1"/>
    <col min="12303" max="12303" width="9" style="354" bestFit="1" customWidth="1"/>
    <col min="12304" max="12543" width="9.140625" style="354"/>
    <col min="12544" max="12544" width="4.7109375" style="354" bestFit="1" customWidth="1"/>
    <col min="12545" max="12545" width="9.7109375" style="354" bestFit="1" customWidth="1"/>
    <col min="12546" max="12546" width="10" style="354" bestFit="1" customWidth="1"/>
    <col min="12547" max="12547" width="9.140625" style="354"/>
    <col min="12548" max="12548" width="22.85546875" style="354" customWidth="1"/>
    <col min="12549" max="12549" width="59.7109375" style="354" bestFit="1" customWidth="1"/>
    <col min="12550" max="12550" width="57.85546875" style="354" bestFit="1" customWidth="1"/>
    <col min="12551" max="12551" width="35.28515625" style="354" bestFit="1" customWidth="1"/>
    <col min="12552" max="12552" width="28.140625" style="354" bestFit="1" customWidth="1"/>
    <col min="12553" max="12553" width="33.140625" style="354" bestFit="1" customWidth="1"/>
    <col min="12554" max="12554" width="26" style="354" bestFit="1" customWidth="1"/>
    <col min="12555" max="12555" width="19.140625" style="354" bestFit="1" customWidth="1"/>
    <col min="12556" max="12556" width="10.42578125" style="354" customWidth="1"/>
    <col min="12557" max="12557" width="11.85546875" style="354" customWidth="1"/>
    <col min="12558" max="12558" width="14.7109375" style="354" customWidth="1"/>
    <col min="12559" max="12559" width="9" style="354" bestFit="1" customWidth="1"/>
    <col min="12560" max="12799" width="9.140625" style="354"/>
    <col min="12800" max="12800" width="4.7109375" style="354" bestFit="1" customWidth="1"/>
    <col min="12801" max="12801" width="9.7109375" style="354" bestFit="1" customWidth="1"/>
    <col min="12802" max="12802" width="10" style="354" bestFit="1" customWidth="1"/>
    <col min="12803" max="12803" width="9.140625" style="354"/>
    <col min="12804" max="12804" width="22.85546875" style="354" customWidth="1"/>
    <col min="12805" max="12805" width="59.7109375" style="354" bestFit="1" customWidth="1"/>
    <col min="12806" max="12806" width="57.85546875" style="354" bestFit="1" customWidth="1"/>
    <col min="12807" max="12807" width="35.28515625" style="354" bestFit="1" customWidth="1"/>
    <col min="12808" max="12808" width="28.140625" style="354" bestFit="1" customWidth="1"/>
    <col min="12809" max="12809" width="33.140625" style="354" bestFit="1" customWidth="1"/>
    <col min="12810" max="12810" width="26" style="354" bestFit="1" customWidth="1"/>
    <col min="12811" max="12811" width="19.140625" style="354" bestFit="1" customWidth="1"/>
    <col min="12812" max="12812" width="10.42578125" style="354" customWidth="1"/>
    <col min="12813" max="12813" width="11.85546875" style="354" customWidth="1"/>
    <col min="12814" max="12814" width="14.7109375" style="354" customWidth="1"/>
    <col min="12815" max="12815" width="9" style="354" bestFit="1" customWidth="1"/>
    <col min="12816" max="13055" width="9.140625" style="354"/>
    <col min="13056" max="13056" width="4.7109375" style="354" bestFit="1" customWidth="1"/>
    <col min="13057" max="13057" width="9.7109375" style="354" bestFit="1" customWidth="1"/>
    <col min="13058" max="13058" width="10" style="354" bestFit="1" customWidth="1"/>
    <col min="13059" max="13059" width="9.140625" style="354"/>
    <col min="13060" max="13060" width="22.85546875" style="354" customWidth="1"/>
    <col min="13061" max="13061" width="59.7109375" style="354" bestFit="1" customWidth="1"/>
    <col min="13062" max="13062" width="57.85546875" style="354" bestFit="1" customWidth="1"/>
    <col min="13063" max="13063" width="35.28515625" style="354" bestFit="1" customWidth="1"/>
    <col min="13064" max="13064" width="28.140625" style="354" bestFit="1" customWidth="1"/>
    <col min="13065" max="13065" width="33.140625" style="354" bestFit="1" customWidth="1"/>
    <col min="13066" max="13066" width="26" style="354" bestFit="1" customWidth="1"/>
    <col min="13067" max="13067" width="19.140625" style="354" bestFit="1" customWidth="1"/>
    <col min="13068" max="13068" width="10.42578125" style="354" customWidth="1"/>
    <col min="13069" max="13069" width="11.85546875" style="354" customWidth="1"/>
    <col min="13070" max="13070" width="14.7109375" style="354" customWidth="1"/>
    <col min="13071" max="13071" width="9" style="354" bestFit="1" customWidth="1"/>
    <col min="13072" max="13311" width="9.140625" style="354"/>
    <col min="13312" max="13312" width="4.7109375" style="354" bestFit="1" customWidth="1"/>
    <col min="13313" max="13313" width="9.7109375" style="354" bestFit="1" customWidth="1"/>
    <col min="13314" max="13314" width="10" style="354" bestFit="1" customWidth="1"/>
    <col min="13315" max="13315" width="9.140625" style="354"/>
    <col min="13316" max="13316" width="22.85546875" style="354" customWidth="1"/>
    <col min="13317" max="13317" width="59.7109375" style="354" bestFit="1" customWidth="1"/>
    <col min="13318" max="13318" width="57.85546875" style="354" bestFit="1" customWidth="1"/>
    <col min="13319" max="13319" width="35.28515625" style="354" bestFit="1" customWidth="1"/>
    <col min="13320" max="13320" width="28.140625" style="354" bestFit="1" customWidth="1"/>
    <col min="13321" max="13321" width="33.140625" style="354" bestFit="1" customWidth="1"/>
    <col min="13322" max="13322" width="26" style="354" bestFit="1" customWidth="1"/>
    <col min="13323" max="13323" width="19.140625" style="354" bestFit="1" customWidth="1"/>
    <col min="13324" max="13324" width="10.42578125" style="354" customWidth="1"/>
    <col min="13325" max="13325" width="11.85546875" style="354" customWidth="1"/>
    <col min="13326" max="13326" width="14.7109375" style="354" customWidth="1"/>
    <col min="13327" max="13327" width="9" style="354" bestFit="1" customWidth="1"/>
    <col min="13328" max="13567" width="9.140625" style="354"/>
    <col min="13568" max="13568" width="4.7109375" style="354" bestFit="1" customWidth="1"/>
    <col min="13569" max="13569" width="9.7109375" style="354" bestFit="1" customWidth="1"/>
    <col min="13570" max="13570" width="10" style="354" bestFit="1" customWidth="1"/>
    <col min="13571" max="13571" width="9.140625" style="354"/>
    <col min="13572" max="13572" width="22.85546875" style="354" customWidth="1"/>
    <col min="13573" max="13573" width="59.7109375" style="354" bestFit="1" customWidth="1"/>
    <col min="13574" max="13574" width="57.85546875" style="354" bestFit="1" customWidth="1"/>
    <col min="13575" max="13575" width="35.28515625" style="354" bestFit="1" customWidth="1"/>
    <col min="13576" max="13576" width="28.140625" style="354" bestFit="1" customWidth="1"/>
    <col min="13577" max="13577" width="33.140625" style="354" bestFit="1" customWidth="1"/>
    <col min="13578" max="13578" width="26" style="354" bestFit="1" customWidth="1"/>
    <col min="13579" max="13579" width="19.140625" style="354" bestFit="1" customWidth="1"/>
    <col min="13580" max="13580" width="10.42578125" style="354" customWidth="1"/>
    <col min="13581" max="13581" width="11.85546875" style="354" customWidth="1"/>
    <col min="13582" max="13582" width="14.7109375" style="354" customWidth="1"/>
    <col min="13583" max="13583" width="9" style="354" bestFit="1" customWidth="1"/>
    <col min="13584" max="13823" width="9.140625" style="354"/>
    <col min="13824" max="13824" width="4.7109375" style="354" bestFit="1" customWidth="1"/>
    <col min="13825" max="13825" width="9.7109375" style="354" bestFit="1" customWidth="1"/>
    <col min="13826" max="13826" width="10" style="354" bestFit="1" customWidth="1"/>
    <col min="13827" max="13827" width="9.140625" style="354"/>
    <col min="13828" max="13828" width="22.85546875" style="354" customWidth="1"/>
    <col min="13829" max="13829" width="59.7109375" style="354" bestFit="1" customWidth="1"/>
    <col min="13830" max="13830" width="57.85546875" style="354" bestFit="1" customWidth="1"/>
    <col min="13831" max="13831" width="35.28515625" style="354" bestFit="1" customWidth="1"/>
    <col min="13832" max="13832" width="28.140625" style="354" bestFit="1" customWidth="1"/>
    <col min="13833" max="13833" width="33.140625" style="354" bestFit="1" customWidth="1"/>
    <col min="13834" max="13834" width="26" style="354" bestFit="1" customWidth="1"/>
    <col min="13835" max="13835" width="19.140625" style="354" bestFit="1" customWidth="1"/>
    <col min="13836" max="13836" width="10.42578125" style="354" customWidth="1"/>
    <col min="13837" max="13837" width="11.85546875" style="354" customWidth="1"/>
    <col min="13838" max="13838" width="14.7109375" style="354" customWidth="1"/>
    <col min="13839" max="13839" width="9" style="354" bestFit="1" customWidth="1"/>
    <col min="13840" max="14079" width="9.140625" style="354"/>
    <col min="14080" max="14080" width="4.7109375" style="354" bestFit="1" customWidth="1"/>
    <col min="14081" max="14081" width="9.7109375" style="354" bestFit="1" customWidth="1"/>
    <col min="14082" max="14082" width="10" style="354" bestFit="1" customWidth="1"/>
    <col min="14083" max="14083" width="9.140625" style="354"/>
    <col min="14084" max="14084" width="22.85546875" style="354" customWidth="1"/>
    <col min="14085" max="14085" width="59.7109375" style="354" bestFit="1" customWidth="1"/>
    <col min="14086" max="14086" width="57.85546875" style="354" bestFit="1" customWidth="1"/>
    <col min="14087" max="14087" width="35.28515625" style="354" bestFit="1" customWidth="1"/>
    <col min="14088" max="14088" width="28.140625" style="354" bestFit="1" customWidth="1"/>
    <col min="14089" max="14089" width="33.140625" style="354" bestFit="1" customWidth="1"/>
    <col min="14090" max="14090" width="26" style="354" bestFit="1" customWidth="1"/>
    <col min="14091" max="14091" width="19.140625" style="354" bestFit="1" customWidth="1"/>
    <col min="14092" max="14092" width="10.42578125" style="354" customWidth="1"/>
    <col min="14093" max="14093" width="11.85546875" style="354" customWidth="1"/>
    <col min="14094" max="14094" width="14.7109375" style="354" customWidth="1"/>
    <col min="14095" max="14095" width="9" style="354" bestFit="1" customWidth="1"/>
    <col min="14096" max="14335" width="9.140625" style="354"/>
    <col min="14336" max="14336" width="4.7109375" style="354" bestFit="1" customWidth="1"/>
    <col min="14337" max="14337" width="9.7109375" style="354" bestFit="1" customWidth="1"/>
    <col min="14338" max="14338" width="10" style="354" bestFit="1" customWidth="1"/>
    <col min="14339" max="14339" width="9.140625" style="354"/>
    <col min="14340" max="14340" width="22.85546875" style="354" customWidth="1"/>
    <col min="14341" max="14341" width="59.7109375" style="354" bestFit="1" customWidth="1"/>
    <col min="14342" max="14342" width="57.85546875" style="354" bestFit="1" customWidth="1"/>
    <col min="14343" max="14343" width="35.28515625" style="354" bestFit="1" customWidth="1"/>
    <col min="14344" max="14344" width="28.140625" style="354" bestFit="1" customWidth="1"/>
    <col min="14345" max="14345" width="33.140625" style="354" bestFit="1" customWidth="1"/>
    <col min="14346" max="14346" width="26" style="354" bestFit="1" customWidth="1"/>
    <col min="14347" max="14347" width="19.140625" style="354" bestFit="1" customWidth="1"/>
    <col min="14348" max="14348" width="10.42578125" style="354" customWidth="1"/>
    <col min="14349" max="14349" width="11.85546875" style="354" customWidth="1"/>
    <col min="14350" max="14350" width="14.7109375" style="354" customWidth="1"/>
    <col min="14351" max="14351" width="9" style="354" bestFit="1" customWidth="1"/>
    <col min="14352" max="14591" width="9.140625" style="354"/>
    <col min="14592" max="14592" width="4.7109375" style="354" bestFit="1" customWidth="1"/>
    <col min="14593" max="14593" width="9.7109375" style="354" bestFit="1" customWidth="1"/>
    <col min="14594" max="14594" width="10" style="354" bestFit="1" customWidth="1"/>
    <col min="14595" max="14595" width="9.140625" style="354"/>
    <col min="14596" max="14596" width="22.85546875" style="354" customWidth="1"/>
    <col min="14597" max="14597" width="59.7109375" style="354" bestFit="1" customWidth="1"/>
    <col min="14598" max="14598" width="57.85546875" style="354" bestFit="1" customWidth="1"/>
    <col min="14599" max="14599" width="35.28515625" style="354" bestFit="1" customWidth="1"/>
    <col min="14600" max="14600" width="28.140625" style="354" bestFit="1" customWidth="1"/>
    <col min="14601" max="14601" width="33.140625" style="354" bestFit="1" customWidth="1"/>
    <col min="14602" max="14602" width="26" style="354" bestFit="1" customWidth="1"/>
    <col min="14603" max="14603" width="19.140625" style="354" bestFit="1" customWidth="1"/>
    <col min="14604" max="14604" width="10.42578125" style="354" customWidth="1"/>
    <col min="14605" max="14605" width="11.85546875" style="354" customWidth="1"/>
    <col min="14606" max="14606" width="14.7109375" style="354" customWidth="1"/>
    <col min="14607" max="14607" width="9" style="354" bestFit="1" customWidth="1"/>
    <col min="14608" max="14847" width="9.140625" style="354"/>
    <col min="14848" max="14848" width="4.7109375" style="354" bestFit="1" customWidth="1"/>
    <col min="14849" max="14849" width="9.7109375" style="354" bestFit="1" customWidth="1"/>
    <col min="14850" max="14850" width="10" style="354" bestFit="1" customWidth="1"/>
    <col min="14851" max="14851" width="9.140625" style="354"/>
    <col min="14852" max="14852" width="22.85546875" style="354" customWidth="1"/>
    <col min="14853" max="14853" width="59.7109375" style="354" bestFit="1" customWidth="1"/>
    <col min="14854" max="14854" width="57.85546875" style="354" bestFit="1" customWidth="1"/>
    <col min="14855" max="14855" width="35.28515625" style="354" bestFit="1" customWidth="1"/>
    <col min="14856" max="14856" width="28.140625" style="354" bestFit="1" customWidth="1"/>
    <col min="14857" max="14857" width="33.140625" style="354" bestFit="1" customWidth="1"/>
    <col min="14858" max="14858" width="26" style="354" bestFit="1" customWidth="1"/>
    <col min="14859" max="14859" width="19.140625" style="354" bestFit="1" customWidth="1"/>
    <col min="14860" max="14860" width="10.42578125" style="354" customWidth="1"/>
    <col min="14861" max="14861" width="11.85546875" style="354" customWidth="1"/>
    <col min="14862" max="14862" width="14.7109375" style="354" customWidth="1"/>
    <col min="14863" max="14863" width="9" style="354" bestFit="1" customWidth="1"/>
    <col min="14864" max="15103" width="9.140625" style="354"/>
    <col min="15104" max="15104" width="4.7109375" style="354" bestFit="1" customWidth="1"/>
    <col min="15105" max="15105" width="9.7109375" style="354" bestFit="1" customWidth="1"/>
    <col min="15106" max="15106" width="10" style="354" bestFit="1" customWidth="1"/>
    <col min="15107" max="15107" width="9.140625" style="354"/>
    <col min="15108" max="15108" width="22.85546875" style="354" customWidth="1"/>
    <col min="15109" max="15109" width="59.7109375" style="354" bestFit="1" customWidth="1"/>
    <col min="15110" max="15110" width="57.85546875" style="354" bestFit="1" customWidth="1"/>
    <col min="15111" max="15111" width="35.28515625" style="354" bestFit="1" customWidth="1"/>
    <col min="15112" max="15112" width="28.140625" style="354" bestFit="1" customWidth="1"/>
    <col min="15113" max="15113" width="33.140625" style="354" bestFit="1" customWidth="1"/>
    <col min="15114" max="15114" width="26" style="354" bestFit="1" customWidth="1"/>
    <col min="15115" max="15115" width="19.140625" style="354" bestFit="1" customWidth="1"/>
    <col min="15116" max="15116" width="10.42578125" style="354" customWidth="1"/>
    <col min="15117" max="15117" width="11.85546875" style="354" customWidth="1"/>
    <col min="15118" max="15118" width="14.7109375" style="354" customWidth="1"/>
    <col min="15119" max="15119" width="9" style="354" bestFit="1" customWidth="1"/>
    <col min="15120" max="15359" width="9.140625" style="354"/>
    <col min="15360" max="15360" width="4.7109375" style="354" bestFit="1" customWidth="1"/>
    <col min="15361" max="15361" width="9.7109375" style="354" bestFit="1" customWidth="1"/>
    <col min="15362" max="15362" width="10" style="354" bestFit="1" customWidth="1"/>
    <col min="15363" max="15363" width="9.140625" style="354"/>
    <col min="15364" max="15364" width="22.85546875" style="354" customWidth="1"/>
    <col min="15365" max="15365" width="59.7109375" style="354" bestFit="1" customWidth="1"/>
    <col min="15366" max="15366" width="57.85546875" style="354" bestFit="1" customWidth="1"/>
    <col min="15367" max="15367" width="35.28515625" style="354" bestFit="1" customWidth="1"/>
    <col min="15368" max="15368" width="28.140625" style="354" bestFit="1" customWidth="1"/>
    <col min="15369" max="15369" width="33.140625" style="354" bestFit="1" customWidth="1"/>
    <col min="15370" max="15370" width="26" style="354" bestFit="1" customWidth="1"/>
    <col min="15371" max="15371" width="19.140625" style="354" bestFit="1" customWidth="1"/>
    <col min="15372" max="15372" width="10.42578125" style="354" customWidth="1"/>
    <col min="15373" max="15373" width="11.85546875" style="354" customWidth="1"/>
    <col min="15374" max="15374" width="14.7109375" style="354" customWidth="1"/>
    <col min="15375" max="15375" width="9" style="354" bestFit="1" customWidth="1"/>
    <col min="15376" max="15615" width="9.140625" style="354"/>
    <col min="15616" max="15616" width="4.7109375" style="354" bestFit="1" customWidth="1"/>
    <col min="15617" max="15617" width="9.7109375" style="354" bestFit="1" customWidth="1"/>
    <col min="15618" max="15618" width="10" style="354" bestFit="1" customWidth="1"/>
    <col min="15619" max="15619" width="9.140625" style="354"/>
    <col min="15620" max="15620" width="22.85546875" style="354" customWidth="1"/>
    <col min="15621" max="15621" width="59.7109375" style="354" bestFit="1" customWidth="1"/>
    <col min="15622" max="15622" width="57.85546875" style="354" bestFit="1" customWidth="1"/>
    <col min="15623" max="15623" width="35.28515625" style="354" bestFit="1" customWidth="1"/>
    <col min="15624" max="15624" width="28.140625" style="354" bestFit="1" customWidth="1"/>
    <col min="15625" max="15625" width="33.140625" style="354" bestFit="1" customWidth="1"/>
    <col min="15626" max="15626" width="26" style="354" bestFit="1" customWidth="1"/>
    <col min="15627" max="15627" width="19.140625" style="354" bestFit="1" customWidth="1"/>
    <col min="15628" max="15628" width="10.42578125" style="354" customWidth="1"/>
    <col min="15629" max="15629" width="11.85546875" style="354" customWidth="1"/>
    <col min="15630" max="15630" width="14.7109375" style="354" customWidth="1"/>
    <col min="15631" max="15631" width="9" style="354" bestFit="1" customWidth="1"/>
    <col min="15632" max="15871" width="9.140625" style="354"/>
    <col min="15872" max="15872" width="4.7109375" style="354" bestFit="1" customWidth="1"/>
    <col min="15873" max="15873" width="9.7109375" style="354" bestFit="1" customWidth="1"/>
    <col min="15874" max="15874" width="10" style="354" bestFit="1" customWidth="1"/>
    <col min="15875" max="15875" width="9.140625" style="354"/>
    <col min="15876" max="15876" width="22.85546875" style="354" customWidth="1"/>
    <col min="15877" max="15877" width="59.7109375" style="354" bestFit="1" customWidth="1"/>
    <col min="15878" max="15878" width="57.85546875" style="354" bestFit="1" customWidth="1"/>
    <col min="15879" max="15879" width="35.28515625" style="354" bestFit="1" customWidth="1"/>
    <col min="15880" max="15880" width="28.140625" style="354" bestFit="1" customWidth="1"/>
    <col min="15881" max="15881" width="33.140625" style="354" bestFit="1" customWidth="1"/>
    <col min="15882" max="15882" width="26" style="354" bestFit="1" customWidth="1"/>
    <col min="15883" max="15883" width="19.140625" style="354" bestFit="1" customWidth="1"/>
    <col min="15884" max="15884" width="10.42578125" style="354" customWidth="1"/>
    <col min="15885" max="15885" width="11.85546875" style="354" customWidth="1"/>
    <col min="15886" max="15886" width="14.7109375" style="354" customWidth="1"/>
    <col min="15887" max="15887" width="9" style="354" bestFit="1" customWidth="1"/>
    <col min="15888" max="16127" width="9.140625" style="354"/>
    <col min="16128" max="16128" width="4.7109375" style="354" bestFit="1" customWidth="1"/>
    <col min="16129" max="16129" width="9.7109375" style="354" bestFit="1" customWidth="1"/>
    <col min="16130" max="16130" width="10" style="354" bestFit="1" customWidth="1"/>
    <col min="16131" max="16131" width="9.140625" style="354"/>
    <col min="16132" max="16132" width="22.85546875" style="354" customWidth="1"/>
    <col min="16133" max="16133" width="59.7109375" style="354" bestFit="1" customWidth="1"/>
    <col min="16134" max="16134" width="57.85546875" style="354" bestFit="1" customWidth="1"/>
    <col min="16135" max="16135" width="35.28515625" style="354" bestFit="1" customWidth="1"/>
    <col min="16136" max="16136" width="28.140625" style="354" bestFit="1" customWidth="1"/>
    <col min="16137" max="16137" width="33.140625" style="354" bestFit="1" customWidth="1"/>
    <col min="16138" max="16138" width="26" style="354" bestFit="1" customWidth="1"/>
    <col min="16139" max="16139" width="19.140625" style="354" bestFit="1" customWidth="1"/>
    <col min="16140" max="16140" width="10.42578125" style="354" customWidth="1"/>
    <col min="16141" max="16141" width="11.85546875" style="354" customWidth="1"/>
    <col min="16142" max="16142" width="14.7109375" style="354" customWidth="1"/>
    <col min="16143" max="16143" width="9" style="354" bestFit="1" customWidth="1"/>
    <col min="16144" max="16384" width="9.140625" style="354"/>
  </cols>
  <sheetData>
    <row r="2" spans="1:21" x14ac:dyDescent="0.35">
      <c r="A2" s="403" t="s">
        <v>1206</v>
      </c>
      <c r="J2" s="411"/>
    </row>
    <row r="4" spans="1:21" s="378" customFormat="1" ht="59.25" customHeight="1" x14ac:dyDescent="0.2">
      <c r="A4" s="1057" t="s">
        <v>0</v>
      </c>
      <c r="B4" s="1053" t="s">
        <v>1</v>
      </c>
      <c r="C4" s="1053" t="s">
        <v>2</v>
      </c>
      <c r="D4" s="1053" t="s">
        <v>3</v>
      </c>
      <c r="E4" s="1053" t="s">
        <v>4</v>
      </c>
      <c r="F4" s="1054" t="s">
        <v>5</v>
      </c>
      <c r="G4" s="1053" t="s">
        <v>6</v>
      </c>
      <c r="H4" s="1053" t="s">
        <v>7</v>
      </c>
      <c r="I4" s="1053"/>
      <c r="J4" s="1054" t="s">
        <v>8</v>
      </c>
      <c r="K4" s="1055" t="s">
        <v>1207</v>
      </c>
      <c r="L4" s="1055"/>
      <c r="M4" s="1056" t="s">
        <v>1208</v>
      </c>
      <c r="N4" s="1056"/>
      <c r="O4" s="1056" t="s">
        <v>11</v>
      </c>
      <c r="P4" s="1056"/>
      <c r="Q4" s="1053" t="s">
        <v>1209</v>
      </c>
      <c r="R4" s="1053" t="s">
        <v>13</v>
      </c>
    </row>
    <row r="5" spans="1:21" s="378" customFormat="1" ht="35.25" customHeight="1" x14ac:dyDescent="0.2">
      <c r="A5" s="1057"/>
      <c r="B5" s="1053"/>
      <c r="C5" s="1053"/>
      <c r="D5" s="1053"/>
      <c r="E5" s="1053"/>
      <c r="F5" s="1054"/>
      <c r="G5" s="1053"/>
      <c r="H5" s="590" t="s">
        <v>14</v>
      </c>
      <c r="I5" s="590" t="s">
        <v>15</v>
      </c>
      <c r="J5" s="1054"/>
      <c r="K5" s="590">
        <v>2020</v>
      </c>
      <c r="L5" s="590">
        <v>2021</v>
      </c>
      <c r="M5" s="410">
        <v>2020</v>
      </c>
      <c r="N5" s="410">
        <v>2021</v>
      </c>
      <c r="O5" s="410">
        <v>2020</v>
      </c>
      <c r="P5" s="410">
        <v>2021</v>
      </c>
      <c r="Q5" s="1053"/>
      <c r="R5" s="1053"/>
    </row>
    <row r="6" spans="1:21" s="378" customFormat="1" ht="23.25" customHeight="1" x14ac:dyDescent="0.2">
      <c r="A6" s="591" t="s">
        <v>16</v>
      </c>
      <c r="B6" s="590" t="s">
        <v>17</v>
      </c>
      <c r="C6" s="590" t="s">
        <v>18</v>
      </c>
      <c r="D6" s="590" t="s">
        <v>19</v>
      </c>
      <c r="E6" s="592" t="s">
        <v>20</v>
      </c>
      <c r="F6" s="592" t="s">
        <v>21</v>
      </c>
      <c r="G6" s="592" t="s">
        <v>22</v>
      </c>
      <c r="H6" s="590" t="s">
        <v>23</v>
      </c>
      <c r="I6" s="590" t="s">
        <v>24</v>
      </c>
      <c r="J6" s="592" t="s">
        <v>25</v>
      </c>
      <c r="K6" s="590" t="s">
        <v>26</v>
      </c>
      <c r="L6" s="590" t="s">
        <v>27</v>
      </c>
      <c r="M6" s="589" t="s">
        <v>28</v>
      </c>
      <c r="N6" s="589" t="s">
        <v>29</v>
      </c>
      <c r="O6" s="589" t="s">
        <v>30</v>
      </c>
      <c r="P6" s="589" t="s">
        <v>31</v>
      </c>
      <c r="Q6" s="592" t="s">
        <v>32</v>
      </c>
      <c r="R6" s="590" t="s">
        <v>33</v>
      </c>
    </row>
    <row r="7" spans="1:21" s="408" customFormat="1" ht="35.25" customHeight="1" x14ac:dyDescent="0.25">
      <c r="A7" s="984">
        <v>1</v>
      </c>
      <c r="B7" s="984">
        <v>1</v>
      </c>
      <c r="C7" s="984">
        <v>4</v>
      </c>
      <c r="D7" s="982">
        <v>5</v>
      </c>
      <c r="E7" s="982" t="s">
        <v>1210</v>
      </c>
      <c r="F7" s="982" t="s">
        <v>1211</v>
      </c>
      <c r="G7" s="982" t="s">
        <v>48</v>
      </c>
      <c r="H7" s="683" t="s">
        <v>192</v>
      </c>
      <c r="I7" s="683">
        <v>4</v>
      </c>
      <c r="J7" s="982" t="s">
        <v>1212</v>
      </c>
      <c r="K7" s="982"/>
      <c r="L7" s="982" t="s">
        <v>1213</v>
      </c>
      <c r="M7" s="995"/>
      <c r="N7" s="995">
        <v>156221.43</v>
      </c>
      <c r="O7" s="995"/>
      <c r="P7" s="995">
        <v>156221.43</v>
      </c>
      <c r="Q7" s="982" t="s">
        <v>894</v>
      </c>
      <c r="R7" s="982" t="s">
        <v>1214</v>
      </c>
      <c r="S7" s="409"/>
      <c r="T7" s="409"/>
    </row>
    <row r="8" spans="1:21" s="408" customFormat="1" ht="42.75" customHeight="1" x14ac:dyDescent="0.25">
      <c r="A8" s="984"/>
      <c r="B8" s="984"/>
      <c r="C8" s="984"/>
      <c r="D8" s="982"/>
      <c r="E8" s="982"/>
      <c r="F8" s="982"/>
      <c r="G8" s="982"/>
      <c r="H8" s="746" t="s">
        <v>1215</v>
      </c>
      <c r="I8" s="683" t="s">
        <v>1216</v>
      </c>
      <c r="J8" s="982"/>
      <c r="K8" s="982"/>
      <c r="L8" s="982"/>
      <c r="M8" s="995"/>
      <c r="N8" s="995"/>
      <c r="O8" s="995"/>
      <c r="P8" s="995"/>
      <c r="Q8" s="982"/>
      <c r="R8" s="982"/>
      <c r="S8" s="409"/>
      <c r="T8" s="409"/>
    </row>
    <row r="9" spans="1:21" s="408" customFormat="1" ht="42.75" customHeight="1" x14ac:dyDescent="0.25">
      <c r="A9" s="984"/>
      <c r="B9" s="984"/>
      <c r="C9" s="984"/>
      <c r="D9" s="982"/>
      <c r="E9" s="982"/>
      <c r="F9" s="982"/>
      <c r="G9" s="982"/>
      <c r="H9" s="746" t="s">
        <v>1217</v>
      </c>
      <c r="I9" s="683" t="s">
        <v>1218</v>
      </c>
      <c r="J9" s="982"/>
      <c r="K9" s="982"/>
      <c r="L9" s="982"/>
      <c r="M9" s="995"/>
      <c r="N9" s="995"/>
      <c r="O9" s="995"/>
      <c r="P9" s="995"/>
      <c r="Q9" s="982"/>
      <c r="R9" s="982"/>
      <c r="S9" s="409"/>
      <c r="T9" s="409"/>
    </row>
    <row r="10" spans="1:21" s="408" customFormat="1" ht="39" customHeight="1" x14ac:dyDescent="0.25">
      <c r="A10" s="984"/>
      <c r="B10" s="984"/>
      <c r="C10" s="984"/>
      <c r="D10" s="982"/>
      <c r="E10" s="982"/>
      <c r="F10" s="982"/>
      <c r="G10" s="982"/>
      <c r="H10" s="746" t="s">
        <v>1219</v>
      </c>
      <c r="I10" s="683" t="s">
        <v>1220</v>
      </c>
      <c r="J10" s="982"/>
      <c r="K10" s="982"/>
      <c r="L10" s="982"/>
      <c r="M10" s="995"/>
      <c r="N10" s="995"/>
      <c r="O10" s="995"/>
      <c r="P10" s="995"/>
      <c r="Q10" s="982"/>
      <c r="R10" s="982"/>
      <c r="S10" s="409"/>
      <c r="T10" s="409"/>
    </row>
    <row r="11" spans="1:21" ht="46.5" customHeight="1" x14ac:dyDescent="0.25">
      <c r="A11" s="984"/>
      <c r="B11" s="984"/>
      <c r="C11" s="984"/>
      <c r="D11" s="982"/>
      <c r="E11" s="982"/>
      <c r="F11" s="982"/>
      <c r="G11" s="982"/>
      <c r="H11" s="746" t="s">
        <v>1221</v>
      </c>
      <c r="I11" s="683" t="s">
        <v>1218</v>
      </c>
      <c r="J11" s="982"/>
      <c r="K11" s="982"/>
      <c r="L11" s="982"/>
      <c r="M11" s="995"/>
      <c r="N11" s="995"/>
      <c r="O11" s="995"/>
      <c r="P11" s="995"/>
      <c r="Q11" s="982"/>
      <c r="R11" s="982"/>
    </row>
    <row r="12" spans="1:21" ht="68.25" customHeight="1" x14ac:dyDescent="0.25">
      <c r="A12" s="984">
        <v>2</v>
      </c>
      <c r="B12" s="984">
        <v>1</v>
      </c>
      <c r="C12" s="984">
        <v>4</v>
      </c>
      <c r="D12" s="982">
        <v>5</v>
      </c>
      <c r="E12" s="982" t="s">
        <v>1222</v>
      </c>
      <c r="F12" s="982" t="s">
        <v>1223</v>
      </c>
      <c r="G12" s="982" t="s">
        <v>194</v>
      </c>
      <c r="H12" s="683" t="s">
        <v>50</v>
      </c>
      <c r="I12" s="683">
        <v>1</v>
      </c>
      <c r="J12" s="982" t="s">
        <v>1224</v>
      </c>
      <c r="K12" s="982" t="s">
        <v>45</v>
      </c>
      <c r="L12" s="982" t="s">
        <v>34</v>
      </c>
      <c r="M12" s="995">
        <v>4068.25</v>
      </c>
      <c r="N12" s="995">
        <v>113545.85</v>
      </c>
      <c r="O12" s="995">
        <v>4068.25</v>
      </c>
      <c r="P12" s="995">
        <v>113545.85</v>
      </c>
      <c r="Q12" s="982" t="s">
        <v>894</v>
      </c>
      <c r="R12" s="1007" t="s">
        <v>815</v>
      </c>
    </row>
    <row r="13" spans="1:21" s="364" customFormat="1" ht="52.5" customHeight="1" x14ac:dyDescent="0.25">
      <c r="A13" s="984"/>
      <c r="B13" s="984"/>
      <c r="C13" s="984"/>
      <c r="D13" s="982"/>
      <c r="E13" s="982"/>
      <c r="F13" s="982"/>
      <c r="G13" s="982"/>
      <c r="H13" s="683" t="s">
        <v>1225</v>
      </c>
      <c r="I13" s="683">
        <v>110</v>
      </c>
      <c r="J13" s="982"/>
      <c r="K13" s="982"/>
      <c r="L13" s="982"/>
      <c r="M13" s="995"/>
      <c r="N13" s="995"/>
      <c r="O13" s="995"/>
      <c r="P13" s="995"/>
      <c r="Q13" s="982"/>
      <c r="R13" s="1007"/>
      <c r="S13" s="354"/>
      <c r="T13" s="354"/>
      <c r="U13" s="354"/>
    </row>
    <row r="14" spans="1:21" s="364" customFormat="1" ht="61.5" customHeight="1" x14ac:dyDescent="0.25">
      <c r="A14" s="984"/>
      <c r="B14" s="984"/>
      <c r="C14" s="984"/>
      <c r="D14" s="982"/>
      <c r="E14" s="982"/>
      <c r="F14" s="982"/>
      <c r="G14" s="982"/>
      <c r="H14" s="683" t="s">
        <v>1226</v>
      </c>
      <c r="I14" s="683" t="s">
        <v>1227</v>
      </c>
      <c r="J14" s="982"/>
      <c r="K14" s="982"/>
      <c r="L14" s="982"/>
      <c r="M14" s="995"/>
      <c r="N14" s="995"/>
      <c r="O14" s="995"/>
      <c r="P14" s="995"/>
      <c r="Q14" s="982"/>
      <c r="R14" s="1007"/>
      <c r="S14" s="354"/>
      <c r="T14" s="354"/>
      <c r="U14" s="354"/>
    </row>
    <row r="15" spans="1:21" ht="81.75" customHeight="1" x14ac:dyDescent="0.25">
      <c r="A15" s="984">
        <v>3</v>
      </c>
      <c r="B15" s="984">
        <v>1</v>
      </c>
      <c r="C15" s="984">
        <v>4</v>
      </c>
      <c r="D15" s="982">
        <v>5</v>
      </c>
      <c r="E15" s="982" t="s">
        <v>1228</v>
      </c>
      <c r="F15" s="982" t="s">
        <v>1229</v>
      </c>
      <c r="G15" s="982" t="s">
        <v>48</v>
      </c>
      <c r="H15" s="683" t="s">
        <v>192</v>
      </c>
      <c r="I15" s="683">
        <v>2</v>
      </c>
      <c r="J15" s="982" t="s">
        <v>1230</v>
      </c>
      <c r="K15" s="982" t="s">
        <v>45</v>
      </c>
      <c r="L15" s="982"/>
      <c r="M15" s="995">
        <v>56700.73</v>
      </c>
      <c r="N15" s="995"/>
      <c r="O15" s="995">
        <v>56700.73</v>
      </c>
      <c r="P15" s="995"/>
      <c r="Q15" s="982" t="s">
        <v>894</v>
      </c>
      <c r="R15" s="1007" t="s">
        <v>815</v>
      </c>
    </row>
    <row r="16" spans="1:21" ht="60.75" customHeight="1" x14ac:dyDescent="0.25">
      <c r="A16" s="984"/>
      <c r="B16" s="984"/>
      <c r="C16" s="984"/>
      <c r="D16" s="982"/>
      <c r="E16" s="982"/>
      <c r="F16" s="982"/>
      <c r="G16" s="982"/>
      <c r="H16" s="683" t="s">
        <v>1231</v>
      </c>
      <c r="I16" s="683" t="s">
        <v>1232</v>
      </c>
      <c r="J16" s="982"/>
      <c r="K16" s="982"/>
      <c r="L16" s="982"/>
      <c r="M16" s="995"/>
      <c r="N16" s="995"/>
      <c r="O16" s="995"/>
      <c r="P16" s="995"/>
      <c r="Q16" s="982"/>
      <c r="R16" s="1007"/>
    </row>
    <row r="17" spans="1:18" ht="45" customHeight="1" x14ac:dyDescent="0.25">
      <c r="A17" s="984">
        <v>4</v>
      </c>
      <c r="B17" s="984">
        <v>1</v>
      </c>
      <c r="C17" s="984">
        <v>4</v>
      </c>
      <c r="D17" s="982">
        <v>2</v>
      </c>
      <c r="E17" s="982" t="s">
        <v>1233</v>
      </c>
      <c r="F17" s="982" t="s">
        <v>1234</v>
      </c>
      <c r="G17" s="982" t="s">
        <v>194</v>
      </c>
      <c r="H17" s="683" t="s">
        <v>50</v>
      </c>
      <c r="I17" s="683">
        <v>1</v>
      </c>
      <c r="J17" s="982" t="s">
        <v>1235</v>
      </c>
      <c r="K17" s="982" t="s">
        <v>38</v>
      </c>
      <c r="L17" s="982" t="s">
        <v>34</v>
      </c>
      <c r="M17" s="995">
        <v>4068.25</v>
      </c>
      <c r="N17" s="995">
        <v>83052.7</v>
      </c>
      <c r="O17" s="995">
        <v>4068.25</v>
      </c>
      <c r="P17" s="995">
        <v>83052.7</v>
      </c>
      <c r="Q17" s="982" t="s">
        <v>894</v>
      </c>
      <c r="R17" s="1007" t="s">
        <v>815</v>
      </c>
    </row>
    <row r="18" spans="1:18" ht="53.25" customHeight="1" x14ac:dyDescent="0.25">
      <c r="A18" s="984"/>
      <c r="B18" s="984"/>
      <c r="C18" s="984"/>
      <c r="D18" s="982"/>
      <c r="E18" s="982"/>
      <c r="F18" s="982"/>
      <c r="G18" s="982"/>
      <c r="H18" s="683" t="s">
        <v>1236</v>
      </c>
      <c r="I18" s="683" t="s">
        <v>1237</v>
      </c>
      <c r="J18" s="982"/>
      <c r="K18" s="982"/>
      <c r="L18" s="982"/>
      <c r="M18" s="995"/>
      <c r="N18" s="995"/>
      <c r="O18" s="995"/>
      <c r="P18" s="995"/>
      <c r="Q18" s="982"/>
      <c r="R18" s="1007"/>
    </row>
    <row r="19" spans="1:18" ht="60" customHeight="1" x14ac:dyDescent="0.25">
      <c r="A19" s="984"/>
      <c r="B19" s="984"/>
      <c r="C19" s="984"/>
      <c r="D19" s="982"/>
      <c r="E19" s="982"/>
      <c r="F19" s="982"/>
      <c r="G19" s="982"/>
      <c r="H19" s="683" t="s">
        <v>1238</v>
      </c>
      <c r="I19" s="683" t="s">
        <v>1239</v>
      </c>
      <c r="J19" s="982"/>
      <c r="K19" s="982"/>
      <c r="L19" s="982"/>
      <c r="M19" s="995"/>
      <c r="N19" s="995"/>
      <c r="O19" s="995"/>
      <c r="P19" s="995"/>
      <c r="Q19" s="982"/>
      <c r="R19" s="1007"/>
    </row>
    <row r="20" spans="1:18" ht="42" customHeight="1" x14ac:dyDescent="0.25">
      <c r="A20" s="984">
        <v>5</v>
      </c>
      <c r="B20" s="984">
        <v>1</v>
      </c>
      <c r="C20" s="984">
        <v>4</v>
      </c>
      <c r="D20" s="982">
        <v>2</v>
      </c>
      <c r="E20" s="982" t="s">
        <v>1240</v>
      </c>
      <c r="F20" s="982" t="s">
        <v>1241</v>
      </c>
      <c r="G20" s="982" t="s">
        <v>1242</v>
      </c>
      <c r="H20" s="683" t="s">
        <v>1243</v>
      </c>
      <c r="I20" s="683">
        <v>4</v>
      </c>
      <c r="J20" s="982" t="s">
        <v>1244</v>
      </c>
      <c r="K20" s="982" t="s">
        <v>34</v>
      </c>
      <c r="L20" s="982" t="s">
        <v>34</v>
      </c>
      <c r="M20" s="995">
        <v>5276.53</v>
      </c>
      <c r="N20" s="995">
        <v>48733.77</v>
      </c>
      <c r="O20" s="995">
        <v>5276.53</v>
      </c>
      <c r="P20" s="995">
        <v>48733.77</v>
      </c>
      <c r="Q20" s="982" t="s">
        <v>894</v>
      </c>
      <c r="R20" s="1007" t="s">
        <v>815</v>
      </c>
    </row>
    <row r="21" spans="1:18" ht="47.25" customHeight="1" x14ac:dyDescent="0.25">
      <c r="A21" s="984"/>
      <c r="B21" s="984"/>
      <c r="C21" s="984"/>
      <c r="D21" s="982"/>
      <c r="E21" s="982"/>
      <c r="F21" s="982"/>
      <c r="G21" s="982"/>
      <c r="H21" s="683" t="s">
        <v>1245</v>
      </c>
      <c r="I21" s="683" t="s">
        <v>1246</v>
      </c>
      <c r="J21" s="982"/>
      <c r="K21" s="982"/>
      <c r="L21" s="982"/>
      <c r="M21" s="995"/>
      <c r="N21" s="995"/>
      <c r="O21" s="995"/>
      <c r="P21" s="995"/>
      <c r="Q21" s="982"/>
      <c r="R21" s="1007"/>
    </row>
    <row r="22" spans="1:18" ht="48" customHeight="1" x14ac:dyDescent="0.25">
      <c r="A22" s="984"/>
      <c r="B22" s="984"/>
      <c r="C22" s="984"/>
      <c r="D22" s="982"/>
      <c r="E22" s="982"/>
      <c r="F22" s="982"/>
      <c r="G22" s="982"/>
      <c r="H22" s="683" t="s">
        <v>1247</v>
      </c>
      <c r="I22" s="683" t="s">
        <v>1248</v>
      </c>
      <c r="J22" s="982"/>
      <c r="K22" s="982"/>
      <c r="L22" s="982"/>
      <c r="M22" s="995"/>
      <c r="N22" s="995"/>
      <c r="O22" s="995"/>
      <c r="P22" s="995"/>
      <c r="Q22" s="982"/>
      <c r="R22" s="1007"/>
    </row>
    <row r="23" spans="1:18" ht="45.75" customHeight="1" x14ac:dyDescent="0.25">
      <c r="A23" s="984"/>
      <c r="B23" s="984"/>
      <c r="C23" s="984"/>
      <c r="D23" s="982"/>
      <c r="E23" s="982"/>
      <c r="F23" s="982"/>
      <c r="G23" s="982"/>
      <c r="H23" s="683" t="s">
        <v>1249</v>
      </c>
      <c r="I23" s="683" t="s">
        <v>1250</v>
      </c>
      <c r="J23" s="982"/>
      <c r="K23" s="982"/>
      <c r="L23" s="982"/>
      <c r="M23" s="995"/>
      <c r="N23" s="995"/>
      <c r="O23" s="995"/>
      <c r="P23" s="995"/>
      <c r="Q23" s="982"/>
      <c r="R23" s="1007"/>
    </row>
    <row r="24" spans="1:18" ht="39.75" customHeight="1" x14ac:dyDescent="0.25">
      <c r="A24" s="984"/>
      <c r="B24" s="984"/>
      <c r="C24" s="984"/>
      <c r="D24" s="982"/>
      <c r="E24" s="982"/>
      <c r="F24" s="982"/>
      <c r="G24" s="982"/>
      <c r="H24" s="683" t="s">
        <v>1251</v>
      </c>
      <c r="I24" s="683" t="s">
        <v>1252</v>
      </c>
      <c r="J24" s="982"/>
      <c r="K24" s="982"/>
      <c r="L24" s="982"/>
      <c r="M24" s="995"/>
      <c r="N24" s="995"/>
      <c r="O24" s="995"/>
      <c r="P24" s="995"/>
      <c r="Q24" s="982"/>
      <c r="R24" s="1007"/>
    </row>
    <row r="25" spans="1:18" ht="155.25" customHeight="1" x14ac:dyDescent="0.25">
      <c r="A25" s="984">
        <v>6</v>
      </c>
      <c r="B25" s="984">
        <v>1</v>
      </c>
      <c r="C25" s="984">
        <v>4</v>
      </c>
      <c r="D25" s="982">
        <v>5</v>
      </c>
      <c r="E25" s="982" t="s">
        <v>1253</v>
      </c>
      <c r="F25" s="982" t="s">
        <v>1254</v>
      </c>
      <c r="G25" s="983" t="s">
        <v>1255</v>
      </c>
      <c r="H25" s="683" t="s">
        <v>1256</v>
      </c>
      <c r="I25" s="683">
        <v>1</v>
      </c>
      <c r="J25" s="982" t="s">
        <v>1257</v>
      </c>
      <c r="K25" s="982"/>
      <c r="L25" s="982" t="s">
        <v>1213</v>
      </c>
      <c r="M25" s="995"/>
      <c r="N25" s="995">
        <v>11732.16</v>
      </c>
      <c r="O25" s="995"/>
      <c r="P25" s="995">
        <v>11732.16</v>
      </c>
      <c r="Q25" s="982" t="s">
        <v>894</v>
      </c>
      <c r="R25" s="982" t="s">
        <v>815</v>
      </c>
    </row>
    <row r="26" spans="1:18" ht="159.75" customHeight="1" x14ac:dyDescent="0.25">
      <c r="A26" s="984"/>
      <c r="B26" s="984"/>
      <c r="C26" s="984"/>
      <c r="D26" s="982"/>
      <c r="E26" s="982"/>
      <c r="F26" s="982"/>
      <c r="G26" s="997"/>
      <c r="H26" s="683" t="s">
        <v>585</v>
      </c>
      <c r="I26" s="683">
        <v>34</v>
      </c>
      <c r="J26" s="982"/>
      <c r="K26" s="982"/>
      <c r="L26" s="982"/>
      <c r="M26" s="995"/>
      <c r="N26" s="995"/>
      <c r="O26" s="995"/>
      <c r="P26" s="995"/>
      <c r="Q26" s="982"/>
      <c r="R26" s="984"/>
    </row>
    <row r="27" spans="1:18" ht="57.75" customHeight="1" x14ac:dyDescent="0.25">
      <c r="A27" s="985">
        <v>7</v>
      </c>
      <c r="B27" s="985">
        <v>1</v>
      </c>
      <c r="C27" s="985">
        <v>4</v>
      </c>
      <c r="D27" s="983">
        <v>2</v>
      </c>
      <c r="E27" s="983" t="s">
        <v>1258</v>
      </c>
      <c r="F27" s="983" t="s">
        <v>1259</v>
      </c>
      <c r="G27" s="1052" t="s">
        <v>1260</v>
      </c>
      <c r="H27" s="683" t="s">
        <v>878</v>
      </c>
      <c r="I27" s="683">
        <v>1</v>
      </c>
      <c r="J27" s="983" t="s">
        <v>1261</v>
      </c>
      <c r="K27" s="983" t="s">
        <v>115</v>
      </c>
      <c r="L27" s="983"/>
      <c r="M27" s="996">
        <v>21086.400000000001</v>
      </c>
      <c r="N27" s="996"/>
      <c r="O27" s="996">
        <v>21086.400000000001</v>
      </c>
      <c r="P27" s="996"/>
      <c r="Q27" s="983" t="s">
        <v>1262</v>
      </c>
      <c r="R27" s="998" t="s">
        <v>1263</v>
      </c>
    </row>
    <row r="28" spans="1:18" s="364" customFormat="1" ht="56.25" customHeight="1" x14ac:dyDescent="0.25">
      <c r="A28" s="1003"/>
      <c r="B28" s="1003"/>
      <c r="C28" s="1003"/>
      <c r="D28" s="990"/>
      <c r="E28" s="990"/>
      <c r="F28" s="990"/>
      <c r="G28" s="1052"/>
      <c r="H28" s="683" t="s">
        <v>1264</v>
      </c>
      <c r="I28" s="683">
        <v>365</v>
      </c>
      <c r="J28" s="990"/>
      <c r="K28" s="990"/>
      <c r="L28" s="990"/>
      <c r="M28" s="1001"/>
      <c r="N28" s="1001"/>
      <c r="O28" s="1001"/>
      <c r="P28" s="1001"/>
      <c r="Q28" s="990"/>
      <c r="R28" s="999"/>
    </row>
    <row r="29" spans="1:18" s="364" customFormat="1" ht="75" customHeight="1" x14ac:dyDescent="0.25">
      <c r="A29" s="1004"/>
      <c r="B29" s="1004"/>
      <c r="C29" s="1004"/>
      <c r="D29" s="997"/>
      <c r="E29" s="997"/>
      <c r="F29" s="997"/>
      <c r="G29" s="683" t="s">
        <v>1265</v>
      </c>
      <c r="H29" s="683" t="s">
        <v>57</v>
      </c>
      <c r="I29" s="683">
        <v>1</v>
      </c>
      <c r="J29" s="997"/>
      <c r="K29" s="997"/>
      <c r="L29" s="997"/>
      <c r="M29" s="1002"/>
      <c r="N29" s="1002"/>
      <c r="O29" s="1002"/>
      <c r="P29" s="1002"/>
      <c r="Q29" s="997"/>
      <c r="R29" s="997"/>
    </row>
    <row r="30" spans="1:18" s="364" customFormat="1" ht="49.9" customHeight="1" x14ac:dyDescent="0.25">
      <c r="A30" s="984">
        <v>8</v>
      </c>
      <c r="B30" s="984">
        <v>1</v>
      </c>
      <c r="C30" s="984">
        <v>4</v>
      </c>
      <c r="D30" s="982">
        <v>2</v>
      </c>
      <c r="E30" s="982" t="s">
        <v>929</v>
      </c>
      <c r="F30" s="982" t="s">
        <v>1266</v>
      </c>
      <c r="G30" s="982" t="s">
        <v>1267</v>
      </c>
      <c r="H30" s="683" t="s">
        <v>50</v>
      </c>
      <c r="I30" s="683">
        <v>1</v>
      </c>
      <c r="J30" s="982" t="s">
        <v>1268</v>
      </c>
      <c r="K30" s="982" t="s">
        <v>1269</v>
      </c>
      <c r="L30" s="982"/>
      <c r="M30" s="995">
        <v>159189.37</v>
      </c>
      <c r="N30" s="995"/>
      <c r="O30" s="995">
        <v>159189.37</v>
      </c>
      <c r="P30" s="995"/>
      <c r="Q30" s="982" t="s">
        <v>1262</v>
      </c>
      <c r="R30" s="1007" t="s">
        <v>1263</v>
      </c>
    </row>
    <row r="31" spans="1:18" ht="49.9" customHeight="1" x14ac:dyDescent="0.25">
      <c r="A31" s="984"/>
      <c r="B31" s="984"/>
      <c r="C31" s="984"/>
      <c r="D31" s="982"/>
      <c r="E31" s="982"/>
      <c r="F31" s="982"/>
      <c r="G31" s="982"/>
      <c r="H31" s="683" t="s">
        <v>55</v>
      </c>
      <c r="I31" s="683">
        <v>74</v>
      </c>
      <c r="J31" s="982"/>
      <c r="K31" s="982"/>
      <c r="L31" s="982"/>
      <c r="M31" s="982"/>
      <c r="N31" s="995"/>
      <c r="O31" s="982"/>
      <c r="P31" s="995"/>
      <c r="Q31" s="982"/>
      <c r="R31" s="1007"/>
    </row>
    <row r="32" spans="1:18" ht="49.9" customHeight="1" x14ac:dyDescent="0.25">
      <c r="A32" s="984"/>
      <c r="B32" s="984"/>
      <c r="C32" s="984"/>
      <c r="D32" s="982"/>
      <c r="E32" s="982"/>
      <c r="F32" s="982"/>
      <c r="G32" s="983" t="s">
        <v>1270</v>
      </c>
      <c r="H32" s="683" t="s">
        <v>1271</v>
      </c>
      <c r="I32" s="683">
        <v>13</v>
      </c>
      <c r="J32" s="982"/>
      <c r="K32" s="982"/>
      <c r="L32" s="982"/>
      <c r="M32" s="982"/>
      <c r="N32" s="995"/>
      <c r="O32" s="982"/>
      <c r="P32" s="995"/>
      <c r="Q32" s="982"/>
      <c r="R32" s="1007"/>
    </row>
    <row r="33" spans="1:18" ht="78" customHeight="1" x14ac:dyDescent="0.25">
      <c r="A33" s="984"/>
      <c r="B33" s="984"/>
      <c r="C33" s="984"/>
      <c r="D33" s="982"/>
      <c r="E33" s="982"/>
      <c r="F33" s="982"/>
      <c r="G33" s="997"/>
      <c r="H33" s="683" t="s">
        <v>1272</v>
      </c>
      <c r="I33" s="693" t="s">
        <v>1273</v>
      </c>
      <c r="J33" s="982"/>
      <c r="K33" s="982"/>
      <c r="L33" s="982"/>
      <c r="M33" s="982"/>
      <c r="N33" s="995"/>
      <c r="O33" s="982"/>
      <c r="P33" s="995"/>
      <c r="Q33" s="982"/>
      <c r="R33" s="1007"/>
    </row>
    <row r="34" spans="1:18" ht="81" customHeight="1" x14ac:dyDescent="0.25">
      <c r="A34" s="984"/>
      <c r="B34" s="984"/>
      <c r="C34" s="984"/>
      <c r="D34" s="982"/>
      <c r="E34" s="982"/>
      <c r="F34" s="982"/>
      <c r="G34" s="983" t="s">
        <v>1274</v>
      </c>
      <c r="H34" s="683" t="s">
        <v>57</v>
      </c>
      <c r="I34" s="693" t="s">
        <v>160</v>
      </c>
      <c r="J34" s="982"/>
      <c r="K34" s="982"/>
      <c r="L34" s="982"/>
      <c r="M34" s="982"/>
      <c r="N34" s="995"/>
      <c r="O34" s="982"/>
      <c r="P34" s="995"/>
      <c r="Q34" s="982"/>
      <c r="R34" s="1007"/>
    </row>
    <row r="35" spans="1:18" ht="85.5" customHeight="1" x14ac:dyDescent="0.25">
      <c r="A35" s="984"/>
      <c r="B35" s="984"/>
      <c r="C35" s="984"/>
      <c r="D35" s="982"/>
      <c r="E35" s="982"/>
      <c r="F35" s="982"/>
      <c r="G35" s="997"/>
      <c r="H35" s="683" t="s">
        <v>1275</v>
      </c>
      <c r="I35" s="683">
        <v>83</v>
      </c>
      <c r="J35" s="982"/>
      <c r="K35" s="982"/>
      <c r="L35" s="982"/>
      <c r="M35" s="982"/>
      <c r="N35" s="995"/>
      <c r="O35" s="982"/>
      <c r="P35" s="995"/>
      <c r="Q35" s="982"/>
      <c r="R35" s="1007"/>
    </row>
    <row r="36" spans="1:18" ht="77.25" customHeight="1" x14ac:dyDescent="0.25">
      <c r="A36" s="984"/>
      <c r="B36" s="984"/>
      <c r="C36" s="984"/>
      <c r="D36" s="982"/>
      <c r="E36" s="982"/>
      <c r="F36" s="982"/>
      <c r="G36" s="683" t="s">
        <v>1276</v>
      </c>
      <c r="H36" s="683" t="s">
        <v>1277</v>
      </c>
      <c r="I36" s="586">
        <v>1</v>
      </c>
      <c r="J36" s="982"/>
      <c r="K36" s="982"/>
      <c r="L36" s="982"/>
      <c r="M36" s="982"/>
      <c r="N36" s="995"/>
      <c r="O36" s="982"/>
      <c r="P36" s="995"/>
      <c r="Q36" s="982"/>
      <c r="R36" s="1007"/>
    </row>
    <row r="37" spans="1:18" ht="69" customHeight="1" x14ac:dyDescent="0.25">
      <c r="A37" s="984">
        <v>9</v>
      </c>
      <c r="B37" s="984">
        <v>1</v>
      </c>
      <c r="C37" s="984">
        <v>4</v>
      </c>
      <c r="D37" s="982">
        <v>2</v>
      </c>
      <c r="E37" s="982" t="s">
        <v>1278</v>
      </c>
      <c r="F37" s="982" t="s">
        <v>1279</v>
      </c>
      <c r="G37" s="982" t="s">
        <v>1280</v>
      </c>
      <c r="H37" s="687" t="s">
        <v>878</v>
      </c>
      <c r="I37" s="687">
        <v>3</v>
      </c>
      <c r="J37" s="983" t="s">
        <v>1281</v>
      </c>
      <c r="K37" s="984" t="s">
        <v>1282</v>
      </c>
      <c r="L37" s="984"/>
      <c r="M37" s="1005">
        <v>2000</v>
      </c>
      <c r="N37" s="1049"/>
      <c r="O37" s="1005">
        <v>2000</v>
      </c>
      <c r="P37" s="1049"/>
      <c r="Q37" s="1019" t="s">
        <v>1262</v>
      </c>
      <c r="R37" s="982" t="s">
        <v>1263</v>
      </c>
    </row>
    <row r="38" spans="1:18" ht="60" customHeight="1" x14ac:dyDescent="0.25">
      <c r="A38" s="984"/>
      <c r="B38" s="984"/>
      <c r="C38" s="984"/>
      <c r="D38" s="982"/>
      <c r="E38" s="982"/>
      <c r="F38" s="982"/>
      <c r="G38" s="982"/>
      <c r="H38" s="683" t="s">
        <v>1283</v>
      </c>
      <c r="I38" s="683">
        <v>360</v>
      </c>
      <c r="J38" s="997"/>
      <c r="K38" s="984"/>
      <c r="L38" s="984"/>
      <c r="M38" s="1005"/>
      <c r="N38" s="1049"/>
      <c r="O38" s="1005"/>
      <c r="P38" s="1049"/>
      <c r="Q38" s="1019"/>
      <c r="R38" s="984"/>
    </row>
    <row r="39" spans="1:18" ht="60.75" customHeight="1" x14ac:dyDescent="0.25">
      <c r="A39" s="984">
        <v>10</v>
      </c>
      <c r="B39" s="984">
        <v>1</v>
      </c>
      <c r="C39" s="984">
        <v>4</v>
      </c>
      <c r="D39" s="982">
        <v>2</v>
      </c>
      <c r="E39" s="982" t="s">
        <v>1284</v>
      </c>
      <c r="F39" s="982" t="s">
        <v>1285</v>
      </c>
      <c r="G39" s="683" t="s">
        <v>1286</v>
      </c>
      <c r="H39" s="683" t="s">
        <v>1287</v>
      </c>
      <c r="I39" s="683">
        <v>3</v>
      </c>
      <c r="J39" s="982" t="s">
        <v>1288</v>
      </c>
      <c r="K39" s="982" t="s">
        <v>38</v>
      </c>
      <c r="L39" s="982" t="s">
        <v>34</v>
      </c>
      <c r="M39" s="995">
        <v>43483</v>
      </c>
      <c r="N39" s="995">
        <v>28088.75</v>
      </c>
      <c r="O39" s="995">
        <v>43483</v>
      </c>
      <c r="P39" s="995">
        <v>28088.75</v>
      </c>
      <c r="Q39" s="982" t="s">
        <v>1289</v>
      </c>
      <c r="R39" s="1007" t="s">
        <v>843</v>
      </c>
    </row>
    <row r="40" spans="1:18" ht="60" customHeight="1" x14ac:dyDescent="0.25">
      <c r="A40" s="984"/>
      <c r="B40" s="984"/>
      <c r="C40" s="984"/>
      <c r="D40" s="982"/>
      <c r="E40" s="982"/>
      <c r="F40" s="982"/>
      <c r="G40" s="683" t="s">
        <v>1290</v>
      </c>
      <c r="H40" s="683" t="s">
        <v>1291</v>
      </c>
      <c r="I40" s="683">
        <v>3</v>
      </c>
      <c r="J40" s="982"/>
      <c r="K40" s="982"/>
      <c r="L40" s="982"/>
      <c r="M40" s="995"/>
      <c r="N40" s="995"/>
      <c r="O40" s="995"/>
      <c r="P40" s="995"/>
      <c r="Q40" s="982"/>
      <c r="R40" s="1007"/>
    </row>
    <row r="41" spans="1:18" ht="59.25" customHeight="1" x14ac:dyDescent="0.25">
      <c r="A41" s="984"/>
      <c r="B41" s="984"/>
      <c r="C41" s="984"/>
      <c r="D41" s="982"/>
      <c r="E41" s="982"/>
      <c r="F41" s="982"/>
      <c r="G41" s="683" t="s">
        <v>1292</v>
      </c>
      <c r="H41" s="683" t="s">
        <v>1293</v>
      </c>
      <c r="I41" s="683">
        <v>344</v>
      </c>
      <c r="J41" s="982"/>
      <c r="K41" s="982"/>
      <c r="L41" s="982"/>
      <c r="M41" s="995"/>
      <c r="N41" s="995"/>
      <c r="O41" s="995"/>
      <c r="P41" s="995"/>
      <c r="Q41" s="982"/>
      <c r="R41" s="1007"/>
    </row>
    <row r="42" spans="1:18" ht="52.5" customHeight="1" x14ac:dyDescent="0.25">
      <c r="A42" s="984"/>
      <c r="B42" s="984"/>
      <c r="C42" s="984"/>
      <c r="D42" s="982"/>
      <c r="E42" s="982"/>
      <c r="F42" s="982"/>
      <c r="G42" s="982" t="s">
        <v>1294</v>
      </c>
      <c r="H42" s="683" t="s">
        <v>1295</v>
      </c>
      <c r="I42" s="683">
        <v>3</v>
      </c>
      <c r="J42" s="982"/>
      <c r="K42" s="982"/>
      <c r="L42" s="982"/>
      <c r="M42" s="995"/>
      <c r="N42" s="995"/>
      <c r="O42" s="995"/>
      <c r="P42" s="995"/>
      <c r="Q42" s="982"/>
      <c r="R42" s="1007"/>
    </row>
    <row r="43" spans="1:18" ht="65.25" customHeight="1" x14ac:dyDescent="0.25">
      <c r="A43" s="984"/>
      <c r="B43" s="984"/>
      <c r="C43" s="984"/>
      <c r="D43" s="982"/>
      <c r="E43" s="982"/>
      <c r="F43" s="982"/>
      <c r="G43" s="982"/>
      <c r="H43" s="683" t="s">
        <v>1272</v>
      </c>
      <c r="I43" s="586">
        <v>1500</v>
      </c>
      <c r="J43" s="982"/>
      <c r="K43" s="982"/>
      <c r="L43" s="982"/>
      <c r="M43" s="995"/>
      <c r="N43" s="995"/>
      <c r="O43" s="995"/>
      <c r="P43" s="995"/>
      <c r="Q43" s="982"/>
      <c r="R43" s="1007"/>
    </row>
    <row r="44" spans="1:18" ht="75.75" customHeight="1" x14ac:dyDescent="0.25">
      <c r="A44" s="984">
        <v>11</v>
      </c>
      <c r="B44" s="984">
        <v>1</v>
      </c>
      <c r="C44" s="984">
        <v>4</v>
      </c>
      <c r="D44" s="982">
        <v>2</v>
      </c>
      <c r="E44" s="982" t="s">
        <v>1296</v>
      </c>
      <c r="F44" s="1050" t="s">
        <v>1297</v>
      </c>
      <c r="G44" s="982" t="s">
        <v>1298</v>
      </c>
      <c r="H44" s="683" t="s">
        <v>1299</v>
      </c>
      <c r="I44" s="683">
        <v>2</v>
      </c>
      <c r="J44" s="983" t="s">
        <v>1300</v>
      </c>
      <c r="K44" s="982"/>
      <c r="L44" s="982" t="s">
        <v>1301</v>
      </c>
      <c r="M44" s="995"/>
      <c r="N44" s="995">
        <v>28460</v>
      </c>
      <c r="O44" s="995"/>
      <c r="P44" s="995">
        <v>28460</v>
      </c>
      <c r="Q44" s="982" t="s">
        <v>1302</v>
      </c>
      <c r="R44" s="1007" t="s">
        <v>1303</v>
      </c>
    </row>
    <row r="45" spans="1:18" ht="75.75" customHeight="1" x14ac:dyDescent="0.25">
      <c r="A45" s="984"/>
      <c r="B45" s="984"/>
      <c r="C45" s="984"/>
      <c r="D45" s="982"/>
      <c r="E45" s="982"/>
      <c r="F45" s="1051"/>
      <c r="G45" s="982"/>
      <c r="H45" s="683" t="s">
        <v>1293</v>
      </c>
      <c r="I45" s="683">
        <v>47</v>
      </c>
      <c r="J45" s="997"/>
      <c r="K45" s="982"/>
      <c r="L45" s="982"/>
      <c r="M45" s="995"/>
      <c r="N45" s="995"/>
      <c r="O45" s="995"/>
      <c r="P45" s="995"/>
      <c r="Q45" s="982"/>
      <c r="R45" s="1007"/>
    </row>
    <row r="46" spans="1:18" ht="68.25" customHeight="1" x14ac:dyDescent="0.25">
      <c r="A46" s="1037">
        <v>12</v>
      </c>
      <c r="B46" s="1037">
        <v>1</v>
      </c>
      <c r="C46" s="1037">
        <v>4</v>
      </c>
      <c r="D46" s="1034">
        <v>2</v>
      </c>
      <c r="E46" s="1034" t="s">
        <v>1304</v>
      </c>
      <c r="F46" s="1034" t="s">
        <v>1305</v>
      </c>
      <c r="G46" s="1034" t="s">
        <v>1306</v>
      </c>
      <c r="H46" s="406" t="s">
        <v>50</v>
      </c>
      <c r="I46" s="406">
        <v>1</v>
      </c>
      <c r="J46" s="1034" t="s">
        <v>1307</v>
      </c>
      <c r="K46" s="1034" t="s">
        <v>1308</v>
      </c>
      <c r="L46" s="1034"/>
      <c r="M46" s="1030">
        <v>61445.71</v>
      </c>
      <c r="N46" s="1030"/>
      <c r="O46" s="1030">
        <v>61445.71</v>
      </c>
      <c r="P46" s="1030"/>
      <c r="Q46" s="1034" t="s">
        <v>1302</v>
      </c>
      <c r="R46" s="1034" t="s">
        <v>1303</v>
      </c>
    </row>
    <row r="47" spans="1:18" ht="49.9" customHeight="1" x14ac:dyDescent="0.25">
      <c r="A47" s="1038"/>
      <c r="B47" s="1038"/>
      <c r="C47" s="1038"/>
      <c r="D47" s="1035"/>
      <c r="E47" s="1035"/>
      <c r="F47" s="1035"/>
      <c r="G47" s="1035"/>
      <c r="H47" s="406" t="s">
        <v>585</v>
      </c>
      <c r="I47" s="406">
        <v>352</v>
      </c>
      <c r="J47" s="1035"/>
      <c r="K47" s="1035"/>
      <c r="L47" s="1035"/>
      <c r="M47" s="1031"/>
      <c r="N47" s="1031"/>
      <c r="O47" s="1031"/>
      <c r="P47" s="1031"/>
      <c r="Q47" s="1035"/>
      <c r="R47" s="1035"/>
    </row>
    <row r="48" spans="1:18" ht="49.9" customHeight="1" x14ac:dyDescent="0.25">
      <c r="A48" s="1038"/>
      <c r="B48" s="1038"/>
      <c r="C48" s="1038"/>
      <c r="D48" s="1035"/>
      <c r="E48" s="1035"/>
      <c r="F48" s="1035"/>
      <c r="G48" s="1036"/>
      <c r="H48" s="406" t="s">
        <v>1309</v>
      </c>
      <c r="I48" s="406">
        <v>300</v>
      </c>
      <c r="J48" s="1035"/>
      <c r="K48" s="1035"/>
      <c r="L48" s="1035"/>
      <c r="M48" s="1031"/>
      <c r="N48" s="1031"/>
      <c r="O48" s="1031"/>
      <c r="P48" s="1031"/>
      <c r="Q48" s="1035"/>
      <c r="R48" s="1035"/>
    </row>
    <row r="49" spans="1:18" ht="50.25" customHeight="1" x14ac:dyDescent="0.25">
      <c r="A49" s="1039"/>
      <c r="B49" s="1039"/>
      <c r="C49" s="1039"/>
      <c r="D49" s="1036"/>
      <c r="E49" s="1036"/>
      <c r="F49" s="1036"/>
      <c r="G49" s="406" t="s">
        <v>1310</v>
      </c>
      <c r="H49" s="406" t="s">
        <v>57</v>
      </c>
      <c r="I49" s="406">
        <v>1</v>
      </c>
      <c r="J49" s="1036"/>
      <c r="K49" s="1036"/>
      <c r="L49" s="1036"/>
      <c r="M49" s="1032"/>
      <c r="N49" s="1032"/>
      <c r="O49" s="1032"/>
      <c r="P49" s="1032"/>
      <c r="Q49" s="1036"/>
      <c r="R49" s="1036"/>
    </row>
    <row r="50" spans="1:18" ht="102.75" customHeight="1" x14ac:dyDescent="0.25">
      <c r="A50" s="984">
        <v>13</v>
      </c>
      <c r="B50" s="982">
        <v>1</v>
      </c>
      <c r="C50" s="982">
        <v>4</v>
      </c>
      <c r="D50" s="982">
        <v>2</v>
      </c>
      <c r="E50" s="982" t="s">
        <v>1311</v>
      </c>
      <c r="F50" s="982" t="s">
        <v>1312</v>
      </c>
      <c r="G50" s="982" t="s">
        <v>1313</v>
      </c>
      <c r="H50" s="683" t="s">
        <v>222</v>
      </c>
      <c r="I50" s="683">
        <v>5</v>
      </c>
      <c r="J50" s="1019" t="s">
        <v>1314</v>
      </c>
      <c r="K50" s="1048" t="s">
        <v>45</v>
      </c>
      <c r="L50" s="982" t="s">
        <v>34</v>
      </c>
      <c r="M50" s="1005">
        <v>44640</v>
      </c>
      <c r="N50" s="995">
        <v>24600</v>
      </c>
      <c r="O50" s="1005">
        <v>44640</v>
      </c>
      <c r="P50" s="995">
        <v>24600</v>
      </c>
      <c r="Q50" s="982" t="s">
        <v>894</v>
      </c>
      <c r="R50" s="982" t="s">
        <v>815</v>
      </c>
    </row>
    <row r="51" spans="1:18" ht="88.5" customHeight="1" x14ac:dyDescent="0.25">
      <c r="A51" s="984"/>
      <c r="B51" s="982"/>
      <c r="C51" s="982"/>
      <c r="D51" s="982"/>
      <c r="E51" s="982"/>
      <c r="F51" s="982"/>
      <c r="G51" s="982"/>
      <c r="H51" s="683" t="s">
        <v>1315</v>
      </c>
      <c r="I51" s="683">
        <v>6000</v>
      </c>
      <c r="J51" s="1019"/>
      <c r="K51" s="1048"/>
      <c r="L51" s="982"/>
      <c r="M51" s="1005"/>
      <c r="N51" s="995"/>
      <c r="O51" s="1005"/>
      <c r="P51" s="995"/>
      <c r="Q51" s="982"/>
      <c r="R51" s="982"/>
    </row>
    <row r="52" spans="1:18" ht="149.25" customHeight="1" x14ac:dyDescent="0.25">
      <c r="A52" s="982">
        <v>14</v>
      </c>
      <c r="B52" s="982">
        <v>1</v>
      </c>
      <c r="C52" s="982">
        <v>4</v>
      </c>
      <c r="D52" s="982">
        <v>2</v>
      </c>
      <c r="E52" s="982" t="s">
        <v>1316</v>
      </c>
      <c r="F52" s="1047" t="s">
        <v>1317</v>
      </c>
      <c r="G52" s="982" t="s">
        <v>193</v>
      </c>
      <c r="H52" s="693" t="s">
        <v>57</v>
      </c>
      <c r="I52" s="683">
        <v>1</v>
      </c>
      <c r="J52" s="982" t="s">
        <v>1318</v>
      </c>
      <c r="K52" s="982" t="s">
        <v>45</v>
      </c>
      <c r="L52" s="982" t="s">
        <v>34</v>
      </c>
      <c r="M52" s="1046"/>
      <c r="N52" s="1046">
        <v>18107.939999999999</v>
      </c>
      <c r="O52" s="1046"/>
      <c r="P52" s="995">
        <v>18107.939999999999</v>
      </c>
      <c r="Q52" s="995" t="s">
        <v>894</v>
      </c>
      <c r="R52" s="995" t="s">
        <v>815</v>
      </c>
    </row>
    <row r="53" spans="1:18" s="364" customFormat="1" ht="159.75" customHeight="1" x14ac:dyDescent="0.25">
      <c r="A53" s="982"/>
      <c r="B53" s="982"/>
      <c r="C53" s="982"/>
      <c r="D53" s="982"/>
      <c r="E53" s="982"/>
      <c r="F53" s="1047"/>
      <c r="G53" s="982"/>
      <c r="H53" s="693" t="s">
        <v>1319</v>
      </c>
      <c r="I53" s="683">
        <v>6</v>
      </c>
      <c r="J53" s="982"/>
      <c r="K53" s="982"/>
      <c r="L53" s="982"/>
      <c r="M53" s="1046"/>
      <c r="N53" s="1046"/>
      <c r="O53" s="1046"/>
      <c r="P53" s="995"/>
      <c r="Q53" s="995"/>
      <c r="R53" s="995"/>
    </row>
    <row r="54" spans="1:18" ht="77.25" customHeight="1" x14ac:dyDescent="0.25">
      <c r="A54" s="984">
        <v>15</v>
      </c>
      <c r="B54" s="984">
        <v>1</v>
      </c>
      <c r="C54" s="984">
        <v>4</v>
      </c>
      <c r="D54" s="982">
        <v>2</v>
      </c>
      <c r="E54" s="982" t="s">
        <v>1320</v>
      </c>
      <c r="F54" s="982" t="s">
        <v>1321</v>
      </c>
      <c r="G54" s="982" t="s">
        <v>1322</v>
      </c>
      <c r="H54" s="683" t="s">
        <v>1323</v>
      </c>
      <c r="I54" s="683">
        <v>2000</v>
      </c>
      <c r="J54" s="982" t="s">
        <v>1324</v>
      </c>
      <c r="K54" s="982" t="s">
        <v>1325</v>
      </c>
      <c r="L54" s="982" t="s">
        <v>1326</v>
      </c>
      <c r="M54" s="995">
        <v>7969.99</v>
      </c>
      <c r="N54" s="995"/>
      <c r="O54" s="995">
        <v>7969.99</v>
      </c>
      <c r="P54" s="995"/>
      <c r="Q54" s="982" t="s">
        <v>894</v>
      </c>
      <c r="R54" s="1007" t="s">
        <v>815</v>
      </c>
    </row>
    <row r="55" spans="1:18" ht="97.5" customHeight="1" x14ac:dyDescent="0.25">
      <c r="A55" s="984"/>
      <c r="B55" s="984"/>
      <c r="C55" s="984"/>
      <c r="D55" s="982"/>
      <c r="E55" s="982"/>
      <c r="F55" s="982"/>
      <c r="G55" s="982"/>
      <c r="H55" s="683" t="s">
        <v>1327</v>
      </c>
      <c r="I55" s="683">
        <v>1000</v>
      </c>
      <c r="J55" s="982"/>
      <c r="K55" s="982"/>
      <c r="L55" s="982"/>
      <c r="M55" s="995"/>
      <c r="N55" s="995"/>
      <c r="O55" s="995"/>
      <c r="P55" s="995"/>
      <c r="Q55" s="982"/>
      <c r="R55" s="1007"/>
    </row>
    <row r="56" spans="1:18" ht="90.75" customHeight="1" x14ac:dyDescent="0.25">
      <c r="A56" s="984"/>
      <c r="B56" s="984"/>
      <c r="C56" s="984"/>
      <c r="D56" s="982"/>
      <c r="E56" s="982"/>
      <c r="F56" s="982"/>
      <c r="G56" s="982"/>
      <c r="H56" s="683" t="s">
        <v>1328</v>
      </c>
      <c r="I56" s="683">
        <v>1000</v>
      </c>
      <c r="J56" s="982"/>
      <c r="K56" s="982"/>
      <c r="L56" s="982"/>
      <c r="M56" s="995"/>
      <c r="N56" s="995"/>
      <c r="O56" s="995"/>
      <c r="P56" s="995"/>
      <c r="Q56" s="982"/>
      <c r="R56" s="1007"/>
    </row>
    <row r="57" spans="1:18" ht="175.5" customHeight="1" x14ac:dyDescent="0.25">
      <c r="A57" s="586">
        <v>16</v>
      </c>
      <c r="B57" s="586">
        <v>1</v>
      </c>
      <c r="C57" s="586">
        <v>4</v>
      </c>
      <c r="D57" s="683">
        <v>2</v>
      </c>
      <c r="E57" s="683" t="s">
        <v>1329</v>
      </c>
      <c r="F57" s="407" t="s">
        <v>1330</v>
      </c>
      <c r="G57" s="683" t="s">
        <v>1331</v>
      </c>
      <c r="H57" s="683" t="s">
        <v>1331</v>
      </c>
      <c r="I57" s="683">
        <v>1</v>
      </c>
      <c r="J57" s="683" t="s">
        <v>1332</v>
      </c>
      <c r="K57" s="683" t="s">
        <v>45</v>
      </c>
      <c r="L57" s="683"/>
      <c r="M57" s="684">
        <v>51820</v>
      </c>
      <c r="N57" s="684"/>
      <c r="O57" s="684">
        <v>51820</v>
      </c>
      <c r="P57" s="684"/>
      <c r="Q57" s="683" t="s">
        <v>1302</v>
      </c>
      <c r="R57" s="405" t="s">
        <v>1333</v>
      </c>
    </row>
    <row r="58" spans="1:18" ht="57" customHeight="1" x14ac:dyDescent="0.25">
      <c r="A58" s="1045" t="s">
        <v>1334</v>
      </c>
      <c r="B58" s="984">
        <v>1</v>
      </c>
      <c r="C58" s="984">
        <v>4</v>
      </c>
      <c r="D58" s="982">
        <v>2</v>
      </c>
      <c r="E58" s="982" t="s">
        <v>1335</v>
      </c>
      <c r="F58" s="982" t="s">
        <v>1336</v>
      </c>
      <c r="G58" s="983" t="s">
        <v>1337</v>
      </c>
      <c r="H58" s="586" t="s">
        <v>1243</v>
      </c>
      <c r="I58" s="683">
        <v>3</v>
      </c>
      <c r="J58" s="982" t="s">
        <v>1338</v>
      </c>
      <c r="K58" s="982" t="s">
        <v>45</v>
      </c>
      <c r="L58" s="982" t="s">
        <v>34</v>
      </c>
      <c r="M58" s="995">
        <v>72094.58</v>
      </c>
      <c r="N58" s="1044">
        <v>78331.350000000006</v>
      </c>
      <c r="O58" s="995">
        <v>72094.58</v>
      </c>
      <c r="P58" s="1005">
        <v>78331.350000000006</v>
      </c>
      <c r="Q58" s="982" t="s">
        <v>820</v>
      </c>
      <c r="R58" s="982" t="s">
        <v>1339</v>
      </c>
    </row>
    <row r="59" spans="1:18" ht="51.75" customHeight="1" x14ac:dyDescent="0.25">
      <c r="A59" s="1045"/>
      <c r="B59" s="984"/>
      <c r="C59" s="984"/>
      <c r="D59" s="982"/>
      <c r="E59" s="982"/>
      <c r="F59" s="982"/>
      <c r="G59" s="997"/>
      <c r="H59" s="683" t="s">
        <v>1293</v>
      </c>
      <c r="I59" s="683">
        <v>32</v>
      </c>
      <c r="J59" s="982"/>
      <c r="K59" s="982"/>
      <c r="L59" s="982"/>
      <c r="M59" s="995"/>
      <c r="N59" s="1044"/>
      <c r="O59" s="995"/>
      <c r="P59" s="1005"/>
      <c r="Q59" s="982"/>
      <c r="R59" s="982"/>
    </row>
    <row r="60" spans="1:18" ht="42" customHeight="1" x14ac:dyDescent="0.25">
      <c r="A60" s="1045"/>
      <c r="B60" s="984"/>
      <c r="C60" s="984"/>
      <c r="D60" s="982"/>
      <c r="E60" s="982"/>
      <c r="F60" s="982"/>
      <c r="G60" s="983" t="s">
        <v>728</v>
      </c>
      <c r="H60" s="683" t="s">
        <v>1340</v>
      </c>
      <c r="I60" s="683">
        <v>1</v>
      </c>
      <c r="J60" s="982"/>
      <c r="K60" s="982"/>
      <c r="L60" s="982"/>
      <c r="M60" s="995"/>
      <c r="N60" s="1044"/>
      <c r="O60" s="995"/>
      <c r="P60" s="1005"/>
      <c r="Q60" s="982"/>
      <c r="R60" s="982"/>
    </row>
    <row r="61" spans="1:18" ht="69" customHeight="1" x14ac:dyDescent="0.25">
      <c r="A61" s="1045"/>
      <c r="B61" s="984"/>
      <c r="C61" s="984"/>
      <c r="D61" s="982"/>
      <c r="E61" s="982"/>
      <c r="F61" s="982"/>
      <c r="G61" s="997"/>
      <c r="H61" s="586" t="s">
        <v>822</v>
      </c>
      <c r="I61" s="683">
        <v>150</v>
      </c>
      <c r="J61" s="982"/>
      <c r="K61" s="982"/>
      <c r="L61" s="982"/>
      <c r="M61" s="995"/>
      <c r="N61" s="1044"/>
      <c r="O61" s="995"/>
      <c r="P61" s="1005"/>
      <c r="Q61" s="982"/>
      <c r="R61" s="982"/>
    </row>
    <row r="62" spans="1:18" ht="38.25" customHeight="1" x14ac:dyDescent="0.25">
      <c r="A62" s="1045"/>
      <c r="B62" s="984"/>
      <c r="C62" s="984"/>
      <c r="D62" s="982"/>
      <c r="E62" s="982"/>
      <c r="F62" s="982"/>
      <c r="G62" s="983" t="s">
        <v>1341</v>
      </c>
      <c r="H62" s="586" t="s">
        <v>192</v>
      </c>
      <c r="I62" s="683">
        <v>3</v>
      </c>
      <c r="J62" s="982"/>
      <c r="K62" s="982"/>
      <c r="L62" s="982"/>
      <c r="M62" s="995"/>
      <c r="N62" s="1044"/>
      <c r="O62" s="995"/>
      <c r="P62" s="1005"/>
      <c r="Q62" s="982"/>
      <c r="R62" s="982"/>
    </row>
    <row r="63" spans="1:18" ht="30" customHeight="1" x14ac:dyDescent="0.25">
      <c r="A63" s="1045"/>
      <c r="B63" s="984"/>
      <c r="C63" s="984"/>
      <c r="D63" s="982"/>
      <c r="E63" s="982"/>
      <c r="F63" s="982"/>
      <c r="G63" s="997"/>
      <c r="H63" s="586" t="s">
        <v>585</v>
      </c>
      <c r="I63" s="683">
        <v>124</v>
      </c>
      <c r="J63" s="982"/>
      <c r="K63" s="982"/>
      <c r="L63" s="982"/>
      <c r="M63" s="995"/>
      <c r="N63" s="1044"/>
      <c r="O63" s="995"/>
      <c r="P63" s="1005"/>
      <c r="Q63" s="982"/>
      <c r="R63" s="982"/>
    </row>
    <row r="64" spans="1:18" ht="34.5" customHeight="1" x14ac:dyDescent="0.25">
      <c r="A64" s="1045"/>
      <c r="B64" s="984"/>
      <c r="C64" s="984"/>
      <c r="D64" s="982"/>
      <c r="E64" s="982"/>
      <c r="F64" s="982"/>
      <c r="G64" s="983" t="s">
        <v>1342</v>
      </c>
      <c r="H64" s="686" t="s">
        <v>44</v>
      </c>
      <c r="I64" s="688">
        <v>2</v>
      </c>
      <c r="J64" s="982"/>
      <c r="K64" s="982"/>
      <c r="L64" s="982"/>
      <c r="M64" s="995"/>
      <c r="N64" s="1044"/>
      <c r="O64" s="995"/>
      <c r="P64" s="1005"/>
      <c r="Q64" s="982"/>
      <c r="R64" s="982"/>
    </row>
    <row r="65" spans="1:18" ht="60" customHeight="1" x14ac:dyDescent="0.25">
      <c r="A65" s="1045"/>
      <c r="B65" s="984"/>
      <c r="C65" s="984"/>
      <c r="D65" s="982"/>
      <c r="E65" s="982"/>
      <c r="F65" s="982"/>
      <c r="G65" s="997"/>
      <c r="H65" s="586" t="s">
        <v>585</v>
      </c>
      <c r="I65" s="683">
        <v>57</v>
      </c>
      <c r="J65" s="982"/>
      <c r="K65" s="982"/>
      <c r="L65" s="982"/>
      <c r="M65" s="995"/>
      <c r="N65" s="1044"/>
      <c r="O65" s="995"/>
      <c r="P65" s="1005"/>
      <c r="Q65" s="982"/>
      <c r="R65" s="982"/>
    </row>
    <row r="66" spans="1:18" ht="48" customHeight="1" x14ac:dyDescent="0.25">
      <c r="A66" s="1045"/>
      <c r="B66" s="984"/>
      <c r="C66" s="984"/>
      <c r="D66" s="982"/>
      <c r="E66" s="982"/>
      <c r="F66" s="982"/>
      <c r="G66" s="983" t="s">
        <v>1343</v>
      </c>
      <c r="H66" s="586" t="s">
        <v>1243</v>
      </c>
      <c r="I66" s="683">
        <v>6</v>
      </c>
      <c r="J66" s="982"/>
      <c r="K66" s="982"/>
      <c r="L66" s="982"/>
      <c r="M66" s="995"/>
      <c r="N66" s="1044"/>
      <c r="O66" s="995"/>
      <c r="P66" s="1005"/>
      <c r="Q66" s="982"/>
      <c r="R66" s="982"/>
    </row>
    <row r="67" spans="1:18" ht="65.25" customHeight="1" x14ac:dyDescent="0.25">
      <c r="A67" s="1045"/>
      <c r="B67" s="984"/>
      <c r="C67" s="984"/>
      <c r="D67" s="982"/>
      <c r="E67" s="982"/>
      <c r="F67" s="982"/>
      <c r="G67" s="997"/>
      <c r="H67" s="683" t="s">
        <v>1344</v>
      </c>
      <c r="I67" s="683">
        <v>188</v>
      </c>
      <c r="J67" s="982"/>
      <c r="K67" s="982"/>
      <c r="L67" s="982"/>
      <c r="M67" s="995"/>
      <c r="N67" s="1044"/>
      <c r="O67" s="995"/>
      <c r="P67" s="1005"/>
      <c r="Q67" s="982"/>
      <c r="R67" s="982"/>
    </row>
    <row r="68" spans="1:18" ht="60" customHeight="1" x14ac:dyDescent="0.25">
      <c r="A68" s="1045"/>
      <c r="B68" s="984"/>
      <c r="C68" s="984"/>
      <c r="D68" s="982"/>
      <c r="E68" s="982"/>
      <c r="F68" s="982"/>
      <c r="G68" s="982" t="s">
        <v>818</v>
      </c>
      <c r="H68" s="683" t="s">
        <v>819</v>
      </c>
      <c r="I68" s="683">
        <v>1</v>
      </c>
      <c r="J68" s="982"/>
      <c r="K68" s="982"/>
      <c r="L68" s="982"/>
      <c r="M68" s="995"/>
      <c r="N68" s="1044"/>
      <c r="O68" s="995"/>
      <c r="P68" s="1005"/>
      <c r="Q68" s="982"/>
      <c r="R68" s="982"/>
    </row>
    <row r="69" spans="1:18" ht="40.5" customHeight="1" x14ac:dyDescent="0.25">
      <c r="A69" s="1045"/>
      <c r="B69" s="984"/>
      <c r="C69" s="984"/>
      <c r="D69" s="982"/>
      <c r="E69" s="982"/>
      <c r="F69" s="982"/>
      <c r="G69" s="982"/>
      <c r="H69" s="586" t="s">
        <v>822</v>
      </c>
      <c r="I69" s="683">
        <v>4250</v>
      </c>
      <c r="J69" s="982"/>
      <c r="K69" s="982"/>
      <c r="L69" s="982"/>
      <c r="M69" s="995"/>
      <c r="N69" s="1044"/>
      <c r="O69" s="995"/>
      <c r="P69" s="1005"/>
      <c r="Q69" s="982"/>
      <c r="R69" s="982"/>
    </row>
    <row r="70" spans="1:18" ht="64.5" customHeight="1" x14ac:dyDescent="0.25">
      <c r="A70" s="983">
        <v>18</v>
      </c>
      <c r="B70" s="983">
        <v>1</v>
      </c>
      <c r="C70" s="983">
        <v>4</v>
      </c>
      <c r="D70" s="983">
        <v>2</v>
      </c>
      <c r="E70" s="983" t="s">
        <v>1345</v>
      </c>
      <c r="F70" s="983" t="s">
        <v>1346</v>
      </c>
      <c r="G70" s="683" t="s">
        <v>1166</v>
      </c>
      <c r="H70" s="683" t="s">
        <v>1347</v>
      </c>
      <c r="I70" s="683">
        <v>5</v>
      </c>
      <c r="J70" s="983" t="s">
        <v>1348</v>
      </c>
      <c r="K70" s="983" t="s">
        <v>38</v>
      </c>
      <c r="L70" s="983" t="s">
        <v>475</v>
      </c>
      <c r="M70" s="996">
        <v>59901</v>
      </c>
      <c r="N70" s="996">
        <v>21148</v>
      </c>
      <c r="O70" s="996">
        <v>59901</v>
      </c>
      <c r="P70" s="996">
        <v>21148</v>
      </c>
      <c r="Q70" s="983" t="s">
        <v>820</v>
      </c>
      <c r="R70" s="998" t="s">
        <v>1339</v>
      </c>
    </row>
    <row r="71" spans="1:18" ht="57.75" customHeight="1" x14ac:dyDescent="0.25">
      <c r="A71" s="990"/>
      <c r="B71" s="990"/>
      <c r="C71" s="990"/>
      <c r="D71" s="990"/>
      <c r="E71" s="990"/>
      <c r="F71" s="990"/>
      <c r="G71" s="983" t="s">
        <v>1349</v>
      </c>
      <c r="H71" s="683" t="s">
        <v>50</v>
      </c>
      <c r="I71" s="683">
        <v>1</v>
      </c>
      <c r="J71" s="990"/>
      <c r="K71" s="990"/>
      <c r="L71" s="990"/>
      <c r="M71" s="1001"/>
      <c r="N71" s="1001"/>
      <c r="O71" s="1001"/>
      <c r="P71" s="1001"/>
      <c r="Q71" s="990"/>
      <c r="R71" s="999"/>
    </row>
    <row r="72" spans="1:18" ht="67.5" customHeight="1" x14ac:dyDescent="0.25">
      <c r="A72" s="990"/>
      <c r="B72" s="990"/>
      <c r="C72" s="990"/>
      <c r="D72" s="990"/>
      <c r="E72" s="990"/>
      <c r="F72" s="990"/>
      <c r="G72" s="997"/>
      <c r="H72" s="683" t="s">
        <v>51</v>
      </c>
      <c r="I72" s="683" t="s">
        <v>1350</v>
      </c>
      <c r="J72" s="990"/>
      <c r="K72" s="990"/>
      <c r="L72" s="990"/>
      <c r="M72" s="1001"/>
      <c r="N72" s="1001"/>
      <c r="O72" s="1001"/>
      <c r="P72" s="1001"/>
      <c r="Q72" s="990"/>
      <c r="R72" s="999"/>
    </row>
    <row r="73" spans="1:18" ht="55.5" customHeight="1" x14ac:dyDescent="0.25">
      <c r="A73" s="997"/>
      <c r="B73" s="997"/>
      <c r="C73" s="997"/>
      <c r="D73" s="997"/>
      <c r="E73" s="997"/>
      <c r="F73" s="997"/>
      <c r="G73" s="683" t="s">
        <v>1351</v>
      </c>
      <c r="H73" s="683" t="s">
        <v>1352</v>
      </c>
      <c r="I73" s="683" t="s">
        <v>1353</v>
      </c>
      <c r="J73" s="997"/>
      <c r="K73" s="997"/>
      <c r="L73" s="997"/>
      <c r="M73" s="1002"/>
      <c r="N73" s="1002"/>
      <c r="O73" s="1002"/>
      <c r="P73" s="1002"/>
      <c r="Q73" s="997"/>
      <c r="R73" s="1000"/>
    </row>
    <row r="74" spans="1:18" ht="30.75" customHeight="1" x14ac:dyDescent="0.25">
      <c r="A74" s="983">
        <v>19</v>
      </c>
      <c r="B74" s="983">
        <v>1</v>
      </c>
      <c r="C74" s="983">
        <v>4</v>
      </c>
      <c r="D74" s="983">
        <v>2</v>
      </c>
      <c r="E74" s="983" t="s">
        <v>1354</v>
      </c>
      <c r="F74" s="983" t="s">
        <v>1355</v>
      </c>
      <c r="G74" s="983" t="s">
        <v>1356</v>
      </c>
      <c r="H74" s="683" t="s">
        <v>585</v>
      </c>
      <c r="I74" s="683">
        <v>184</v>
      </c>
      <c r="J74" s="983" t="s">
        <v>1357</v>
      </c>
      <c r="K74" s="983" t="s">
        <v>38</v>
      </c>
      <c r="L74" s="983" t="s">
        <v>34</v>
      </c>
      <c r="M74" s="996">
        <v>69727.199999999997</v>
      </c>
      <c r="N74" s="996">
        <v>34944.76</v>
      </c>
      <c r="O74" s="996">
        <v>69727.199999999997</v>
      </c>
      <c r="P74" s="996">
        <v>34944.76</v>
      </c>
      <c r="Q74" s="983" t="s">
        <v>820</v>
      </c>
      <c r="R74" s="998" t="s">
        <v>1358</v>
      </c>
    </row>
    <row r="75" spans="1:18" ht="39.75" customHeight="1" x14ac:dyDescent="0.25">
      <c r="A75" s="990"/>
      <c r="B75" s="990"/>
      <c r="C75" s="990"/>
      <c r="D75" s="990"/>
      <c r="E75" s="990"/>
      <c r="F75" s="990"/>
      <c r="G75" s="997"/>
      <c r="H75" s="683" t="s">
        <v>1243</v>
      </c>
      <c r="I75" s="683">
        <v>5</v>
      </c>
      <c r="J75" s="990"/>
      <c r="K75" s="990"/>
      <c r="L75" s="990"/>
      <c r="M75" s="1001"/>
      <c r="N75" s="1001"/>
      <c r="O75" s="1001"/>
      <c r="P75" s="1001"/>
      <c r="Q75" s="990"/>
      <c r="R75" s="999"/>
    </row>
    <row r="76" spans="1:18" ht="42" customHeight="1" x14ac:dyDescent="0.25">
      <c r="A76" s="990"/>
      <c r="B76" s="990"/>
      <c r="C76" s="990"/>
      <c r="D76" s="990"/>
      <c r="E76" s="990"/>
      <c r="F76" s="990"/>
      <c r="G76" s="983" t="s">
        <v>1359</v>
      </c>
      <c r="H76" s="683" t="s">
        <v>585</v>
      </c>
      <c r="I76" s="683">
        <v>20</v>
      </c>
      <c r="J76" s="990"/>
      <c r="K76" s="990"/>
      <c r="L76" s="990"/>
      <c r="M76" s="1001"/>
      <c r="N76" s="1001"/>
      <c r="O76" s="1001"/>
      <c r="P76" s="1001"/>
      <c r="Q76" s="990"/>
      <c r="R76" s="999"/>
    </row>
    <row r="77" spans="1:18" ht="39.75" customHeight="1" x14ac:dyDescent="0.25">
      <c r="A77" s="990"/>
      <c r="B77" s="990"/>
      <c r="C77" s="990"/>
      <c r="D77" s="990"/>
      <c r="E77" s="990"/>
      <c r="F77" s="990"/>
      <c r="G77" s="997"/>
      <c r="H77" s="683" t="s">
        <v>1243</v>
      </c>
      <c r="I77" s="683">
        <v>1</v>
      </c>
      <c r="J77" s="990"/>
      <c r="K77" s="990"/>
      <c r="L77" s="990"/>
      <c r="M77" s="1001"/>
      <c r="N77" s="1001"/>
      <c r="O77" s="1001"/>
      <c r="P77" s="1001"/>
      <c r="Q77" s="990"/>
      <c r="R77" s="999"/>
    </row>
    <row r="78" spans="1:18" ht="70.5" customHeight="1" x14ac:dyDescent="0.25">
      <c r="A78" s="990"/>
      <c r="B78" s="990"/>
      <c r="C78" s="990"/>
      <c r="D78" s="990"/>
      <c r="E78" s="990"/>
      <c r="F78" s="990"/>
      <c r="G78" s="683" t="s">
        <v>1360</v>
      </c>
      <c r="H78" s="683" t="s">
        <v>822</v>
      </c>
      <c r="I78" s="683" t="s">
        <v>1361</v>
      </c>
      <c r="J78" s="990"/>
      <c r="K78" s="990"/>
      <c r="L78" s="990"/>
      <c r="M78" s="1001"/>
      <c r="N78" s="1001"/>
      <c r="O78" s="1001"/>
      <c r="P78" s="1001"/>
      <c r="Q78" s="990"/>
      <c r="R78" s="999"/>
    </row>
    <row r="79" spans="1:18" ht="30" x14ac:dyDescent="0.25">
      <c r="A79" s="990"/>
      <c r="B79" s="990"/>
      <c r="C79" s="990"/>
      <c r="D79" s="990"/>
      <c r="E79" s="990"/>
      <c r="F79" s="990"/>
      <c r="G79" s="983" t="s">
        <v>1362</v>
      </c>
      <c r="H79" s="683" t="s">
        <v>1283</v>
      </c>
      <c r="I79" s="683">
        <v>136</v>
      </c>
      <c r="J79" s="990"/>
      <c r="K79" s="990"/>
      <c r="L79" s="990"/>
      <c r="M79" s="1001"/>
      <c r="N79" s="1001"/>
      <c r="O79" s="1001"/>
      <c r="P79" s="1001"/>
      <c r="Q79" s="990"/>
      <c r="R79" s="999"/>
    </row>
    <row r="80" spans="1:18" ht="32.25" customHeight="1" x14ac:dyDescent="0.25">
      <c r="A80" s="990"/>
      <c r="B80" s="990"/>
      <c r="C80" s="990"/>
      <c r="D80" s="990"/>
      <c r="E80" s="990"/>
      <c r="F80" s="990"/>
      <c r="G80" s="997"/>
      <c r="H80" s="683" t="s">
        <v>50</v>
      </c>
      <c r="I80" s="683">
        <v>1</v>
      </c>
      <c r="J80" s="990"/>
      <c r="K80" s="990"/>
      <c r="L80" s="990"/>
      <c r="M80" s="1001"/>
      <c r="N80" s="1001"/>
      <c r="O80" s="1001"/>
      <c r="P80" s="1001"/>
      <c r="Q80" s="990"/>
      <c r="R80" s="999"/>
    </row>
    <row r="81" spans="1:18" ht="33" customHeight="1" x14ac:dyDescent="0.25">
      <c r="A81" s="990"/>
      <c r="B81" s="990"/>
      <c r="C81" s="990"/>
      <c r="D81" s="990"/>
      <c r="E81" s="990"/>
      <c r="F81" s="990"/>
      <c r="G81" s="983" t="s">
        <v>1363</v>
      </c>
      <c r="H81" s="683" t="s">
        <v>585</v>
      </c>
      <c r="I81" s="683">
        <v>40</v>
      </c>
      <c r="J81" s="990"/>
      <c r="K81" s="990"/>
      <c r="L81" s="990"/>
      <c r="M81" s="1001"/>
      <c r="N81" s="1001"/>
      <c r="O81" s="1001"/>
      <c r="P81" s="1001"/>
      <c r="Q81" s="990"/>
      <c r="R81" s="999"/>
    </row>
    <row r="82" spans="1:18" ht="36.75" customHeight="1" x14ac:dyDescent="0.25">
      <c r="A82" s="990"/>
      <c r="B82" s="990"/>
      <c r="C82" s="990"/>
      <c r="D82" s="990"/>
      <c r="E82" s="990"/>
      <c r="F82" s="990"/>
      <c r="G82" s="997"/>
      <c r="H82" s="683" t="s">
        <v>192</v>
      </c>
      <c r="I82" s="683">
        <v>1</v>
      </c>
      <c r="J82" s="990"/>
      <c r="K82" s="990"/>
      <c r="L82" s="990"/>
      <c r="M82" s="1001"/>
      <c r="N82" s="1001"/>
      <c r="O82" s="1001"/>
      <c r="P82" s="1001"/>
      <c r="Q82" s="990"/>
      <c r="R82" s="999"/>
    </row>
    <row r="83" spans="1:18" ht="38.25" customHeight="1" x14ac:dyDescent="0.25">
      <c r="A83" s="990"/>
      <c r="B83" s="990"/>
      <c r="C83" s="990"/>
      <c r="D83" s="990"/>
      <c r="E83" s="990"/>
      <c r="F83" s="990"/>
      <c r="G83" s="683" t="s">
        <v>1364</v>
      </c>
      <c r="H83" s="683" t="s">
        <v>1365</v>
      </c>
      <c r="I83" s="683">
        <v>1</v>
      </c>
      <c r="J83" s="990"/>
      <c r="K83" s="990"/>
      <c r="L83" s="990"/>
      <c r="M83" s="1001"/>
      <c r="N83" s="1001"/>
      <c r="O83" s="1001"/>
      <c r="P83" s="1001"/>
      <c r="Q83" s="990"/>
      <c r="R83" s="999"/>
    </row>
    <row r="84" spans="1:18" ht="111.75" customHeight="1" x14ac:dyDescent="0.25">
      <c r="A84" s="997"/>
      <c r="B84" s="997"/>
      <c r="C84" s="997"/>
      <c r="D84" s="997"/>
      <c r="E84" s="997"/>
      <c r="F84" s="997"/>
      <c r="G84" s="683" t="s">
        <v>1366</v>
      </c>
      <c r="H84" s="683" t="s">
        <v>1367</v>
      </c>
      <c r="I84" s="683">
        <v>1</v>
      </c>
      <c r="J84" s="997"/>
      <c r="K84" s="997"/>
      <c r="L84" s="997"/>
      <c r="M84" s="1002"/>
      <c r="N84" s="1002"/>
      <c r="O84" s="1002"/>
      <c r="P84" s="1002"/>
      <c r="Q84" s="997"/>
      <c r="R84" s="1000"/>
    </row>
    <row r="85" spans="1:18" ht="45.75" customHeight="1" x14ac:dyDescent="0.25">
      <c r="A85" s="982">
        <v>20</v>
      </c>
      <c r="B85" s="982">
        <v>1</v>
      </c>
      <c r="C85" s="982">
        <v>4</v>
      </c>
      <c r="D85" s="982">
        <v>2</v>
      </c>
      <c r="E85" s="982" t="s">
        <v>1368</v>
      </c>
      <c r="F85" s="982" t="s">
        <v>1369</v>
      </c>
      <c r="G85" s="683" t="s">
        <v>1370</v>
      </c>
      <c r="H85" s="683" t="s">
        <v>1365</v>
      </c>
      <c r="I85" s="683">
        <v>1</v>
      </c>
      <c r="J85" s="982" t="s">
        <v>1371</v>
      </c>
      <c r="K85" s="982" t="s">
        <v>38</v>
      </c>
      <c r="L85" s="982" t="s">
        <v>475</v>
      </c>
      <c r="M85" s="995">
        <v>60000</v>
      </c>
      <c r="N85" s="995">
        <v>3940.49</v>
      </c>
      <c r="O85" s="995">
        <v>60000</v>
      </c>
      <c r="P85" s="995">
        <v>3940.49</v>
      </c>
      <c r="Q85" s="982" t="s">
        <v>820</v>
      </c>
      <c r="R85" s="1007" t="s">
        <v>1339</v>
      </c>
    </row>
    <row r="86" spans="1:18" ht="54.75" customHeight="1" x14ac:dyDescent="0.25">
      <c r="A86" s="982"/>
      <c r="B86" s="982"/>
      <c r="C86" s="982"/>
      <c r="D86" s="982"/>
      <c r="E86" s="982"/>
      <c r="F86" s="982"/>
      <c r="G86" s="983" t="s">
        <v>380</v>
      </c>
      <c r="H86" s="683" t="s">
        <v>1243</v>
      </c>
      <c r="I86" s="683">
        <v>1</v>
      </c>
      <c r="J86" s="982"/>
      <c r="K86" s="982"/>
      <c r="L86" s="982"/>
      <c r="M86" s="995"/>
      <c r="N86" s="995"/>
      <c r="O86" s="995"/>
      <c r="P86" s="995"/>
      <c r="Q86" s="982"/>
      <c r="R86" s="1007"/>
    </row>
    <row r="87" spans="1:18" ht="40.5" customHeight="1" x14ac:dyDescent="0.25">
      <c r="A87" s="982"/>
      <c r="B87" s="982"/>
      <c r="C87" s="982"/>
      <c r="D87" s="982"/>
      <c r="E87" s="982"/>
      <c r="F87" s="982"/>
      <c r="G87" s="997"/>
      <c r="H87" s="683" t="s">
        <v>1283</v>
      </c>
      <c r="I87" s="683">
        <v>15</v>
      </c>
      <c r="J87" s="982"/>
      <c r="K87" s="982"/>
      <c r="L87" s="982"/>
      <c r="M87" s="995"/>
      <c r="N87" s="995"/>
      <c r="O87" s="995"/>
      <c r="P87" s="995"/>
      <c r="Q87" s="982"/>
      <c r="R87" s="1007"/>
    </row>
    <row r="88" spans="1:18" ht="63" customHeight="1" x14ac:dyDescent="0.25">
      <c r="A88" s="982"/>
      <c r="B88" s="982"/>
      <c r="C88" s="982"/>
      <c r="D88" s="982"/>
      <c r="E88" s="982"/>
      <c r="F88" s="982"/>
      <c r="G88" s="982" t="s">
        <v>1372</v>
      </c>
      <c r="H88" s="683" t="s">
        <v>50</v>
      </c>
      <c r="I88" s="683">
        <v>1</v>
      </c>
      <c r="J88" s="982"/>
      <c r="K88" s="982"/>
      <c r="L88" s="982"/>
      <c r="M88" s="995"/>
      <c r="N88" s="995"/>
      <c r="O88" s="995"/>
      <c r="P88" s="995"/>
      <c r="Q88" s="982"/>
      <c r="R88" s="1007"/>
    </row>
    <row r="89" spans="1:18" ht="67.5" customHeight="1" x14ac:dyDescent="0.25">
      <c r="A89" s="982"/>
      <c r="B89" s="982"/>
      <c r="C89" s="982"/>
      <c r="D89" s="982"/>
      <c r="E89" s="982"/>
      <c r="F89" s="982"/>
      <c r="G89" s="982"/>
      <c r="H89" s="683" t="s">
        <v>1283</v>
      </c>
      <c r="I89" s="683" t="s">
        <v>1373</v>
      </c>
      <c r="J89" s="982"/>
      <c r="K89" s="982"/>
      <c r="L89" s="982"/>
      <c r="M89" s="995"/>
      <c r="N89" s="995"/>
      <c r="O89" s="995"/>
      <c r="P89" s="995"/>
      <c r="Q89" s="982"/>
      <c r="R89" s="1007"/>
    </row>
    <row r="90" spans="1:18" ht="39.75" customHeight="1" x14ac:dyDescent="0.25">
      <c r="A90" s="985">
        <v>21</v>
      </c>
      <c r="B90" s="985">
        <v>1</v>
      </c>
      <c r="C90" s="985">
        <v>4</v>
      </c>
      <c r="D90" s="983">
        <v>2</v>
      </c>
      <c r="E90" s="983" t="s">
        <v>1374</v>
      </c>
      <c r="F90" s="983" t="s">
        <v>1375</v>
      </c>
      <c r="G90" s="985" t="s">
        <v>48</v>
      </c>
      <c r="H90" s="683" t="s">
        <v>55</v>
      </c>
      <c r="I90" s="683">
        <v>120</v>
      </c>
      <c r="J90" s="983" t="s">
        <v>1376</v>
      </c>
      <c r="K90" s="983" t="s">
        <v>38</v>
      </c>
      <c r="L90" s="983" t="s">
        <v>38</v>
      </c>
      <c r="M90" s="996">
        <v>74118</v>
      </c>
      <c r="N90" s="996">
        <v>75722.28</v>
      </c>
      <c r="O90" s="996">
        <v>74118</v>
      </c>
      <c r="P90" s="996">
        <v>75722.28</v>
      </c>
      <c r="Q90" s="983" t="s">
        <v>1377</v>
      </c>
      <c r="R90" s="983" t="s">
        <v>1303</v>
      </c>
    </row>
    <row r="91" spans="1:18" ht="39.75" customHeight="1" x14ac:dyDescent="0.25">
      <c r="A91" s="1003"/>
      <c r="B91" s="1003"/>
      <c r="C91" s="1003"/>
      <c r="D91" s="990"/>
      <c r="E91" s="990"/>
      <c r="F91" s="990"/>
      <c r="G91" s="1004"/>
      <c r="H91" s="683" t="s">
        <v>48</v>
      </c>
      <c r="I91" s="683">
        <v>2</v>
      </c>
      <c r="J91" s="990"/>
      <c r="K91" s="990"/>
      <c r="L91" s="990"/>
      <c r="M91" s="1001"/>
      <c r="N91" s="1001"/>
      <c r="O91" s="1001"/>
      <c r="P91" s="1001"/>
      <c r="Q91" s="990"/>
      <c r="R91" s="990"/>
    </row>
    <row r="92" spans="1:18" ht="52.5" customHeight="1" x14ac:dyDescent="0.25">
      <c r="A92" s="1003"/>
      <c r="B92" s="1003"/>
      <c r="C92" s="1003"/>
      <c r="D92" s="990"/>
      <c r="E92" s="990"/>
      <c r="F92" s="990"/>
      <c r="G92" s="985" t="s">
        <v>1378</v>
      </c>
      <c r="H92" s="683" t="s">
        <v>585</v>
      </c>
      <c r="I92" s="683">
        <v>20</v>
      </c>
      <c r="J92" s="990"/>
      <c r="K92" s="990"/>
      <c r="L92" s="990"/>
      <c r="M92" s="1001"/>
      <c r="N92" s="1001"/>
      <c r="O92" s="1001"/>
      <c r="P92" s="1001"/>
      <c r="Q92" s="990"/>
      <c r="R92" s="990"/>
    </row>
    <row r="93" spans="1:18" ht="45.75" customHeight="1" x14ac:dyDescent="0.25">
      <c r="A93" s="1003"/>
      <c r="B93" s="1003"/>
      <c r="C93" s="1003"/>
      <c r="D93" s="990"/>
      <c r="E93" s="990"/>
      <c r="F93" s="990"/>
      <c r="G93" s="1004"/>
      <c r="H93" s="683" t="s">
        <v>1379</v>
      </c>
      <c r="I93" s="683">
        <v>1</v>
      </c>
      <c r="J93" s="990"/>
      <c r="K93" s="990"/>
      <c r="L93" s="990"/>
      <c r="M93" s="1001"/>
      <c r="N93" s="1001"/>
      <c r="O93" s="1001"/>
      <c r="P93" s="1001"/>
      <c r="Q93" s="990"/>
      <c r="R93" s="990"/>
    </row>
    <row r="94" spans="1:18" ht="43.5" customHeight="1" x14ac:dyDescent="0.25">
      <c r="A94" s="1003"/>
      <c r="B94" s="1003"/>
      <c r="C94" s="1003"/>
      <c r="D94" s="990"/>
      <c r="E94" s="990"/>
      <c r="F94" s="990"/>
      <c r="G94" s="586" t="s">
        <v>54</v>
      </c>
      <c r="H94" s="683" t="s">
        <v>888</v>
      </c>
      <c r="I94" s="683">
        <v>1</v>
      </c>
      <c r="J94" s="990"/>
      <c r="K94" s="990"/>
      <c r="L94" s="990"/>
      <c r="M94" s="1001"/>
      <c r="N94" s="1001"/>
      <c r="O94" s="1001"/>
      <c r="P94" s="1001"/>
      <c r="Q94" s="990"/>
      <c r="R94" s="990"/>
    </row>
    <row r="95" spans="1:18" ht="55.5" customHeight="1" x14ac:dyDescent="0.25">
      <c r="A95" s="1003"/>
      <c r="B95" s="1003"/>
      <c r="C95" s="1003"/>
      <c r="D95" s="990"/>
      <c r="E95" s="990"/>
      <c r="F95" s="990"/>
      <c r="G95" s="586" t="s">
        <v>1166</v>
      </c>
      <c r="H95" s="683" t="s">
        <v>1380</v>
      </c>
      <c r="I95" s="683">
        <v>2</v>
      </c>
      <c r="J95" s="990"/>
      <c r="K95" s="990"/>
      <c r="L95" s="990"/>
      <c r="M95" s="1001"/>
      <c r="N95" s="1001"/>
      <c r="O95" s="1001"/>
      <c r="P95" s="1001"/>
      <c r="Q95" s="990"/>
      <c r="R95" s="990"/>
    </row>
    <row r="96" spans="1:18" ht="80.25" customHeight="1" x14ac:dyDescent="0.25">
      <c r="A96" s="985">
        <v>22</v>
      </c>
      <c r="B96" s="985">
        <v>1</v>
      </c>
      <c r="C96" s="985">
        <v>4</v>
      </c>
      <c r="D96" s="985">
        <v>2</v>
      </c>
      <c r="E96" s="983" t="s">
        <v>1381</v>
      </c>
      <c r="F96" s="983" t="s">
        <v>1382</v>
      </c>
      <c r="G96" s="982" t="s">
        <v>1260</v>
      </c>
      <c r="H96" s="683" t="s">
        <v>878</v>
      </c>
      <c r="I96" s="683">
        <v>1</v>
      </c>
      <c r="J96" s="983" t="s">
        <v>1383</v>
      </c>
      <c r="K96" s="983" t="s">
        <v>38</v>
      </c>
      <c r="L96" s="983"/>
      <c r="M96" s="996">
        <v>19731.400000000001</v>
      </c>
      <c r="N96" s="996"/>
      <c r="O96" s="996">
        <v>19731.400000000001</v>
      </c>
      <c r="P96" s="996"/>
      <c r="Q96" s="983" t="s">
        <v>1262</v>
      </c>
      <c r="R96" s="998" t="s">
        <v>1263</v>
      </c>
    </row>
    <row r="97" spans="1:18" ht="89.25" customHeight="1" x14ac:dyDescent="0.25">
      <c r="A97" s="1003"/>
      <c r="B97" s="1003"/>
      <c r="C97" s="1003"/>
      <c r="D97" s="1003"/>
      <c r="E97" s="990"/>
      <c r="F97" s="990"/>
      <c r="G97" s="982"/>
      <c r="H97" s="683" t="s">
        <v>55</v>
      </c>
      <c r="I97" s="683">
        <v>179</v>
      </c>
      <c r="J97" s="990"/>
      <c r="K97" s="990"/>
      <c r="L97" s="990"/>
      <c r="M97" s="1001"/>
      <c r="N97" s="1001"/>
      <c r="O97" s="1001"/>
      <c r="P97" s="1001"/>
      <c r="Q97" s="990"/>
      <c r="R97" s="999"/>
    </row>
    <row r="98" spans="1:18" ht="52.5" customHeight="1" x14ac:dyDescent="0.25">
      <c r="A98" s="1004"/>
      <c r="B98" s="1004"/>
      <c r="C98" s="1004"/>
      <c r="D98" s="1004"/>
      <c r="E98" s="997"/>
      <c r="F98" s="997"/>
      <c r="G98" s="683" t="s">
        <v>892</v>
      </c>
      <c r="H98" s="683" t="s">
        <v>222</v>
      </c>
      <c r="I98" s="683">
        <v>1</v>
      </c>
      <c r="J98" s="997"/>
      <c r="K98" s="997"/>
      <c r="L98" s="997"/>
      <c r="M98" s="1002"/>
      <c r="N98" s="1002"/>
      <c r="O98" s="1002"/>
      <c r="P98" s="1002"/>
      <c r="Q98" s="997"/>
      <c r="R98" s="1000"/>
    </row>
    <row r="99" spans="1:18" ht="63" customHeight="1" x14ac:dyDescent="0.25">
      <c r="A99" s="984">
        <v>23</v>
      </c>
      <c r="B99" s="984">
        <v>1</v>
      </c>
      <c r="C99" s="984">
        <v>4</v>
      </c>
      <c r="D99" s="982">
        <v>2</v>
      </c>
      <c r="E99" s="982" t="s">
        <v>1384</v>
      </c>
      <c r="F99" s="982" t="s">
        <v>1385</v>
      </c>
      <c r="G99" s="983" t="s">
        <v>1386</v>
      </c>
      <c r="H99" s="683" t="s">
        <v>878</v>
      </c>
      <c r="I99" s="683">
        <v>1</v>
      </c>
      <c r="J99" s="982" t="s">
        <v>1387</v>
      </c>
      <c r="K99" s="982" t="s">
        <v>38</v>
      </c>
      <c r="L99" s="982"/>
      <c r="M99" s="995">
        <v>18135</v>
      </c>
      <c r="N99" s="995"/>
      <c r="O99" s="995">
        <v>18135</v>
      </c>
      <c r="P99" s="995"/>
      <c r="Q99" s="982" t="s">
        <v>1262</v>
      </c>
      <c r="R99" s="982" t="s">
        <v>1263</v>
      </c>
    </row>
    <row r="100" spans="1:18" ht="55.5" customHeight="1" x14ac:dyDescent="0.25">
      <c r="A100" s="984"/>
      <c r="B100" s="984"/>
      <c r="C100" s="984"/>
      <c r="D100" s="982"/>
      <c r="E100" s="982"/>
      <c r="F100" s="982"/>
      <c r="G100" s="997"/>
      <c r="H100" s="683" t="s">
        <v>55</v>
      </c>
      <c r="I100" s="683">
        <v>83</v>
      </c>
      <c r="J100" s="982"/>
      <c r="K100" s="982"/>
      <c r="L100" s="982"/>
      <c r="M100" s="995"/>
      <c r="N100" s="995"/>
      <c r="O100" s="995"/>
      <c r="P100" s="995"/>
      <c r="Q100" s="982"/>
      <c r="R100" s="984"/>
    </row>
    <row r="101" spans="1:18" ht="54.75" customHeight="1" x14ac:dyDescent="0.25">
      <c r="A101" s="984"/>
      <c r="B101" s="984"/>
      <c r="C101" s="984"/>
      <c r="D101" s="982"/>
      <c r="E101" s="982"/>
      <c r="F101" s="982"/>
      <c r="G101" s="983" t="s">
        <v>54</v>
      </c>
      <c r="H101" s="683" t="s">
        <v>191</v>
      </c>
      <c r="I101" s="683">
        <v>1</v>
      </c>
      <c r="J101" s="982"/>
      <c r="K101" s="982"/>
      <c r="L101" s="982"/>
      <c r="M101" s="995"/>
      <c r="N101" s="995"/>
      <c r="O101" s="995"/>
      <c r="P101" s="995"/>
      <c r="Q101" s="982"/>
      <c r="R101" s="984"/>
    </row>
    <row r="102" spans="1:18" ht="48" customHeight="1" x14ac:dyDescent="0.25">
      <c r="A102" s="984"/>
      <c r="B102" s="984"/>
      <c r="C102" s="984"/>
      <c r="D102" s="982"/>
      <c r="E102" s="982"/>
      <c r="F102" s="982"/>
      <c r="G102" s="997"/>
      <c r="H102" s="683" t="s">
        <v>822</v>
      </c>
      <c r="I102" s="683">
        <v>1000</v>
      </c>
      <c r="J102" s="982"/>
      <c r="K102" s="982"/>
      <c r="L102" s="982"/>
      <c r="M102" s="995"/>
      <c r="N102" s="995"/>
      <c r="O102" s="995"/>
      <c r="P102" s="995"/>
      <c r="Q102" s="982"/>
      <c r="R102" s="984"/>
    </row>
    <row r="103" spans="1:18" ht="147.75" customHeight="1" x14ac:dyDescent="0.25">
      <c r="A103" s="985">
        <v>24</v>
      </c>
      <c r="B103" s="985">
        <v>1</v>
      </c>
      <c r="C103" s="984">
        <v>4</v>
      </c>
      <c r="D103" s="1042">
        <v>2</v>
      </c>
      <c r="E103" s="982" t="s">
        <v>1388</v>
      </c>
      <c r="F103" s="1042" t="s">
        <v>1389</v>
      </c>
      <c r="G103" s="983" t="s">
        <v>1390</v>
      </c>
      <c r="H103" s="687" t="s">
        <v>1391</v>
      </c>
      <c r="I103" s="687">
        <v>1</v>
      </c>
      <c r="J103" s="983" t="s">
        <v>1392</v>
      </c>
      <c r="K103" s="983" t="s">
        <v>38</v>
      </c>
      <c r="L103" s="985" t="s">
        <v>45</v>
      </c>
      <c r="M103" s="996">
        <v>73800</v>
      </c>
      <c r="N103" s="1005">
        <v>82225.5</v>
      </c>
      <c r="O103" s="996">
        <v>73800</v>
      </c>
      <c r="P103" s="1005">
        <v>82225.5</v>
      </c>
      <c r="Q103" s="982" t="s">
        <v>820</v>
      </c>
      <c r="R103" s="1007" t="s">
        <v>1339</v>
      </c>
    </row>
    <row r="104" spans="1:18" ht="121.5" customHeight="1" x14ac:dyDescent="0.25">
      <c r="A104" s="1004"/>
      <c r="B104" s="1004"/>
      <c r="C104" s="984"/>
      <c r="D104" s="1043"/>
      <c r="E104" s="982"/>
      <c r="F104" s="1043"/>
      <c r="G104" s="997"/>
      <c r="H104" s="683" t="s">
        <v>1393</v>
      </c>
      <c r="I104" s="683">
        <v>1</v>
      </c>
      <c r="J104" s="997"/>
      <c r="K104" s="997"/>
      <c r="L104" s="1004"/>
      <c r="M104" s="1002"/>
      <c r="N104" s="1005"/>
      <c r="O104" s="1002"/>
      <c r="P104" s="1005"/>
      <c r="Q104" s="982"/>
      <c r="R104" s="1007"/>
    </row>
    <row r="105" spans="1:18" ht="66.75" customHeight="1" x14ac:dyDescent="0.25">
      <c r="A105" s="984">
        <v>25</v>
      </c>
      <c r="B105" s="984">
        <v>1</v>
      </c>
      <c r="C105" s="984">
        <v>4</v>
      </c>
      <c r="D105" s="982">
        <v>2</v>
      </c>
      <c r="E105" s="982" t="s">
        <v>1394</v>
      </c>
      <c r="F105" s="982" t="s">
        <v>1395</v>
      </c>
      <c r="G105" s="982" t="s">
        <v>1396</v>
      </c>
      <c r="H105" s="683" t="s">
        <v>192</v>
      </c>
      <c r="I105" s="687">
        <v>1</v>
      </c>
      <c r="J105" s="982" t="s">
        <v>1397</v>
      </c>
      <c r="K105" s="982" t="s">
        <v>38</v>
      </c>
      <c r="L105" s="982" t="s">
        <v>88</v>
      </c>
      <c r="M105" s="995">
        <v>20000</v>
      </c>
      <c r="N105" s="995">
        <v>0</v>
      </c>
      <c r="O105" s="995">
        <v>20000</v>
      </c>
      <c r="P105" s="995">
        <v>0</v>
      </c>
      <c r="Q105" s="982" t="s">
        <v>820</v>
      </c>
      <c r="R105" s="1007" t="s">
        <v>1398</v>
      </c>
    </row>
    <row r="106" spans="1:18" ht="61.5" customHeight="1" x14ac:dyDescent="0.25">
      <c r="A106" s="984"/>
      <c r="B106" s="984"/>
      <c r="C106" s="984"/>
      <c r="D106" s="982"/>
      <c r="E106" s="982"/>
      <c r="F106" s="982"/>
      <c r="G106" s="982"/>
      <c r="H106" s="683" t="s">
        <v>1293</v>
      </c>
      <c r="I106" s="683">
        <v>201</v>
      </c>
      <c r="J106" s="982"/>
      <c r="K106" s="982"/>
      <c r="L106" s="982"/>
      <c r="M106" s="995"/>
      <c r="N106" s="995"/>
      <c r="O106" s="995"/>
      <c r="P106" s="995"/>
      <c r="Q106" s="982"/>
      <c r="R106" s="1007"/>
    </row>
    <row r="107" spans="1:18" ht="93" customHeight="1" x14ac:dyDescent="0.25">
      <c r="A107" s="984">
        <v>26</v>
      </c>
      <c r="B107" s="984">
        <v>1</v>
      </c>
      <c r="C107" s="984">
        <v>4</v>
      </c>
      <c r="D107" s="982">
        <v>2</v>
      </c>
      <c r="E107" s="982" t="s">
        <v>1399</v>
      </c>
      <c r="F107" s="982" t="s">
        <v>1400</v>
      </c>
      <c r="G107" s="982" t="s">
        <v>818</v>
      </c>
      <c r="H107" s="683" t="s">
        <v>191</v>
      </c>
      <c r="I107" s="683">
        <v>1</v>
      </c>
      <c r="J107" s="1041" t="s">
        <v>1401</v>
      </c>
      <c r="K107" s="984" t="s">
        <v>38</v>
      </c>
      <c r="L107" s="984"/>
      <c r="M107" s="1005">
        <v>14775.6</v>
      </c>
      <c r="N107" s="1005"/>
      <c r="O107" s="1005">
        <v>14775.6</v>
      </c>
      <c r="P107" s="1005"/>
      <c r="Q107" s="982" t="s">
        <v>820</v>
      </c>
      <c r="R107" s="982" t="s">
        <v>821</v>
      </c>
    </row>
    <row r="108" spans="1:18" ht="77.25" customHeight="1" x14ac:dyDescent="0.25">
      <c r="A108" s="984"/>
      <c r="B108" s="984"/>
      <c r="C108" s="984"/>
      <c r="D108" s="982"/>
      <c r="E108" s="982"/>
      <c r="F108" s="982"/>
      <c r="G108" s="982"/>
      <c r="H108" s="683" t="s">
        <v>822</v>
      </c>
      <c r="I108" s="683">
        <v>3000</v>
      </c>
      <c r="J108" s="1041"/>
      <c r="K108" s="984"/>
      <c r="L108" s="984"/>
      <c r="M108" s="1005"/>
      <c r="N108" s="1005"/>
      <c r="O108" s="1005"/>
      <c r="P108" s="1005"/>
      <c r="Q108" s="982"/>
      <c r="R108" s="982"/>
    </row>
    <row r="109" spans="1:18" ht="60.75" customHeight="1" x14ac:dyDescent="0.25">
      <c r="A109" s="1003">
        <v>27</v>
      </c>
      <c r="B109" s="1003">
        <v>1</v>
      </c>
      <c r="C109" s="1003">
        <v>4</v>
      </c>
      <c r="D109" s="990">
        <v>2</v>
      </c>
      <c r="E109" s="990" t="s">
        <v>1402</v>
      </c>
      <c r="F109" s="990" t="s">
        <v>1403</v>
      </c>
      <c r="G109" s="990" t="s">
        <v>1404</v>
      </c>
      <c r="H109" s="688" t="s">
        <v>878</v>
      </c>
      <c r="I109" s="752">
        <v>1</v>
      </c>
      <c r="J109" s="990" t="s">
        <v>1405</v>
      </c>
      <c r="K109" s="990"/>
      <c r="L109" s="990" t="s">
        <v>52</v>
      </c>
      <c r="M109" s="1040"/>
      <c r="N109" s="1001">
        <v>87109.51</v>
      </c>
      <c r="O109" s="1001"/>
      <c r="P109" s="1001">
        <v>87109.51</v>
      </c>
      <c r="Q109" s="990" t="s">
        <v>1262</v>
      </c>
      <c r="R109" s="999" t="s">
        <v>1263</v>
      </c>
    </row>
    <row r="110" spans="1:18" ht="74.25" customHeight="1" x14ac:dyDescent="0.25">
      <c r="A110" s="1003"/>
      <c r="B110" s="1003"/>
      <c r="C110" s="1003"/>
      <c r="D110" s="990"/>
      <c r="E110" s="990"/>
      <c r="F110" s="990"/>
      <c r="G110" s="990"/>
      <c r="H110" s="753" t="s">
        <v>1264</v>
      </c>
      <c r="I110" s="753" t="s">
        <v>1406</v>
      </c>
      <c r="J110" s="990"/>
      <c r="K110" s="990"/>
      <c r="L110" s="990"/>
      <c r="M110" s="1040"/>
      <c r="N110" s="1001"/>
      <c r="O110" s="1001"/>
      <c r="P110" s="1001"/>
      <c r="Q110" s="990"/>
      <c r="R110" s="999"/>
    </row>
    <row r="111" spans="1:18" ht="76.5" customHeight="1" x14ac:dyDescent="0.25">
      <c r="A111" s="1003"/>
      <c r="B111" s="1003"/>
      <c r="C111" s="1003"/>
      <c r="D111" s="990"/>
      <c r="E111" s="990"/>
      <c r="F111" s="990"/>
      <c r="G111" s="687" t="s">
        <v>1407</v>
      </c>
      <c r="H111" s="685" t="s">
        <v>57</v>
      </c>
      <c r="I111" s="685">
        <v>1</v>
      </c>
      <c r="J111" s="990"/>
      <c r="K111" s="691"/>
      <c r="L111" s="990"/>
      <c r="M111" s="689"/>
      <c r="N111" s="990"/>
      <c r="O111" s="690"/>
      <c r="P111" s="990"/>
      <c r="Q111" s="990"/>
      <c r="R111" s="990"/>
    </row>
    <row r="112" spans="1:18" ht="46.5" customHeight="1" x14ac:dyDescent="0.25">
      <c r="A112" s="1037">
        <v>28</v>
      </c>
      <c r="B112" s="1037">
        <v>1</v>
      </c>
      <c r="C112" s="1037">
        <v>4</v>
      </c>
      <c r="D112" s="1034">
        <v>2</v>
      </c>
      <c r="E112" s="1034" t="s">
        <v>1408</v>
      </c>
      <c r="F112" s="1034" t="s">
        <v>1409</v>
      </c>
      <c r="G112" s="1034" t="s">
        <v>1306</v>
      </c>
      <c r="H112" s="406" t="s">
        <v>50</v>
      </c>
      <c r="I112" s="406">
        <v>1</v>
      </c>
      <c r="J112" s="1034" t="s">
        <v>1307</v>
      </c>
      <c r="K112" s="1034"/>
      <c r="L112" s="1034" t="s">
        <v>1308</v>
      </c>
      <c r="M112" s="1030"/>
      <c r="N112" s="1030">
        <v>95828.22</v>
      </c>
      <c r="O112" s="1030"/>
      <c r="P112" s="1030">
        <v>95828.22</v>
      </c>
      <c r="Q112" s="1034" t="s">
        <v>1302</v>
      </c>
      <c r="R112" s="1034" t="s">
        <v>1303</v>
      </c>
    </row>
    <row r="113" spans="1:18" ht="54.75" customHeight="1" x14ac:dyDescent="0.25">
      <c r="A113" s="1038"/>
      <c r="B113" s="1038"/>
      <c r="C113" s="1038"/>
      <c r="D113" s="1035"/>
      <c r="E113" s="1035"/>
      <c r="F113" s="1035"/>
      <c r="G113" s="1035"/>
      <c r="H113" s="406" t="s">
        <v>585</v>
      </c>
      <c r="I113" s="406">
        <v>683</v>
      </c>
      <c r="J113" s="1035"/>
      <c r="K113" s="1035"/>
      <c r="L113" s="1035"/>
      <c r="M113" s="1031"/>
      <c r="N113" s="1031"/>
      <c r="O113" s="1031"/>
      <c r="P113" s="1031"/>
      <c r="Q113" s="1035"/>
      <c r="R113" s="1035"/>
    </row>
    <row r="114" spans="1:18" ht="46.5" customHeight="1" x14ac:dyDescent="0.25">
      <c r="A114" s="1038"/>
      <c r="B114" s="1038"/>
      <c r="C114" s="1038"/>
      <c r="D114" s="1035"/>
      <c r="E114" s="1035"/>
      <c r="F114" s="1035"/>
      <c r="G114" s="1036"/>
      <c r="H114" s="406" t="s">
        <v>1309</v>
      </c>
      <c r="I114" s="406">
        <v>350</v>
      </c>
      <c r="J114" s="1035"/>
      <c r="K114" s="1035"/>
      <c r="L114" s="1035"/>
      <c r="M114" s="1031"/>
      <c r="N114" s="1031"/>
      <c r="O114" s="1031"/>
      <c r="P114" s="1031"/>
      <c r="Q114" s="1035"/>
      <c r="R114" s="1035"/>
    </row>
    <row r="115" spans="1:18" ht="47.25" customHeight="1" x14ac:dyDescent="0.25">
      <c r="A115" s="1039"/>
      <c r="B115" s="1039"/>
      <c r="C115" s="1039"/>
      <c r="D115" s="1036"/>
      <c r="E115" s="1036"/>
      <c r="F115" s="1036"/>
      <c r="G115" s="406" t="s">
        <v>1310</v>
      </c>
      <c r="H115" s="406" t="s">
        <v>57</v>
      </c>
      <c r="I115" s="406">
        <v>1</v>
      </c>
      <c r="J115" s="1036"/>
      <c r="K115" s="1036"/>
      <c r="L115" s="1036"/>
      <c r="M115" s="1032"/>
      <c r="N115" s="1032"/>
      <c r="O115" s="1032"/>
      <c r="P115" s="1032"/>
      <c r="Q115" s="1036"/>
      <c r="R115" s="1036"/>
    </row>
    <row r="116" spans="1:18" ht="234.75" customHeight="1" x14ac:dyDescent="0.25">
      <c r="A116" s="586">
        <v>29</v>
      </c>
      <c r="B116" s="586">
        <v>1</v>
      </c>
      <c r="C116" s="586">
        <v>4</v>
      </c>
      <c r="D116" s="683">
        <v>2</v>
      </c>
      <c r="E116" s="683" t="s">
        <v>1410</v>
      </c>
      <c r="F116" s="683" t="s">
        <v>1411</v>
      </c>
      <c r="G116" s="683" t="s">
        <v>1412</v>
      </c>
      <c r="H116" s="683" t="s">
        <v>1412</v>
      </c>
      <c r="I116" s="683">
        <v>1</v>
      </c>
      <c r="J116" s="683" t="s">
        <v>1413</v>
      </c>
      <c r="K116" s="683"/>
      <c r="L116" s="683" t="s">
        <v>34</v>
      </c>
      <c r="M116" s="684"/>
      <c r="N116" s="684">
        <v>80910</v>
      </c>
      <c r="O116" s="684"/>
      <c r="P116" s="684">
        <v>80910</v>
      </c>
      <c r="Q116" s="683" t="s">
        <v>1302</v>
      </c>
      <c r="R116" s="405" t="s">
        <v>1333</v>
      </c>
    </row>
    <row r="117" spans="1:18" ht="45" customHeight="1" x14ac:dyDescent="0.25">
      <c r="A117" s="985">
        <v>30</v>
      </c>
      <c r="B117" s="985">
        <v>1</v>
      </c>
      <c r="C117" s="985">
        <v>4</v>
      </c>
      <c r="D117" s="985">
        <v>2</v>
      </c>
      <c r="E117" s="983" t="s">
        <v>1414</v>
      </c>
      <c r="F117" s="983" t="s">
        <v>1415</v>
      </c>
      <c r="G117" s="982" t="s">
        <v>1416</v>
      </c>
      <c r="H117" s="683" t="s">
        <v>878</v>
      </c>
      <c r="I117" s="683">
        <v>1</v>
      </c>
      <c r="J117" s="983" t="s">
        <v>1383</v>
      </c>
      <c r="K117" s="983"/>
      <c r="L117" s="983" t="s">
        <v>38</v>
      </c>
      <c r="M117" s="996"/>
      <c r="N117" s="996">
        <v>64405.04</v>
      </c>
      <c r="O117" s="996"/>
      <c r="P117" s="996">
        <v>64405.04</v>
      </c>
      <c r="Q117" s="983" t="s">
        <v>1262</v>
      </c>
      <c r="R117" s="998" t="s">
        <v>1263</v>
      </c>
    </row>
    <row r="118" spans="1:18" ht="60" customHeight="1" x14ac:dyDescent="0.25">
      <c r="A118" s="1003"/>
      <c r="B118" s="1003"/>
      <c r="C118" s="1003"/>
      <c r="D118" s="1003"/>
      <c r="E118" s="990"/>
      <c r="F118" s="990"/>
      <c r="G118" s="982"/>
      <c r="H118" s="683" t="s">
        <v>55</v>
      </c>
      <c r="I118" s="683" t="s">
        <v>1417</v>
      </c>
      <c r="J118" s="990"/>
      <c r="K118" s="990"/>
      <c r="L118" s="990"/>
      <c r="M118" s="1001"/>
      <c r="N118" s="1001"/>
      <c r="O118" s="1001"/>
      <c r="P118" s="1001"/>
      <c r="Q118" s="990"/>
      <c r="R118" s="999"/>
    </row>
    <row r="119" spans="1:18" ht="43.5" customHeight="1" x14ac:dyDescent="0.25">
      <c r="A119" s="1003"/>
      <c r="B119" s="1003"/>
      <c r="C119" s="1003"/>
      <c r="D119" s="1003"/>
      <c r="E119" s="990"/>
      <c r="F119" s="990"/>
      <c r="G119" s="983" t="s">
        <v>1418</v>
      </c>
      <c r="H119" s="683" t="s">
        <v>403</v>
      </c>
      <c r="I119" s="683">
        <v>1</v>
      </c>
      <c r="J119" s="990"/>
      <c r="K119" s="990"/>
      <c r="L119" s="990"/>
      <c r="M119" s="1001"/>
      <c r="N119" s="1001"/>
      <c r="O119" s="1001"/>
      <c r="P119" s="1001"/>
      <c r="Q119" s="990"/>
      <c r="R119" s="999"/>
    </row>
    <row r="120" spans="1:18" ht="52.5" customHeight="1" x14ac:dyDescent="0.25">
      <c r="A120" s="1004"/>
      <c r="B120" s="1004"/>
      <c r="C120" s="1004"/>
      <c r="D120" s="1004"/>
      <c r="E120" s="997"/>
      <c r="F120" s="997"/>
      <c r="G120" s="997"/>
      <c r="H120" s="683" t="s">
        <v>585</v>
      </c>
      <c r="I120" s="683">
        <v>40</v>
      </c>
      <c r="J120" s="997"/>
      <c r="K120" s="997"/>
      <c r="L120" s="997"/>
      <c r="M120" s="997"/>
      <c r="N120" s="997"/>
      <c r="O120" s="997"/>
      <c r="P120" s="997"/>
      <c r="Q120" s="997"/>
      <c r="R120" s="997"/>
    </row>
    <row r="122" spans="1:18" x14ac:dyDescent="0.35">
      <c r="M122" s="969"/>
      <c r="N122" s="1033" t="s">
        <v>35</v>
      </c>
      <c r="O122" s="1033"/>
      <c r="P122" s="1033"/>
    </row>
    <row r="123" spans="1:18" x14ac:dyDescent="0.35">
      <c r="M123" s="969"/>
      <c r="N123" s="826" t="s">
        <v>36</v>
      </c>
      <c r="O123" s="969" t="s">
        <v>37</v>
      </c>
      <c r="P123" s="969"/>
      <c r="R123" s="380"/>
    </row>
    <row r="124" spans="1:18" x14ac:dyDescent="0.35">
      <c r="M124" s="969"/>
      <c r="N124" s="828"/>
      <c r="O124" s="393">
        <v>2020</v>
      </c>
      <c r="P124" s="393">
        <v>2021</v>
      </c>
      <c r="R124" s="380"/>
    </row>
    <row r="125" spans="1:18" x14ac:dyDescent="0.35">
      <c r="K125" s="380"/>
      <c r="M125" s="575" t="s">
        <v>729</v>
      </c>
      <c r="N125" s="601">
        <v>30</v>
      </c>
      <c r="O125" s="379">
        <f>O12+O15+O17+O20+O27+O30+O37+O39+O46+O50+O54+O57+O58+O70+O74+O85+O90+O96+O99+O103+O105+O107</f>
        <v>944031.01</v>
      </c>
      <c r="P125" s="379">
        <f>P7+P12+P17+P20+P25+P39+P44+P50+P52+P58+P70+P74+P85+P90+P103+P105+P109+P112+P116+P117</f>
        <v>1137107.75</v>
      </c>
    </row>
    <row r="126" spans="1:18" x14ac:dyDescent="0.35">
      <c r="P126" s="404"/>
    </row>
    <row r="127" spans="1:18" x14ac:dyDescent="0.35">
      <c r="M127" s="354"/>
      <c r="O127" s="354"/>
      <c r="P127" s="354"/>
    </row>
    <row r="128" spans="1:18" x14ac:dyDescent="0.35">
      <c r="M128" s="354"/>
      <c r="N128" s="354"/>
      <c r="O128" s="354"/>
      <c r="P128" s="354"/>
    </row>
  </sheetData>
  <mergeCells count="480">
    <mergeCell ref="Q4:Q5"/>
    <mergeCell ref="R4:R5"/>
    <mergeCell ref="A7:A11"/>
    <mergeCell ref="B7:B11"/>
    <mergeCell ref="C7:C11"/>
    <mergeCell ref="D7:D11"/>
    <mergeCell ref="E7:E11"/>
    <mergeCell ref="F7:F11"/>
    <mergeCell ref="G7:G11"/>
    <mergeCell ref="J7:J11"/>
    <mergeCell ref="G4:G5"/>
    <mergeCell ref="H4:I4"/>
    <mergeCell ref="J4:J5"/>
    <mergeCell ref="K4:L4"/>
    <mergeCell ref="M4:N4"/>
    <mergeCell ref="O4:P4"/>
    <mergeCell ref="A4:A5"/>
    <mergeCell ref="B4:B5"/>
    <mergeCell ref="C4:C5"/>
    <mergeCell ref="D4:D5"/>
    <mergeCell ref="E4:E5"/>
    <mergeCell ref="F4:F5"/>
    <mergeCell ref="Q7:Q11"/>
    <mergeCell ref="R7:R11"/>
    <mergeCell ref="A12:A14"/>
    <mergeCell ref="B12:B14"/>
    <mergeCell ref="C12:C14"/>
    <mergeCell ref="D12:D14"/>
    <mergeCell ref="E12:E14"/>
    <mergeCell ref="F12:F14"/>
    <mergeCell ref="G12:G14"/>
    <mergeCell ref="J12:J14"/>
    <mergeCell ref="K7:K11"/>
    <mergeCell ref="L7:L11"/>
    <mergeCell ref="M7:M11"/>
    <mergeCell ref="N7:N11"/>
    <mergeCell ref="O7:O11"/>
    <mergeCell ref="P7:P11"/>
    <mergeCell ref="Q12:Q14"/>
    <mergeCell ref="R12:R14"/>
    <mergeCell ref="A15:A16"/>
    <mergeCell ref="B15:B16"/>
    <mergeCell ref="C15:C16"/>
    <mergeCell ref="D15:D16"/>
    <mergeCell ref="E15:E16"/>
    <mergeCell ref="F15:F16"/>
    <mergeCell ref="G15:G16"/>
    <mergeCell ref="J15:J16"/>
    <mergeCell ref="K12:K14"/>
    <mergeCell ref="L12:L14"/>
    <mergeCell ref="M12:M14"/>
    <mergeCell ref="N12:N14"/>
    <mergeCell ref="O12:O14"/>
    <mergeCell ref="P12:P14"/>
    <mergeCell ref="Q15:Q16"/>
    <mergeCell ref="R15:R16"/>
    <mergeCell ref="L15:L16"/>
    <mergeCell ref="A17:A19"/>
    <mergeCell ref="B17:B19"/>
    <mergeCell ref="C17:C19"/>
    <mergeCell ref="D17:D19"/>
    <mergeCell ref="E17:E19"/>
    <mergeCell ref="F17:F19"/>
    <mergeCell ref="G17:G19"/>
    <mergeCell ref="J17:J19"/>
    <mergeCell ref="K15:K16"/>
    <mergeCell ref="M15:M16"/>
    <mergeCell ref="N15:N16"/>
    <mergeCell ref="O15:O16"/>
    <mergeCell ref="P15:P16"/>
    <mergeCell ref="Q17:Q19"/>
    <mergeCell ref="R17:R19"/>
    <mergeCell ref="A20:A24"/>
    <mergeCell ref="B20:B24"/>
    <mergeCell ref="C20:C24"/>
    <mergeCell ref="D20:D24"/>
    <mergeCell ref="E20:E24"/>
    <mergeCell ref="F20:F24"/>
    <mergeCell ref="G20:G24"/>
    <mergeCell ref="J20:J24"/>
    <mergeCell ref="K17:K19"/>
    <mergeCell ref="L17:L19"/>
    <mergeCell ref="M17:M19"/>
    <mergeCell ref="N17:N19"/>
    <mergeCell ref="O17:O19"/>
    <mergeCell ref="P17:P19"/>
    <mergeCell ref="Q20:Q24"/>
    <mergeCell ref="R20:R24"/>
    <mergeCell ref="L20:L24"/>
    <mergeCell ref="M20:M24"/>
    <mergeCell ref="A25:A26"/>
    <mergeCell ref="B25:B26"/>
    <mergeCell ref="C25:C26"/>
    <mergeCell ref="D25:D26"/>
    <mergeCell ref="E25:E26"/>
    <mergeCell ref="F25:F26"/>
    <mergeCell ref="G25:G26"/>
    <mergeCell ref="J25:J26"/>
    <mergeCell ref="K20:K24"/>
    <mergeCell ref="N20:N24"/>
    <mergeCell ref="O20:O24"/>
    <mergeCell ref="P20:P24"/>
    <mergeCell ref="Q25:Q26"/>
    <mergeCell ref="R25:R26"/>
    <mergeCell ref="A27:A29"/>
    <mergeCell ref="B27:B29"/>
    <mergeCell ref="C27:C29"/>
    <mergeCell ref="D27:D29"/>
    <mergeCell ref="E27:E29"/>
    <mergeCell ref="F27:F29"/>
    <mergeCell ref="G27:G28"/>
    <mergeCell ref="J27:J29"/>
    <mergeCell ref="K25:K26"/>
    <mergeCell ref="L25:L26"/>
    <mergeCell ref="M25:M26"/>
    <mergeCell ref="N25:N26"/>
    <mergeCell ref="O25:O26"/>
    <mergeCell ref="P25:P26"/>
    <mergeCell ref="Q27:Q29"/>
    <mergeCell ref="R27:R29"/>
    <mergeCell ref="L27:L29"/>
    <mergeCell ref="M27:M29"/>
    <mergeCell ref="N27:N29"/>
    <mergeCell ref="A37:A38"/>
    <mergeCell ref="B37:B38"/>
    <mergeCell ref="C37:C38"/>
    <mergeCell ref="D37:D38"/>
    <mergeCell ref="E37:E38"/>
    <mergeCell ref="F37:F38"/>
    <mergeCell ref="K30:K36"/>
    <mergeCell ref="L30:L36"/>
    <mergeCell ref="M30:M36"/>
    <mergeCell ref="L37:L38"/>
    <mergeCell ref="M37:M38"/>
    <mergeCell ref="A30:A36"/>
    <mergeCell ref="B30:B36"/>
    <mergeCell ref="C30:C36"/>
    <mergeCell ref="D30:D36"/>
    <mergeCell ref="E30:E36"/>
    <mergeCell ref="F30:F36"/>
    <mergeCell ref="G30:G31"/>
    <mergeCell ref="J30:J36"/>
    <mergeCell ref="G37:G38"/>
    <mergeCell ref="J37:J38"/>
    <mergeCell ref="K37:K38"/>
    <mergeCell ref="O27:O29"/>
    <mergeCell ref="P27:P29"/>
    <mergeCell ref="Q30:Q36"/>
    <mergeCell ref="R30:R36"/>
    <mergeCell ref="G32:G33"/>
    <mergeCell ref="G34:G35"/>
    <mergeCell ref="N30:N36"/>
    <mergeCell ref="O30:O36"/>
    <mergeCell ref="P30:P36"/>
    <mergeCell ref="O37:O38"/>
    <mergeCell ref="P37:P38"/>
    <mergeCell ref="Q37:Q38"/>
    <mergeCell ref="R37:R38"/>
    <mergeCell ref="K27:K29"/>
    <mergeCell ref="L44:L45"/>
    <mergeCell ref="M44:M45"/>
    <mergeCell ref="N44:N45"/>
    <mergeCell ref="A39:A43"/>
    <mergeCell ref="B39:B43"/>
    <mergeCell ref="C39:C43"/>
    <mergeCell ref="D39:D43"/>
    <mergeCell ref="E39:E43"/>
    <mergeCell ref="F39:F43"/>
    <mergeCell ref="G44:G45"/>
    <mergeCell ref="J44:J45"/>
    <mergeCell ref="K44:K45"/>
    <mergeCell ref="N37:N38"/>
    <mergeCell ref="P39:P43"/>
    <mergeCell ref="Q39:Q43"/>
    <mergeCell ref="R39:R43"/>
    <mergeCell ref="G42:G43"/>
    <mergeCell ref="A44:A45"/>
    <mergeCell ref="B44:B45"/>
    <mergeCell ref="C44:C45"/>
    <mergeCell ref="D44:D45"/>
    <mergeCell ref="E44:E45"/>
    <mergeCell ref="F44:F45"/>
    <mergeCell ref="J39:J43"/>
    <mergeCell ref="K39:K43"/>
    <mergeCell ref="L39:L43"/>
    <mergeCell ref="M39:M43"/>
    <mergeCell ref="N39:N43"/>
    <mergeCell ref="O39:O43"/>
    <mergeCell ref="O44:O45"/>
    <mergeCell ref="P44:P45"/>
    <mergeCell ref="Q44:Q45"/>
    <mergeCell ref="R44:R45"/>
    <mergeCell ref="P46:P49"/>
    <mergeCell ref="Q46:Q49"/>
    <mergeCell ref="R46:R49"/>
    <mergeCell ref="A50:A51"/>
    <mergeCell ref="B50:B51"/>
    <mergeCell ref="C50:C51"/>
    <mergeCell ref="D50:D51"/>
    <mergeCell ref="E50:E51"/>
    <mergeCell ref="F50:F51"/>
    <mergeCell ref="G46:G48"/>
    <mergeCell ref="J46:J49"/>
    <mergeCell ref="K46:K49"/>
    <mergeCell ref="L46:L49"/>
    <mergeCell ref="M46:M49"/>
    <mergeCell ref="N46:N49"/>
    <mergeCell ref="O50:O51"/>
    <mergeCell ref="P50:P51"/>
    <mergeCell ref="Q50:Q51"/>
    <mergeCell ref="R50:R51"/>
    <mergeCell ref="L50:L51"/>
    <mergeCell ref="M50:M51"/>
    <mergeCell ref="N50:N51"/>
    <mergeCell ref="A46:A49"/>
    <mergeCell ref="B46:B49"/>
    <mergeCell ref="B52:B53"/>
    <mergeCell ref="C52:C53"/>
    <mergeCell ref="D52:D53"/>
    <mergeCell ref="E52:E53"/>
    <mergeCell ref="F52:F53"/>
    <mergeCell ref="G50:G51"/>
    <mergeCell ref="J50:J51"/>
    <mergeCell ref="K50:K51"/>
    <mergeCell ref="O46:O49"/>
    <mergeCell ref="C46:C49"/>
    <mergeCell ref="D46:D49"/>
    <mergeCell ref="E46:E49"/>
    <mergeCell ref="F46:F49"/>
    <mergeCell ref="O52:O53"/>
    <mergeCell ref="P52:P53"/>
    <mergeCell ref="Q52:Q53"/>
    <mergeCell ref="R52:R53"/>
    <mergeCell ref="A54:A56"/>
    <mergeCell ref="B54:B56"/>
    <mergeCell ref="C54:C56"/>
    <mergeCell ref="D54:D56"/>
    <mergeCell ref="E54:E56"/>
    <mergeCell ref="F54:F56"/>
    <mergeCell ref="G52:G53"/>
    <mergeCell ref="J52:J53"/>
    <mergeCell ref="K52:K53"/>
    <mergeCell ref="L52:L53"/>
    <mergeCell ref="M52:M53"/>
    <mergeCell ref="N52:N53"/>
    <mergeCell ref="O54:O56"/>
    <mergeCell ref="P54:P56"/>
    <mergeCell ref="Q54:Q56"/>
    <mergeCell ref="R54:R56"/>
    <mergeCell ref="L54:L56"/>
    <mergeCell ref="M54:M56"/>
    <mergeCell ref="N54:N56"/>
    <mergeCell ref="A52:A53"/>
    <mergeCell ref="A58:A69"/>
    <mergeCell ref="B58:B69"/>
    <mergeCell ref="C58:C69"/>
    <mergeCell ref="D58:D69"/>
    <mergeCell ref="E58:E69"/>
    <mergeCell ref="F58:F69"/>
    <mergeCell ref="G54:G56"/>
    <mergeCell ref="J54:J56"/>
    <mergeCell ref="K54:K56"/>
    <mergeCell ref="O58:O69"/>
    <mergeCell ref="P58:P69"/>
    <mergeCell ref="Q58:Q69"/>
    <mergeCell ref="R58:R69"/>
    <mergeCell ref="G60:G61"/>
    <mergeCell ref="G62:G63"/>
    <mergeCell ref="G64:G65"/>
    <mergeCell ref="G66:G67"/>
    <mergeCell ref="G68:G69"/>
    <mergeCell ref="G58:G59"/>
    <mergeCell ref="J58:J69"/>
    <mergeCell ref="K58:K69"/>
    <mergeCell ref="L58:L69"/>
    <mergeCell ref="M58:M69"/>
    <mergeCell ref="N58:N69"/>
    <mergeCell ref="P70:P73"/>
    <mergeCell ref="Q70:Q73"/>
    <mergeCell ref="R70:R73"/>
    <mergeCell ref="G71:G72"/>
    <mergeCell ref="A74:A84"/>
    <mergeCell ref="B74:B84"/>
    <mergeCell ref="C74:C84"/>
    <mergeCell ref="D74:D84"/>
    <mergeCell ref="E74:E84"/>
    <mergeCell ref="F74:F84"/>
    <mergeCell ref="J70:J73"/>
    <mergeCell ref="K70:K73"/>
    <mergeCell ref="L70:L73"/>
    <mergeCell ref="M70:M73"/>
    <mergeCell ref="N70:N73"/>
    <mergeCell ref="O70:O73"/>
    <mergeCell ref="A70:A73"/>
    <mergeCell ref="B70:B73"/>
    <mergeCell ref="C70:C73"/>
    <mergeCell ref="D70:D73"/>
    <mergeCell ref="E70:E73"/>
    <mergeCell ref="F70:F73"/>
    <mergeCell ref="O74:O84"/>
    <mergeCell ref="P74:P84"/>
    <mergeCell ref="Q74:Q84"/>
    <mergeCell ref="R74:R84"/>
    <mergeCell ref="G76:G77"/>
    <mergeCell ref="G79:G80"/>
    <mergeCell ref="G81:G82"/>
    <mergeCell ref="G74:G75"/>
    <mergeCell ref="J74:J84"/>
    <mergeCell ref="K74:K84"/>
    <mergeCell ref="L74:L84"/>
    <mergeCell ref="M74:M84"/>
    <mergeCell ref="N74:N84"/>
    <mergeCell ref="P85:P89"/>
    <mergeCell ref="Q85:Q89"/>
    <mergeCell ref="R85:R89"/>
    <mergeCell ref="G86:G87"/>
    <mergeCell ref="G88:G89"/>
    <mergeCell ref="A90:A95"/>
    <mergeCell ref="B90:B95"/>
    <mergeCell ref="C90:C95"/>
    <mergeCell ref="D90:D95"/>
    <mergeCell ref="E90:E95"/>
    <mergeCell ref="J85:J89"/>
    <mergeCell ref="K85:K89"/>
    <mergeCell ref="L85:L89"/>
    <mergeCell ref="M85:M89"/>
    <mergeCell ref="N85:N89"/>
    <mergeCell ref="O85:O89"/>
    <mergeCell ref="A85:A89"/>
    <mergeCell ref="B85:B89"/>
    <mergeCell ref="C85:C89"/>
    <mergeCell ref="D85:D89"/>
    <mergeCell ref="E85:E89"/>
    <mergeCell ref="F85:F89"/>
    <mergeCell ref="N90:N95"/>
    <mergeCell ref="O90:O95"/>
    <mergeCell ref="P99:P102"/>
    <mergeCell ref="P90:P95"/>
    <mergeCell ref="Q90:Q95"/>
    <mergeCell ref="R90:R95"/>
    <mergeCell ref="G92:G93"/>
    <mergeCell ref="F90:F95"/>
    <mergeCell ref="G90:G91"/>
    <mergeCell ref="J90:J95"/>
    <mergeCell ref="K90:K95"/>
    <mergeCell ref="L90:L95"/>
    <mergeCell ref="M90:M95"/>
    <mergeCell ref="M103:M104"/>
    <mergeCell ref="O96:O98"/>
    <mergeCell ref="P96:P98"/>
    <mergeCell ref="Q96:Q98"/>
    <mergeCell ref="R96:R98"/>
    <mergeCell ref="A99:A102"/>
    <mergeCell ref="B99:B102"/>
    <mergeCell ref="C99:C102"/>
    <mergeCell ref="D99:D102"/>
    <mergeCell ref="E99:E102"/>
    <mergeCell ref="F99:F102"/>
    <mergeCell ref="G96:G97"/>
    <mergeCell ref="J96:J98"/>
    <mergeCell ref="K96:K98"/>
    <mergeCell ref="L96:L98"/>
    <mergeCell ref="M96:M98"/>
    <mergeCell ref="N96:N98"/>
    <mergeCell ref="A96:A98"/>
    <mergeCell ref="B96:B98"/>
    <mergeCell ref="C96:C98"/>
    <mergeCell ref="D96:D98"/>
    <mergeCell ref="E96:E98"/>
    <mergeCell ref="F96:F98"/>
    <mergeCell ref="O99:O102"/>
    <mergeCell ref="F103:F104"/>
    <mergeCell ref="G103:G104"/>
    <mergeCell ref="J103:J104"/>
    <mergeCell ref="K103:K104"/>
    <mergeCell ref="Q99:Q102"/>
    <mergeCell ref="R99:R102"/>
    <mergeCell ref="G101:G102"/>
    <mergeCell ref="A103:A104"/>
    <mergeCell ref="B103:B104"/>
    <mergeCell ref="C103:C104"/>
    <mergeCell ref="D103:D104"/>
    <mergeCell ref="E103:E104"/>
    <mergeCell ref="G99:G100"/>
    <mergeCell ref="J99:J102"/>
    <mergeCell ref="K99:K102"/>
    <mergeCell ref="L99:L102"/>
    <mergeCell ref="M99:M102"/>
    <mergeCell ref="N99:N102"/>
    <mergeCell ref="N103:N104"/>
    <mergeCell ref="O103:O104"/>
    <mergeCell ref="P103:P104"/>
    <mergeCell ref="Q103:Q104"/>
    <mergeCell ref="R103:R104"/>
    <mergeCell ref="L103:L104"/>
    <mergeCell ref="Q105:Q106"/>
    <mergeCell ref="R105:R106"/>
    <mergeCell ref="A107:A108"/>
    <mergeCell ref="B107:B108"/>
    <mergeCell ref="C107:C108"/>
    <mergeCell ref="D107:D108"/>
    <mergeCell ref="E107:E108"/>
    <mergeCell ref="F105:F106"/>
    <mergeCell ref="G105:G106"/>
    <mergeCell ref="J105:J106"/>
    <mergeCell ref="K105:K106"/>
    <mergeCell ref="L105:L106"/>
    <mergeCell ref="M105:M106"/>
    <mergeCell ref="N107:N108"/>
    <mergeCell ref="O107:O108"/>
    <mergeCell ref="P107:P108"/>
    <mergeCell ref="Q107:Q108"/>
    <mergeCell ref="R107:R108"/>
    <mergeCell ref="L107:L108"/>
    <mergeCell ref="M107:M108"/>
    <mergeCell ref="A105:A106"/>
    <mergeCell ref="B105:B106"/>
    <mergeCell ref="C105:C106"/>
    <mergeCell ref="D105:D106"/>
    <mergeCell ref="D109:D111"/>
    <mergeCell ref="E109:E111"/>
    <mergeCell ref="F107:F108"/>
    <mergeCell ref="G107:G108"/>
    <mergeCell ref="J107:J108"/>
    <mergeCell ref="K107:K108"/>
    <mergeCell ref="N105:N106"/>
    <mergeCell ref="O105:O106"/>
    <mergeCell ref="P105:P106"/>
    <mergeCell ref="E105:E106"/>
    <mergeCell ref="N109:N111"/>
    <mergeCell ref="O109:O110"/>
    <mergeCell ref="P109:P111"/>
    <mergeCell ref="Q109:Q111"/>
    <mergeCell ref="R109:R111"/>
    <mergeCell ref="A112:A115"/>
    <mergeCell ref="B112:B115"/>
    <mergeCell ref="C112:C115"/>
    <mergeCell ref="D112:D115"/>
    <mergeCell ref="E112:E115"/>
    <mergeCell ref="F109:F111"/>
    <mergeCell ref="G109:G110"/>
    <mergeCell ref="J109:J111"/>
    <mergeCell ref="K109:K110"/>
    <mergeCell ref="L109:L111"/>
    <mergeCell ref="M109:M110"/>
    <mergeCell ref="P112:P115"/>
    <mergeCell ref="Q112:Q115"/>
    <mergeCell ref="R112:R115"/>
    <mergeCell ref="L112:L115"/>
    <mergeCell ref="M112:M115"/>
    <mergeCell ref="A109:A111"/>
    <mergeCell ref="B109:B111"/>
    <mergeCell ref="C109:C111"/>
    <mergeCell ref="A117:A120"/>
    <mergeCell ref="B117:B120"/>
    <mergeCell ref="C117:C120"/>
    <mergeCell ref="D117:D120"/>
    <mergeCell ref="E117:E120"/>
    <mergeCell ref="F112:F115"/>
    <mergeCell ref="G112:G114"/>
    <mergeCell ref="J112:J115"/>
    <mergeCell ref="K112:K115"/>
    <mergeCell ref="G119:G120"/>
    <mergeCell ref="F117:F120"/>
    <mergeCell ref="G117:G118"/>
    <mergeCell ref="J117:J120"/>
    <mergeCell ref="K117:K120"/>
    <mergeCell ref="Q117:Q120"/>
    <mergeCell ref="R117:R120"/>
    <mergeCell ref="L117:L120"/>
    <mergeCell ref="M117:M120"/>
    <mergeCell ref="N112:N115"/>
    <mergeCell ref="O112:O115"/>
    <mergeCell ref="M122:M124"/>
    <mergeCell ref="N122:P122"/>
    <mergeCell ref="N123:N124"/>
    <mergeCell ref="O123:P123"/>
    <mergeCell ref="N117:N120"/>
    <mergeCell ref="O117:O120"/>
    <mergeCell ref="P117:P120"/>
  </mergeCells>
  <pageMargins left="0.23622047244094491" right="0.23622047244094491" top="0.55118110236220474" bottom="0.51181102362204722" header="0.31496062992125984" footer="0.31496062992125984"/>
  <pageSetup paperSize="8" scale="35"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2952D-DE2A-4079-A67C-D35F64BE32BE}">
  <sheetPr>
    <pageSetUpPr fitToPage="1"/>
  </sheetPr>
  <dimension ref="A2:S106"/>
  <sheetViews>
    <sheetView topLeftCell="A90" zoomScale="70" zoomScaleNormal="70" workbookViewId="0">
      <selection activeCell="E131" sqref="E131"/>
    </sheetView>
  </sheetViews>
  <sheetFormatPr defaultRowHeight="15" x14ac:dyDescent="0.25"/>
  <cols>
    <col min="1" max="1" width="4.7109375" style="354" customWidth="1"/>
    <col min="2" max="2" width="8.85546875" style="354" customWidth="1"/>
    <col min="3" max="3" width="11.42578125" style="354" customWidth="1"/>
    <col min="4" max="4" width="9.7109375" style="354" customWidth="1"/>
    <col min="5" max="5" width="45.7109375" style="354" customWidth="1"/>
    <col min="6" max="6" width="61.42578125" style="354" customWidth="1"/>
    <col min="7" max="7" width="35.7109375" style="354" customWidth="1"/>
    <col min="8" max="8" width="22.5703125" style="354" customWidth="1"/>
    <col min="9" max="9" width="12.140625" style="354" customWidth="1"/>
    <col min="10" max="10" width="32.140625" style="354" customWidth="1"/>
    <col min="11" max="11" width="12.140625" style="354" customWidth="1"/>
    <col min="12" max="12" width="12.7109375" style="354" customWidth="1"/>
    <col min="13" max="13" width="17.85546875" style="354" customWidth="1"/>
    <col min="14" max="14" width="17.28515625" style="354" customWidth="1"/>
    <col min="15" max="16" width="18" style="354" customWidth="1"/>
    <col min="17" max="17" width="21.28515625" style="354" customWidth="1"/>
    <col min="18" max="18" width="23.5703125" style="354" customWidth="1"/>
    <col min="19" max="19" width="19.5703125" style="354" customWidth="1"/>
    <col min="20" max="258" width="9.140625" style="354"/>
    <col min="259" max="259" width="4.7109375" style="354" bestFit="1" customWidth="1"/>
    <col min="260" max="260" width="9.7109375" style="354" bestFit="1" customWidth="1"/>
    <col min="261" max="261" width="10" style="354" bestFit="1" customWidth="1"/>
    <col min="262" max="262" width="8.85546875" style="354" bestFit="1" customWidth="1"/>
    <col min="263" max="263" width="22.85546875" style="354" customWidth="1"/>
    <col min="264" max="264" width="59.7109375" style="354" bestFit="1" customWidth="1"/>
    <col min="265" max="265" width="57.85546875" style="354" bestFit="1" customWidth="1"/>
    <col min="266" max="266" width="35.28515625" style="354" bestFit="1" customWidth="1"/>
    <col min="267" max="267" width="28.140625" style="354" bestFit="1" customWidth="1"/>
    <col min="268" max="268" width="33.140625" style="354" bestFit="1" customWidth="1"/>
    <col min="269" max="269" width="26" style="354" bestFit="1" customWidth="1"/>
    <col min="270" max="270" width="19.140625" style="354" bestFit="1" customWidth="1"/>
    <col min="271" max="271" width="10.42578125" style="354" customWidth="1"/>
    <col min="272" max="272" width="11.85546875" style="354" customWidth="1"/>
    <col min="273" max="273" width="14.7109375" style="354" customWidth="1"/>
    <col min="274" max="274" width="9" style="354" bestFit="1" customWidth="1"/>
    <col min="275" max="514" width="9.140625" style="354"/>
    <col min="515" max="515" width="4.7109375" style="354" bestFit="1" customWidth="1"/>
    <col min="516" max="516" width="9.7109375" style="354" bestFit="1" customWidth="1"/>
    <col min="517" max="517" width="10" style="354" bestFit="1" customWidth="1"/>
    <col min="518" max="518" width="8.85546875" style="354" bestFit="1" customWidth="1"/>
    <col min="519" max="519" width="22.85546875" style="354" customWidth="1"/>
    <col min="520" max="520" width="59.7109375" style="354" bestFit="1" customWidth="1"/>
    <col min="521" max="521" width="57.85546875" style="354" bestFit="1" customWidth="1"/>
    <col min="522" max="522" width="35.28515625" style="354" bestFit="1" customWidth="1"/>
    <col min="523" max="523" width="28.140625" style="354" bestFit="1" customWidth="1"/>
    <col min="524" max="524" width="33.140625" style="354" bestFit="1" customWidth="1"/>
    <col min="525" max="525" width="26" style="354" bestFit="1" customWidth="1"/>
    <col min="526" max="526" width="19.140625" style="354" bestFit="1" customWidth="1"/>
    <col min="527" max="527" width="10.42578125" style="354" customWidth="1"/>
    <col min="528" max="528" width="11.85546875" style="354" customWidth="1"/>
    <col min="529" max="529" width="14.7109375" style="354" customWidth="1"/>
    <col min="530" max="530" width="9" style="354" bestFit="1" customWidth="1"/>
    <col min="531" max="770" width="9.140625" style="354"/>
    <col min="771" max="771" width="4.7109375" style="354" bestFit="1" customWidth="1"/>
    <col min="772" max="772" width="9.7109375" style="354" bestFit="1" customWidth="1"/>
    <col min="773" max="773" width="10" style="354" bestFit="1" customWidth="1"/>
    <col min="774" max="774" width="8.85546875" style="354" bestFit="1" customWidth="1"/>
    <col min="775" max="775" width="22.85546875" style="354" customWidth="1"/>
    <col min="776" max="776" width="59.7109375" style="354" bestFit="1" customWidth="1"/>
    <col min="777" max="777" width="57.85546875" style="354" bestFit="1" customWidth="1"/>
    <col min="778" max="778" width="35.28515625" style="354" bestFit="1" customWidth="1"/>
    <col min="779" max="779" width="28.140625" style="354" bestFit="1" customWidth="1"/>
    <col min="780" max="780" width="33.140625" style="354" bestFit="1" customWidth="1"/>
    <col min="781" max="781" width="26" style="354" bestFit="1" customWidth="1"/>
    <col min="782" max="782" width="19.140625" style="354" bestFit="1" customWidth="1"/>
    <col min="783" max="783" width="10.42578125" style="354" customWidth="1"/>
    <col min="784" max="784" width="11.85546875" style="354" customWidth="1"/>
    <col min="785" max="785" width="14.7109375" style="354" customWidth="1"/>
    <col min="786" max="786" width="9" style="354" bestFit="1" customWidth="1"/>
    <col min="787" max="1026" width="9.140625" style="354"/>
    <col min="1027" max="1027" width="4.7109375" style="354" bestFit="1" customWidth="1"/>
    <col min="1028" max="1028" width="9.7109375" style="354" bestFit="1" customWidth="1"/>
    <col min="1029" max="1029" width="10" style="354" bestFit="1" customWidth="1"/>
    <col min="1030" max="1030" width="8.85546875" style="354" bestFit="1" customWidth="1"/>
    <col min="1031" max="1031" width="22.85546875" style="354" customWidth="1"/>
    <col min="1032" max="1032" width="59.7109375" style="354" bestFit="1" customWidth="1"/>
    <col min="1033" max="1033" width="57.85546875" style="354" bestFit="1" customWidth="1"/>
    <col min="1034" max="1034" width="35.28515625" style="354" bestFit="1" customWidth="1"/>
    <col min="1035" max="1035" width="28.140625" style="354" bestFit="1" customWidth="1"/>
    <col min="1036" max="1036" width="33.140625" style="354" bestFit="1" customWidth="1"/>
    <col min="1037" max="1037" width="26" style="354" bestFit="1" customWidth="1"/>
    <col min="1038" max="1038" width="19.140625" style="354" bestFit="1" customWidth="1"/>
    <col min="1039" max="1039" width="10.42578125" style="354" customWidth="1"/>
    <col min="1040" max="1040" width="11.85546875" style="354" customWidth="1"/>
    <col min="1041" max="1041" width="14.7109375" style="354" customWidth="1"/>
    <col min="1042" max="1042" width="9" style="354" bestFit="1" customWidth="1"/>
    <col min="1043" max="1282" width="9.140625" style="354"/>
    <col min="1283" max="1283" width="4.7109375" style="354" bestFit="1" customWidth="1"/>
    <col min="1284" max="1284" width="9.7109375" style="354" bestFit="1" customWidth="1"/>
    <col min="1285" max="1285" width="10" style="354" bestFit="1" customWidth="1"/>
    <col min="1286" max="1286" width="8.85546875" style="354" bestFit="1" customWidth="1"/>
    <col min="1287" max="1287" width="22.85546875" style="354" customWidth="1"/>
    <col min="1288" max="1288" width="59.7109375" style="354" bestFit="1" customWidth="1"/>
    <col min="1289" max="1289" width="57.85546875" style="354" bestFit="1" customWidth="1"/>
    <col min="1290" max="1290" width="35.28515625" style="354" bestFit="1" customWidth="1"/>
    <col min="1291" max="1291" width="28.140625" style="354" bestFit="1" customWidth="1"/>
    <col min="1292" max="1292" width="33.140625" style="354" bestFit="1" customWidth="1"/>
    <col min="1293" max="1293" width="26" style="354" bestFit="1" customWidth="1"/>
    <col min="1294" max="1294" width="19.140625" style="354" bestFit="1" customWidth="1"/>
    <col min="1295" max="1295" width="10.42578125" style="354" customWidth="1"/>
    <col min="1296" max="1296" width="11.85546875" style="354" customWidth="1"/>
    <col min="1297" max="1297" width="14.7109375" style="354" customWidth="1"/>
    <col min="1298" max="1298" width="9" style="354" bestFit="1" customWidth="1"/>
    <col min="1299" max="1538" width="9.140625" style="354"/>
    <col min="1539" max="1539" width="4.7109375" style="354" bestFit="1" customWidth="1"/>
    <col min="1540" max="1540" width="9.7109375" style="354" bestFit="1" customWidth="1"/>
    <col min="1541" max="1541" width="10" style="354" bestFit="1" customWidth="1"/>
    <col min="1542" max="1542" width="8.85546875" style="354" bestFit="1" customWidth="1"/>
    <col min="1543" max="1543" width="22.85546875" style="354" customWidth="1"/>
    <col min="1544" max="1544" width="59.7109375" style="354" bestFit="1" customWidth="1"/>
    <col min="1545" max="1545" width="57.85546875" style="354" bestFit="1" customWidth="1"/>
    <col min="1546" max="1546" width="35.28515625" style="354" bestFit="1" customWidth="1"/>
    <col min="1547" max="1547" width="28.140625" style="354" bestFit="1" customWidth="1"/>
    <col min="1548" max="1548" width="33.140625" style="354" bestFit="1" customWidth="1"/>
    <col min="1549" max="1549" width="26" style="354" bestFit="1" customWidth="1"/>
    <col min="1550" max="1550" width="19.140625" style="354" bestFit="1" customWidth="1"/>
    <col min="1551" max="1551" width="10.42578125" style="354" customWidth="1"/>
    <col min="1552" max="1552" width="11.85546875" style="354" customWidth="1"/>
    <col min="1553" max="1553" width="14.7109375" style="354" customWidth="1"/>
    <col min="1554" max="1554" width="9" style="354" bestFit="1" customWidth="1"/>
    <col min="1555" max="1794" width="9.140625" style="354"/>
    <col min="1795" max="1795" width="4.7109375" style="354" bestFit="1" customWidth="1"/>
    <col min="1796" max="1796" width="9.7109375" style="354" bestFit="1" customWidth="1"/>
    <col min="1797" max="1797" width="10" style="354" bestFit="1" customWidth="1"/>
    <col min="1798" max="1798" width="8.85546875" style="354" bestFit="1" customWidth="1"/>
    <col min="1799" max="1799" width="22.85546875" style="354" customWidth="1"/>
    <col min="1800" max="1800" width="59.7109375" style="354" bestFit="1" customWidth="1"/>
    <col min="1801" max="1801" width="57.85546875" style="354" bestFit="1" customWidth="1"/>
    <col min="1802" max="1802" width="35.28515625" style="354" bestFit="1" customWidth="1"/>
    <col min="1803" max="1803" width="28.140625" style="354" bestFit="1" customWidth="1"/>
    <col min="1804" max="1804" width="33.140625" style="354" bestFit="1" customWidth="1"/>
    <col min="1805" max="1805" width="26" style="354" bestFit="1" customWidth="1"/>
    <col min="1806" max="1806" width="19.140625" style="354" bestFit="1" customWidth="1"/>
    <col min="1807" max="1807" width="10.42578125" style="354" customWidth="1"/>
    <col min="1808" max="1808" width="11.85546875" style="354" customWidth="1"/>
    <col min="1809" max="1809" width="14.7109375" style="354" customWidth="1"/>
    <col min="1810" max="1810" width="9" style="354" bestFit="1" customWidth="1"/>
    <col min="1811" max="2050" width="9.140625" style="354"/>
    <col min="2051" max="2051" width="4.7109375" style="354" bestFit="1" customWidth="1"/>
    <col min="2052" max="2052" width="9.7109375" style="354" bestFit="1" customWidth="1"/>
    <col min="2053" max="2053" width="10" style="354" bestFit="1" customWidth="1"/>
    <col min="2054" max="2054" width="8.85546875" style="354" bestFit="1" customWidth="1"/>
    <col min="2055" max="2055" width="22.85546875" style="354" customWidth="1"/>
    <col min="2056" max="2056" width="59.7109375" style="354" bestFit="1" customWidth="1"/>
    <col min="2057" max="2057" width="57.85546875" style="354" bestFit="1" customWidth="1"/>
    <col min="2058" max="2058" width="35.28515625" style="354" bestFit="1" customWidth="1"/>
    <col min="2059" max="2059" width="28.140625" style="354" bestFit="1" customWidth="1"/>
    <col min="2060" max="2060" width="33.140625" style="354" bestFit="1" customWidth="1"/>
    <col min="2061" max="2061" width="26" style="354" bestFit="1" customWidth="1"/>
    <col min="2062" max="2062" width="19.140625" style="354" bestFit="1" customWidth="1"/>
    <col min="2063" max="2063" width="10.42578125" style="354" customWidth="1"/>
    <col min="2064" max="2064" width="11.85546875" style="354" customWidth="1"/>
    <col min="2065" max="2065" width="14.7109375" style="354" customWidth="1"/>
    <col min="2066" max="2066" width="9" style="354" bestFit="1" customWidth="1"/>
    <col min="2067" max="2306" width="9.140625" style="354"/>
    <col min="2307" max="2307" width="4.7109375" style="354" bestFit="1" customWidth="1"/>
    <col min="2308" max="2308" width="9.7109375" style="354" bestFit="1" customWidth="1"/>
    <col min="2309" max="2309" width="10" style="354" bestFit="1" customWidth="1"/>
    <col min="2310" max="2310" width="8.85546875" style="354" bestFit="1" customWidth="1"/>
    <col min="2311" max="2311" width="22.85546875" style="354" customWidth="1"/>
    <col min="2312" max="2312" width="59.7109375" style="354" bestFit="1" customWidth="1"/>
    <col min="2313" max="2313" width="57.85546875" style="354" bestFit="1" customWidth="1"/>
    <col min="2314" max="2314" width="35.28515625" style="354" bestFit="1" customWidth="1"/>
    <col min="2315" max="2315" width="28.140625" style="354" bestFit="1" customWidth="1"/>
    <col min="2316" max="2316" width="33.140625" style="354" bestFit="1" customWidth="1"/>
    <col min="2317" max="2317" width="26" style="354" bestFit="1" customWidth="1"/>
    <col min="2318" max="2318" width="19.140625" style="354" bestFit="1" customWidth="1"/>
    <col min="2319" max="2319" width="10.42578125" style="354" customWidth="1"/>
    <col min="2320" max="2320" width="11.85546875" style="354" customWidth="1"/>
    <col min="2321" max="2321" width="14.7109375" style="354" customWidth="1"/>
    <col min="2322" max="2322" width="9" style="354" bestFit="1" customWidth="1"/>
    <col min="2323" max="2562" width="9.140625" style="354"/>
    <col min="2563" max="2563" width="4.7109375" style="354" bestFit="1" customWidth="1"/>
    <col min="2564" max="2564" width="9.7109375" style="354" bestFit="1" customWidth="1"/>
    <col min="2565" max="2565" width="10" style="354" bestFit="1" customWidth="1"/>
    <col min="2566" max="2566" width="8.85546875" style="354" bestFit="1" customWidth="1"/>
    <col min="2567" max="2567" width="22.85546875" style="354" customWidth="1"/>
    <col min="2568" max="2568" width="59.7109375" style="354" bestFit="1" customWidth="1"/>
    <col min="2569" max="2569" width="57.85546875" style="354" bestFit="1" customWidth="1"/>
    <col min="2570" max="2570" width="35.28515625" style="354" bestFit="1" customWidth="1"/>
    <col min="2571" max="2571" width="28.140625" style="354" bestFit="1" customWidth="1"/>
    <col min="2572" max="2572" width="33.140625" style="354" bestFit="1" customWidth="1"/>
    <col min="2573" max="2573" width="26" style="354" bestFit="1" customWidth="1"/>
    <col min="2574" max="2574" width="19.140625" style="354" bestFit="1" customWidth="1"/>
    <col min="2575" max="2575" width="10.42578125" style="354" customWidth="1"/>
    <col min="2576" max="2576" width="11.85546875" style="354" customWidth="1"/>
    <col min="2577" max="2577" width="14.7109375" style="354" customWidth="1"/>
    <col min="2578" max="2578" width="9" style="354" bestFit="1" customWidth="1"/>
    <col min="2579" max="2818" width="9.140625" style="354"/>
    <col min="2819" max="2819" width="4.7109375" style="354" bestFit="1" customWidth="1"/>
    <col min="2820" max="2820" width="9.7109375" style="354" bestFit="1" customWidth="1"/>
    <col min="2821" max="2821" width="10" style="354" bestFit="1" customWidth="1"/>
    <col min="2822" max="2822" width="8.85546875" style="354" bestFit="1" customWidth="1"/>
    <col min="2823" max="2823" width="22.85546875" style="354" customWidth="1"/>
    <col min="2824" max="2824" width="59.7109375" style="354" bestFit="1" customWidth="1"/>
    <col min="2825" max="2825" width="57.85546875" style="354" bestFit="1" customWidth="1"/>
    <col min="2826" max="2826" width="35.28515625" style="354" bestFit="1" customWidth="1"/>
    <col min="2827" max="2827" width="28.140625" style="354" bestFit="1" customWidth="1"/>
    <col min="2828" max="2828" width="33.140625" style="354" bestFit="1" customWidth="1"/>
    <col min="2829" max="2829" width="26" style="354" bestFit="1" customWidth="1"/>
    <col min="2830" max="2830" width="19.140625" style="354" bestFit="1" customWidth="1"/>
    <col min="2831" max="2831" width="10.42578125" style="354" customWidth="1"/>
    <col min="2832" max="2832" width="11.85546875" style="354" customWidth="1"/>
    <col min="2833" max="2833" width="14.7109375" style="354" customWidth="1"/>
    <col min="2834" max="2834" width="9" style="354" bestFit="1" customWidth="1"/>
    <col min="2835" max="3074" width="9.140625" style="354"/>
    <col min="3075" max="3075" width="4.7109375" style="354" bestFit="1" customWidth="1"/>
    <col min="3076" max="3076" width="9.7109375" style="354" bestFit="1" customWidth="1"/>
    <col min="3077" max="3077" width="10" style="354" bestFit="1" customWidth="1"/>
    <col min="3078" max="3078" width="8.85546875" style="354" bestFit="1" customWidth="1"/>
    <col min="3079" max="3079" width="22.85546875" style="354" customWidth="1"/>
    <col min="3080" max="3080" width="59.7109375" style="354" bestFit="1" customWidth="1"/>
    <col min="3081" max="3081" width="57.85546875" style="354" bestFit="1" customWidth="1"/>
    <col min="3082" max="3082" width="35.28515625" style="354" bestFit="1" customWidth="1"/>
    <col min="3083" max="3083" width="28.140625" style="354" bestFit="1" customWidth="1"/>
    <col min="3084" max="3084" width="33.140625" style="354" bestFit="1" customWidth="1"/>
    <col min="3085" max="3085" width="26" style="354" bestFit="1" customWidth="1"/>
    <col min="3086" max="3086" width="19.140625" style="354" bestFit="1" customWidth="1"/>
    <col min="3087" max="3087" width="10.42578125" style="354" customWidth="1"/>
    <col min="3088" max="3088" width="11.85546875" style="354" customWidth="1"/>
    <col min="3089" max="3089" width="14.7109375" style="354" customWidth="1"/>
    <col min="3090" max="3090" width="9" style="354" bestFit="1" customWidth="1"/>
    <col min="3091" max="3330" width="9.140625" style="354"/>
    <col min="3331" max="3331" width="4.7109375" style="354" bestFit="1" customWidth="1"/>
    <col min="3332" max="3332" width="9.7109375" style="354" bestFit="1" customWidth="1"/>
    <col min="3333" max="3333" width="10" style="354" bestFit="1" customWidth="1"/>
    <col min="3334" max="3334" width="8.85546875" style="354" bestFit="1" customWidth="1"/>
    <col min="3335" max="3335" width="22.85546875" style="354" customWidth="1"/>
    <col min="3336" max="3336" width="59.7109375" style="354" bestFit="1" customWidth="1"/>
    <col min="3337" max="3337" width="57.85546875" style="354" bestFit="1" customWidth="1"/>
    <col min="3338" max="3338" width="35.28515625" style="354" bestFit="1" customWidth="1"/>
    <col min="3339" max="3339" width="28.140625" style="354" bestFit="1" customWidth="1"/>
    <col min="3340" max="3340" width="33.140625" style="354" bestFit="1" customWidth="1"/>
    <col min="3341" max="3341" width="26" style="354" bestFit="1" customWidth="1"/>
    <col min="3342" max="3342" width="19.140625" style="354" bestFit="1" customWidth="1"/>
    <col min="3343" max="3343" width="10.42578125" style="354" customWidth="1"/>
    <col min="3344" max="3344" width="11.85546875" style="354" customWidth="1"/>
    <col min="3345" max="3345" width="14.7109375" style="354" customWidth="1"/>
    <col min="3346" max="3346" width="9" style="354" bestFit="1" customWidth="1"/>
    <col min="3347" max="3586" width="9.140625" style="354"/>
    <col min="3587" max="3587" width="4.7109375" style="354" bestFit="1" customWidth="1"/>
    <col min="3588" max="3588" width="9.7109375" style="354" bestFit="1" customWidth="1"/>
    <col min="3589" max="3589" width="10" style="354" bestFit="1" customWidth="1"/>
    <col min="3590" max="3590" width="8.85546875" style="354" bestFit="1" customWidth="1"/>
    <col min="3591" max="3591" width="22.85546875" style="354" customWidth="1"/>
    <col min="3592" max="3592" width="59.7109375" style="354" bestFit="1" customWidth="1"/>
    <col min="3593" max="3593" width="57.85546875" style="354" bestFit="1" customWidth="1"/>
    <col min="3594" max="3594" width="35.28515625" style="354" bestFit="1" customWidth="1"/>
    <col min="3595" max="3595" width="28.140625" style="354" bestFit="1" customWidth="1"/>
    <col min="3596" max="3596" width="33.140625" style="354" bestFit="1" customWidth="1"/>
    <col min="3597" max="3597" width="26" style="354" bestFit="1" customWidth="1"/>
    <col min="3598" max="3598" width="19.140625" style="354" bestFit="1" customWidth="1"/>
    <col min="3599" max="3599" width="10.42578125" style="354" customWidth="1"/>
    <col min="3600" max="3600" width="11.85546875" style="354" customWidth="1"/>
    <col min="3601" max="3601" width="14.7109375" style="354" customWidth="1"/>
    <col min="3602" max="3602" width="9" style="354" bestFit="1" customWidth="1"/>
    <col min="3603" max="3842" width="9.140625" style="354"/>
    <col min="3843" max="3843" width="4.7109375" style="354" bestFit="1" customWidth="1"/>
    <col min="3844" max="3844" width="9.7109375" style="354" bestFit="1" customWidth="1"/>
    <col min="3845" max="3845" width="10" style="354" bestFit="1" customWidth="1"/>
    <col min="3846" max="3846" width="8.85546875" style="354" bestFit="1" customWidth="1"/>
    <col min="3847" max="3847" width="22.85546875" style="354" customWidth="1"/>
    <col min="3848" max="3848" width="59.7109375" style="354" bestFit="1" customWidth="1"/>
    <col min="3849" max="3849" width="57.85546875" style="354" bestFit="1" customWidth="1"/>
    <col min="3850" max="3850" width="35.28515625" style="354" bestFit="1" customWidth="1"/>
    <col min="3851" max="3851" width="28.140625" style="354" bestFit="1" customWidth="1"/>
    <col min="3852" max="3852" width="33.140625" style="354" bestFit="1" customWidth="1"/>
    <col min="3853" max="3853" width="26" style="354" bestFit="1" customWidth="1"/>
    <col min="3854" max="3854" width="19.140625" style="354" bestFit="1" customWidth="1"/>
    <col min="3855" max="3855" width="10.42578125" style="354" customWidth="1"/>
    <col min="3856" max="3856" width="11.85546875" style="354" customWidth="1"/>
    <col min="3857" max="3857" width="14.7109375" style="354" customWidth="1"/>
    <col min="3858" max="3858" width="9" style="354" bestFit="1" customWidth="1"/>
    <col min="3859" max="4098" width="9.140625" style="354"/>
    <col min="4099" max="4099" width="4.7109375" style="354" bestFit="1" customWidth="1"/>
    <col min="4100" max="4100" width="9.7109375" style="354" bestFit="1" customWidth="1"/>
    <col min="4101" max="4101" width="10" style="354" bestFit="1" customWidth="1"/>
    <col min="4102" max="4102" width="8.85546875" style="354" bestFit="1" customWidth="1"/>
    <col min="4103" max="4103" width="22.85546875" style="354" customWidth="1"/>
    <col min="4104" max="4104" width="59.7109375" style="354" bestFit="1" customWidth="1"/>
    <col min="4105" max="4105" width="57.85546875" style="354" bestFit="1" customWidth="1"/>
    <col min="4106" max="4106" width="35.28515625" style="354" bestFit="1" customWidth="1"/>
    <col min="4107" max="4107" width="28.140625" style="354" bestFit="1" customWidth="1"/>
    <col min="4108" max="4108" width="33.140625" style="354" bestFit="1" customWidth="1"/>
    <col min="4109" max="4109" width="26" style="354" bestFit="1" customWidth="1"/>
    <col min="4110" max="4110" width="19.140625" style="354" bestFit="1" customWidth="1"/>
    <col min="4111" max="4111" width="10.42578125" style="354" customWidth="1"/>
    <col min="4112" max="4112" width="11.85546875" style="354" customWidth="1"/>
    <col min="4113" max="4113" width="14.7109375" style="354" customWidth="1"/>
    <col min="4114" max="4114" width="9" style="354" bestFit="1" customWidth="1"/>
    <col min="4115" max="4354" width="9.140625" style="354"/>
    <col min="4355" max="4355" width="4.7109375" style="354" bestFit="1" customWidth="1"/>
    <col min="4356" max="4356" width="9.7109375" style="354" bestFit="1" customWidth="1"/>
    <col min="4357" max="4357" width="10" style="354" bestFit="1" customWidth="1"/>
    <col min="4358" max="4358" width="8.85546875" style="354" bestFit="1" customWidth="1"/>
    <col min="4359" max="4359" width="22.85546875" style="354" customWidth="1"/>
    <col min="4360" max="4360" width="59.7109375" style="354" bestFit="1" customWidth="1"/>
    <col min="4361" max="4361" width="57.85546875" style="354" bestFit="1" customWidth="1"/>
    <col min="4362" max="4362" width="35.28515625" style="354" bestFit="1" customWidth="1"/>
    <col min="4363" max="4363" width="28.140625" style="354" bestFit="1" customWidth="1"/>
    <col min="4364" max="4364" width="33.140625" style="354" bestFit="1" customWidth="1"/>
    <col min="4365" max="4365" width="26" style="354" bestFit="1" customWidth="1"/>
    <col min="4366" max="4366" width="19.140625" style="354" bestFit="1" customWidth="1"/>
    <col min="4367" max="4367" width="10.42578125" style="354" customWidth="1"/>
    <col min="4368" max="4368" width="11.85546875" style="354" customWidth="1"/>
    <col min="4369" max="4369" width="14.7109375" style="354" customWidth="1"/>
    <col min="4370" max="4370" width="9" style="354" bestFit="1" customWidth="1"/>
    <col min="4371" max="4610" width="9.140625" style="354"/>
    <col min="4611" max="4611" width="4.7109375" style="354" bestFit="1" customWidth="1"/>
    <col min="4612" max="4612" width="9.7109375" style="354" bestFit="1" customWidth="1"/>
    <col min="4613" max="4613" width="10" style="354" bestFit="1" customWidth="1"/>
    <col min="4614" max="4614" width="8.85546875" style="354" bestFit="1" customWidth="1"/>
    <col min="4615" max="4615" width="22.85546875" style="354" customWidth="1"/>
    <col min="4616" max="4616" width="59.7109375" style="354" bestFit="1" customWidth="1"/>
    <col min="4617" max="4617" width="57.85546875" style="354" bestFit="1" customWidth="1"/>
    <col min="4618" max="4618" width="35.28515625" style="354" bestFit="1" customWidth="1"/>
    <col min="4619" max="4619" width="28.140625" style="354" bestFit="1" customWidth="1"/>
    <col min="4620" max="4620" width="33.140625" style="354" bestFit="1" customWidth="1"/>
    <col min="4621" max="4621" width="26" style="354" bestFit="1" customWidth="1"/>
    <col min="4622" max="4622" width="19.140625" style="354" bestFit="1" customWidth="1"/>
    <col min="4623" max="4623" width="10.42578125" style="354" customWidth="1"/>
    <col min="4624" max="4624" width="11.85546875" style="354" customWidth="1"/>
    <col min="4625" max="4625" width="14.7109375" style="354" customWidth="1"/>
    <col min="4626" max="4626" width="9" style="354" bestFit="1" customWidth="1"/>
    <col min="4627" max="4866" width="9.140625" style="354"/>
    <col min="4867" max="4867" width="4.7109375" style="354" bestFit="1" customWidth="1"/>
    <col min="4868" max="4868" width="9.7109375" style="354" bestFit="1" customWidth="1"/>
    <col min="4869" max="4869" width="10" style="354" bestFit="1" customWidth="1"/>
    <col min="4870" max="4870" width="8.85546875" style="354" bestFit="1" customWidth="1"/>
    <col min="4871" max="4871" width="22.85546875" style="354" customWidth="1"/>
    <col min="4872" max="4872" width="59.7109375" style="354" bestFit="1" customWidth="1"/>
    <col min="4873" max="4873" width="57.85546875" style="354" bestFit="1" customWidth="1"/>
    <col min="4874" max="4874" width="35.28515625" style="354" bestFit="1" customWidth="1"/>
    <col min="4875" max="4875" width="28.140625" style="354" bestFit="1" customWidth="1"/>
    <col min="4876" max="4876" width="33.140625" style="354" bestFit="1" customWidth="1"/>
    <col min="4877" max="4877" width="26" style="354" bestFit="1" customWidth="1"/>
    <col min="4878" max="4878" width="19.140625" style="354" bestFit="1" customWidth="1"/>
    <col min="4879" max="4879" width="10.42578125" style="354" customWidth="1"/>
    <col min="4880" max="4880" width="11.85546875" style="354" customWidth="1"/>
    <col min="4881" max="4881" width="14.7109375" style="354" customWidth="1"/>
    <col min="4882" max="4882" width="9" style="354" bestFit="1" customWidth="1"/>
    <col min="4883" max="5122" width="9.140625" style="354"/>
    <col min="5123" max="5123" width="4.7109375" style="354" bestFit="1" customWidth="1"/>
    <col min="5124" max="5124" width="9.7109375" style="354" bestFit="1" customWidth="1"/>
    <col min="5125" max="5125" width="10" style="354" bestFit="1" customWidth="1"/>
    <col min="5126" max="5126" width="8.85546875" style="354" bestFit="1" customWidth="1"/>
    <col min="5127" max="5127" width="22.85546875" style="354" customWidth="1"/>
    <col min="5128" max="5128" width="59.7109375" style="354" bestFit="1" customWidth="1"/>
    <col min="5129" max="5129" width="57.85546875" style="354" bestFit="1" customWidth="1"/>
    <col min="5130" max="5130" width="35.28515625" style="354" bestFit="1" customWidth="1"/>
    <col min="5131" max="5131" width="28.140625" style="354" bestFit="1" customWidth="1"/>
    <col min="5132" max="5132" width="33.140625" style="354" bestFit="1" customWidth="1"/>
    <col min="5133" max="5133" width="26" style="354" bestFit="1" customWidth="1"/>
    <col min="5134" max="5134" width="19.140625" style="354" bestFit="1" customWidth="1"/>
    <col min="5135" max="5135" width="10.42578125" style="354" customWidth="1"/>
    <col min="5136" max="5136" width="11.85546875" style="354" customWidth="1"/>
    <col min="5137" max="5137" width="14.7109375" style="354" customWidth="1"/>
    <col min="5138" max="5138" width="9" style="354" bestFit="1" customWidth="1"/>
    <col min="5139" max="5378" width="9.140625" style="354"/>
    <col min="5379" max="5379" width="4.7109375" style="354" bestFit="1" customWidth="1"/>
    <col min="5380" max="5380" width="9.7109375" style="354" bestFit="1" customWidth="1"/>
    <col min="5381" max="5381" width="10" style="354" bestFit="1" customWidth="1"/>
    <col min="5382" max="5382" width="8.85546875" style="354" bestFit="1" customWidth="1"/>
    <col min="5383" max="5383" width="22.85546875" style="354" customWidth="1"/>
    <col min="5384" max="5384" width="59.7109375" style="354" bestFit="1" customWidth="1"/>
    <col min="5385" max="5385" width="57.85546875" style="354" bestFit="1" customWidth="1"/>
    <col min="5386" max="5386" width="35.28515625" style="354" bestFit="1" customWidth="1"/>
    <col min="5387" max="5387" width="28.140625" style="354" bestFit="1" customWidth="1"/>
    <col min="5388" max="5388" width="33.140625" style="354" bestFit="1" customWidth="1"/>
    <col min="5389" max="5389" width="26" style="354" bestFit="1" customWidth="1"/>
    <col min="5390" max="5390" width="19.140625" style="354" bestFit="1" customWidth="1"/>
    <col min="5391" max="5391" width="10.42578125" style="354" customWidth="1"/>
    <col min="5392" max="5392" width="11.85546875" style="354" customWidth="1"/>
    <col min="5393" max="5393" width="14.7109375" style="354" customWidth="1"/>
    <col min="5394" max="5394" width="9" style="354" bestFit="1" customWidth="1"/>
    <col min="5395" max="5634" width="9.140625" style="354"/>
    <col min="5635" max="5635" width="4.7109375" style="354" bestFit="1" customWidth="1"/>
    <col min="5636" max="5636" width="9.7109375" style="354" bestFit="1" customWidth="1"/>
    <col min="5637" max="5637" width="10" style="354" bestFit="1" customWidth="1"/>
    <col min="5638" max="5638" width="8.85546875" style="354" bestFit="1" customWidth="1"/>
    <col min="5639" max="5639" width="22.85546875" style="354" customWidth="1"/>
    <col min="5640" max="5640" width="59.7109375" style="354" bestFit="1" customWidth="1"/>
    <col min="5641" max="5641" width="57.85546875" style="354" bestFit="1" customWidth="1"/>
    <col min="5642" max="5642" width="35.28515625" style="354" bestFit="1" customWidth="1"/>
    <col min="5643" max="5643" width="28.140625" style="354" bestFit="1" customWidth="1"/>
    <col min="5644" max="5644" width="33.140625" style="354" bestFit="1" customWidth="1"/>
    <col min="5645" max="5645" width="26" style="354" bestFit="1" customWidth="1"/>
    <col min="5646" max="5646" width="19.140625" style="354" bestFit="1" customWidth="1"/>
    <col min="5647" max="5647" width="10.42578125" style="354" customWidth="1"/>
    <col min="5648" max="5648" width="11.85546875" style="354" customWidth="1"/>
    <col min="5649" max="5649" width="14.7109375" style="354" customWidth="1"/>
    <col min="5650" max="5650" width="9" style="354" bestFit="1" customWidth="1"/>
    <col min="5651" max="5890" width="9.140625" style="354"/>
    <col min="5891" max="5891" width="4.7109375" style="354" bestFit="1" customWidth="1"/>
    <col min="5892" max="5892" width="9.7109375" style="354" bestFit="1" customWidth="1"/>
    <col min="5893" max="5893" width="10" style="354" bestFit="1" customWidth="1"/>
    <col min="5894" max="5894" width="8.85546875" style="354" bestFit="1" customWidth="1"/>
    <col min="5895" max="5895" width="22.85546875" style="354" customWidth="1"/>
    <col min="5896" max="5896" width="59.7109375" style="354" bestFit="1" customWidth="1"/>
    <col min="5897" max="5897" width="57.85546875" style="354" bestFit="1" customWidth="1"/>
    <col min="5898" max="5898" width="35.28515625" style="354" bestFit="1" customWidth="1"/>
    <col min="5899" max="5899" width="28.140625" style="354" bestFit="1" customWidth="1"/>
    <col min="5900" max="5900" width="33.140625" style="354" bestFit="1" customWidth="1"/>
    <col min="5901" max="5901" width="26" style="354" bestFit="1" customWidth="1"/>
    <col min="5902" max="5902" width="19.140625" style="354" bestFit="1" customWidth="1"/>
    <col min="5903" max="5903" width="10.42578125" style="354" customWidth="1"/>
    <col min="5904" max="5904" width="11.85546875" style="354" customWidth="1"/>
    <col min="5905" max="5905" width="14.7109375" style="354" customWidth="1"/>
    <col min="5906" max="5906" width="9" style="354" bestFit="1" customWidth="1"/>
    <col min="5907" max="6146" width="9.140625" style="354"/>
    <col min="6147" max="6147" width="4.7109375" style="354" bestFit="1" customWidth="1"/>
    <col min="6148" max="6148" width="9.7109375" style="354" bestFit="1" customWidth="1"/>
    <col min="6149" max="6149" width="10" style="354" bestFit="1" customWidth="1"/>
    <col min="6150" max="6150" width="8.85546875" style="354" bestFit="1" customWidth="1"/>
    <col min="6151" max="6151" width="22.85546875" style="354" customWidth="1"/>
    <col min="6152" max="6152" width="59.7109375" style="354" bestFit="1" customWidth="1"/>
    <col min="6153" max="6153" width="57.85546875" style="354" bestFit="1" customWidth="1"/>
    <col min="6154" max="6154" width="35.28515625" style="354" bestFit="1" customWidth="1"/>
    <col min="6155" max="6155" width="28.140625" style="354" bestFit="1" customWidth="1"/>
    <col min="6156" max="6156" width="33.140625" style="354" bestFit="1" customWidth="1"/>
    <col min="6157" max="6157" width="26" style="354" bestFit="1" customWidth="1"/>
    <col min="6158" max="6158" width="19.140625" style="354" bestFit="1" customWidth="1"/>
    <col min="6159" max="6159" width="10.42578125" style="354" customWidth="1"/>
    <col min="6160" max="6160" width="11.85546875" style="354" customWidth="1"/>
    <col min="6161" max="6161" width="14.7109375" style="354" customWidth="1"/>
    <col min="6162" max="6162" width="9" style="354" bestFit="1" customWidth="1"/>
    <col min="6163" max="6402" width="9.140625" style="354"/>
    <col min="6403" max="6403" width="4.7109375" style="354" bestFit="1" customWidth="1"/>
    <col min="6404" max="6404" width="9.7109375" style="354" bestFit="1" customWidth="1"/>
    <col min="6405" max="6405" width="10" style="354" bestFit="1" customWidth="1"/>
    <col min="6406" max="6406" width="8.85546875" style="354" bestFit="1" customWidth="1"/>
    <col min="6407" max="6407" width="22.85546875" style="354" customWidth="1"/>
    <col min="6408" max="6408" width="59.7109375" style="354" bestFit="1" customWidth="1"/>
    <col min="6409" max="6409" width="57.85546875" style="354" bestFit="1" customWidth="1"/>
    <col min="6410" max="6410" width="35.28515625" style="354" bestFit="1" customWidth="1"/>
    <col min="6411" max="6411" width="28.140625" style="354" bestFit="1" customWidth="1"/>
    <col min="6412" max="6412" width="33.140625" style="354" bestFit="1" customWidth="1"/>
    <col min="6413" max="6413" width="26" style="354" bestFit="1" customWidth="1"/>
    <col min="6414" max="6414" width="19.140625" style="354" bestFit="1" customWidth="1"/>
    <col min="6415" max="6415" width="10.42578125" style="354" customWidth="1"/>
    <col min="6416" max="6416" width="11.85546875" style="354" customWidth="1"/>
    <col min="6417" max="6417" width="14.7109375" style="354" customWidth="1"/>
    <col min="6418" max="6418" width="9" style="354" bestFit="1" customWidth="1"/>
    <col min="6419" max="6658" width="9.140625" style="354"/>
    <col min="6659" max="6659" width="4.7109375" style="354" bestFit="1" customWidth="1"/>
    <col min="6660" max="6660" width="9.7109375" style="354" bestFit="1" customWidth="1"/>
    <col min="6661" max="6661" width="10" style="354" bestFit="1" customWidth="1"/>
    <col min="6662" max="6662" width="8.85546875" style="354" bestFit="1" customWidth="1"/>
    <col min="6663" max="6663" width="22.85546875" style="354" customWidth="1"/>
    <col min="6664" max="6664" width="59.7109375" style="354" bestFit="1" customWidth="1"/>
    <col min="6665" max="6665" width="57.85546875" style="354" bestFit="1" customWidth="1"/>
    <col min="6666" max="6666" width="35.28515625" style="354" bestFit="1" customWidth="1"/>
    <col min="6667" max="6667" width="28.140625" style="354" bestFit="1" customWidth="1"/>
    <col min="6668" max="6668" width="33.140625" style="354" bestFit="1" customWidth="1"/>
    <col min="6669" max="6669" width="26" style="354" bestFit="1" customWidth="1"/>
    <col min="6670" max="6670" width="19.140625" style="354" bestFit="1" customWidth="1"/>
    <col min="6671" max="6671" width="10.42578125" style="354" customWidth="1"/>
    <col min="6672" max="6672" width="11.85546875" style="354" customWidth="1"/>
    <col min="6673" max="6673" width="14.7109375" style="354" customWidth="1"/>
    <col min="6674" max="6674" width="9" style="354" bestFit="1" customWidth="1"/>
    <col min="6675" max="6914" width="9.140625" style="354"/>
    <col min="6915" max="6915" width="4.7109375" style="354" bestFit="1" customWidth="1"/>
    <col min="6916" max="6916" width="9.7109375" style="354" bestFit="1" customWidth="1"/>
    <col min="6917" max="6917" width="10" style="354" bestFit="1" customWidth="1"/>
    <col min="6918" max="6918" width="8.85546875" style="354" bestFit="1" customWidth="1"/>
    <col min="6919" max="6919" width="22.85546875" style="354" customWidth="1"/>
    <col min="6920" max="6920" width="59.7109375" style="354" bestFit="1" customWidth="1"/>
    <col min="6921" max="6921" width="57.85546875" style="354" bestFit="1" customWidth="1"/>
    <col min="6922" max="6922" width="35.28515625" style="354" bestFit="1" customWidth="1"/>
    <col min="6923" max="6923" width="28.140625" style="354" bestFit="1" customWidth="1"/>
    <col min="6924" max="6924" width="33.140625" style="354" bestFit="1" customWidth="1"/>
    <col min="6925" max="6925" width="26" style="354" bestFit="1" customWidth="1"/>
    <col min="6926" max="6926" width="19.140625" style="354" bestFit="1" customWidth="1"/>
    <col min="6927" max="6927" width="10.42578125" style="354" customWidth="1"/>
    <col min="6928" max="6928" width="11.85546875" style="354" customWidth="1"/>
    <col min="6929" max="6929" width="14.7109375" style="354" customWidth="1"/>
    <col min="6930" max="6930" width="9" style="354" bestFit="1" customWidth="1"/>
    <col min="6931" max="7170" width="9.140625" style="354"/>
    <col min="7171" max="7171" width="4.7109375" style="354" bestFit="1" customWidth="1"/>
    <col min="7172" max="7172" width="9.7109375" style="354" bestFit="1" customWidth="1"/>
    <col min="7173" max="7173" width="10" style="354" bestFit="1" customWidth="1"/>
    <col min="7174" max="7174" width="8.85546875" style="354" bestFit="1" customWidth="1"/>
    <col min="7175" max="7175" width="22.85546875" style="354" customWidth="1"/>
    <col min="7176" max="7176" width="59.7109375" style="354" bestFit="1" customWidth="1"/>
    <col min="7177" max="7177" width="57.85546875" style="354" bestFit="1" customWidth="1"/>
    <col min="7178" max="7178" width="35.28515625" style="354" bestFit="1" customWidth="1"/>
    <col min="7179" max="7179" width="28.140625" style="354" bestFit="1" customWidth="1"/>
    <col min="7180" max="7180" width="33.140625" style="354" bestFit="1" customWidth="1"/>
    <col min="7181" max="7181" width="26" style="354" bestFit="1" customWidth="1"/>
    <col min="7182" max="7182" width="19.140625" style="354" bestFit="1" customWidth="1"/>
    <col min="7183" max="7183" width="10.42578125" style="354" customWidth="1"/>
    <col min="7184" max="7184" width="11.85546875" style="354" customWidth="1"/>
    <col min="7185" max="7185" width="14.7109375" style="354" customWidth="1"/>
    <col min="7186" max="7186" width="9" style="354" bestFit="1" customWidth="1"/>
    <col min="7187" max="7426" width="9.140625" style="354"/>
    <col min="7427" max="7427" width="4.7109375" style="354" bestFit="1" customWidth="1"/>
    <col min="7428" max="7428" width="9.7109375" style="354" bestFit="1" customWidth="1"/>
    <col min="7429" max="7429" width="10" style="354" bestFit="1" customWidth="1"/>
    <col min="7430" max="7430" width="8.85546875" style="354" bestFit="1" customWidth="1"/>
    <col min="7431" max="7431" width="22.85546875" style="354" customWidth="1"/>
    <col min="7432" max="7432" width="59.7109375" style="354" bestFit="1" customWidth="1"/>
    <col min="7433" max="7433" width="57.85546875" style="354" bestFit="1" customWidth="1"/>
    <col min="7434" max="7434" width="35.28515625" style="354" bestFit="1" customWidth="1"/>
    <col min="7435" max="7435" width="28.140625" style="354" bestFit="1" customWidth="1"/>
    <col min="7436" max="7436" width="33.140625" style="354" bestFit="1" customWidth="1"/>
    <col min="7437" max="7437" width="26" style="354" bestFit="1" customWidth="1"/>
    <col min="7438" max="7438" width="19.140625" style="354" bestFit="1" customWidth="1"/>
    <col min="7439" max="7439" width="10.42578125" style="354" customWidth="1"/>
    <col min="7440" max="7440" width="11.85546875" style="354" customWidth="1"/>
    <col min="7441" max="7441" width="14.7109375" style="354" customWidth="1"/>
    <col min="7442" max="7442" width="9" style="354" bestFit="1" customWidth="1"/>
    <col min="7443" max="7682" width="9.140625" style="354"/>
    <col min="7683" max="7683" width="4.7109375" style="354" bestFit="1" customWidth="1"/>
    <col min="7684" max="7684" width="9.7109375" style="354" bestFit="1" customWidth="1"/>
    <col min="7685" max="7685" width="10" style="354" bestFit="1" customWidth="1"/>
    <col min="7686" max="7686" width="8.85546875" style="354" bestFit="1" customWidth="1"/>
    <col min="7687" max="7687" width="22.85546875" style="354" customWidth="1"/>
    <col min="7688" max="7688" width="59.7109375" style="354" bestFit="1" customWidth="1"/>
    <col min="7689" max="7689" width="57.85546875" style="354" bestFit="1" customWidth="1"/>
    <col min="7690" max="7690" width="35.28515625" style="354" bestFit="1" customWidth="1"/>
    <col min="7691" max="7691" width="28.140625" style="354" bestFit="1" customWidth="1"/>
    <col min="7692" max="7692" width="33.140625" style="354" bestFit="1" customWidth="1"/>
    <col min="7693" max="7693" width="26" style="354" bestFit="1" customWidth="1"/>
    <col min="7694" max="7694" width="19.140625" style="354" bestFit="1" customWidth="1"/>
    <col min="7695" max="7695" width="10.42578125" style="354" customWidth="1"/>
    <col min="7696" max="7696" width="11.85546875" style="354" customWidth="1"/>
    <col min="7697" max="7697" width="14.7109375" style="354" customWidth="1"/>
    <col min="7698" max="7698" width="9" style="354" bestFit="1" customWidth="1"/>
    <col min="7699" max="7938" width="9.140625" style="354"/>
    <col min="7939" max="7939" width="4.7109375" style="354" bestFit="1" customWidth="1"/>
    <col min="7940" max="7940" width="9.7109375" style="354" bestFit="1" customWidth="1"/>
    <col min="7941" max="7941" width="10" style="354" bestFit="1" customWidth="1"/>
    <col min="7942" max="7942" width="8.85546875" style="354" bestFit="1" customWidth="1"/>
    <col min="7943" max="7943" width="22.85546875" style="354" customWidth="1"/>
    <col min="7944" max="7944" width="59.7109375" style="354" bestFit="1" customWidth="1"/>
    <col min="7945" max="7945" width="57.85546875" style="354" bestFit="1" customWidth="1"/>
    <col min="7946" max="7946" width="35.28515625" style="354" bestFit="1" customWidth="1"/>
    <col min="7947" max="7947" width="28.140625" style="354" bestFit="1" customWidth="1"/>
    <col min="7948" max="7948" width="33.140625" style="354" bestFit="1" customWidth="1"/>
    <col min="7949" max="7949" width="26" style="354" bestFit="1" customWidth="1"/>
    <col min="7950" max="7950" width="19.140625" style="354" bestFit="1" customWidth="1"/>
    <col min="7951" max="7951" width="10.42578125" style="354" customWidth="1"/>
    <col min="7952" max="7952" width="11.85546875" style="354" customWidth="1"/>
    <col min="7953" max="7953" width="14.7109375" style="354" customWidth="1"/>
    <col min="7954" max="7954" width="9" style="354" bestFit="1" customWidth="1"/>
    <col min="7955" max="8194" width="9.140625" style="354"/>
    <col min="8195" max="8195" width="4.7109375" style="354" bestFit="1" customWidth="1"/>
    <col min="8196" max="8196" width="9.7109375" style="354" bestFit="1" customWidth="1"/>
    <col min="8197" max="8197" width="10" style="354" bestFit="1" customWidth="1"/>
    <col min="8198" max="8198" width="8.85546875" style="354" bestFit="1" customWidth="1"/>
    <col min="8199" max="8199" width="22.85546875" style="354" customWidth="1"/>
    <col min="8200" max="8200" width="59.7109375" style="354" bestFit="1" customWidth="1"/>
    <col min="8201" max="8201" width="57.85546875" style="354" bestFit="1" customWidth="1"/>
    <col min="8202" max="8202" width="35.28515625" style="354" bestFit="1" customWidth="1"/>
    <col min="8203" max="8203" width="28.140625" style="354" bestFit="1" customWidth="1"/>
    <col min="8204" max="8204" width="33.140625" style="354" bestFit="1" customWidth="1"/>
    <col min="8205" max="8205" width="26" style="354" bestFit="1" customWidth="1"/>
    <col min="8206" max="8206" width="19.140625" style="354" bestFit="1" customWidth="1"/>
    <col min="8207" max="8207" width="10.42578125" style="354" customWidth="1"/>
    <col min="8208" max="8208" width="11.85546875" style="354" customWidth="1"/>
    <col min="8209" max="8209" width="14.7109375" style="354" customWidth="1"/>
    <col min="8210" max="8210" width="9" style="354" bestFit="1" customWidth="1"/>
    <col min="8211" max="8450" width="9.140625" style="354"/>
    <col min="8451" max="8451" width="4.7109375" style="354" bestFit="1" customWidth="1"/>
    <col min="8452" max="8452" width="9.7109375" style="354" bestFit="1" customWidth="1"/>
    <col min="8453" max="8453" width="10" style="354" bestFit="1" customWidth="1"/>
    <col min="8454" max="8454" width="8.85546875" style="354" bestFit="1" customWidth="1"/>
    <col min="8455" max="8455" width="22.85546875" style="354" customWidth="1"/>
    <col min="8456" max="8456" width="59.7109375" style="354" bestFit="1" customWidth="1"/>
    <col min="8457" max="8457" width="57.85546875" style="354" bestFit="1" customWidth="1"/>
    <col min="8458" max="8458" width="35.28515625" style="354" bestFit="1" customWidth="1"/>
    <col min="8459" max="8459" width="28.140625" style="354" bestFit="1" customWidth="1"/>
    <col min="8460" max="8460" width="33.140625" style="354" bestFit="1" customWidth="1"/>
    <col min="8461" max="8461" width="26" style="354" bestFit="1" customWidth="1"/>
    <col min="8462" max="8462" width="19.140625" style="354" bestFit="1" customWidth="1"/>
    <col min="8463" max="8463" width="10.42578125" style="354" customWidth="1"/>
    <col min="8464" max="8464" width="11.85546875" style="354" customWidth="1"/>
    <col min="8465" max="8465" width="14.7109375" style="354" customWidth="1"/>
    <col min="8466" max="8466" width="9" style="354" bestFit="1" customWidth="1"/>
    <col min="8467" max="8706" width="9.140625" style="354"/>
    <col min="8707" max="8707" width="4.7109375" style="354" bestFit="1" customWidth="1"/>
    <col min="8708" max="8708" width="9.7109375" style="354" bestFit="1" customWidth="1"/>
    <col min="8709" max="8709" width="10" style="354" bestFit="1" customWidth="1"/>
    <col min="8710" max="8710" width="8.85546875" style="354" bestFit="1" customWidth="1"/>
    <col min="8711" max="8711" width="22.85546875" style="354" customWidth="1"/>
    <col min="8712" max="8712" width="59.7109375" style="354" bestFit="1" customWidth="1"/>
    <col min="8713" max="8713" width="57.85546875" style="354" bestFit="1" customWidth="1"/>
    <col min="8714" max="8714" width="35.28515625" style="354" bestFit="1" customWidth="1"/>
    <col min="8715" max="8715" width="28.140625" style="354" bestFit="1" customWidth="1"/>
    <col min="8716" max="8716" width="33.140625" style="354" bestFit="1" customWidth="1"/>
    <col min="8717" max="8717" width="26" style="354" bestFit="1" customWidth="1"/>
    <col min="8718" max="8718" width="19.140625" style="354" bestFit="1" customWidth="1"/>
    <col min="8719" max="8719" width="10.42578125" style="354" customWidth="1"/>
    <col min="8720" max="8720" width="11.85546875" style="354" customWidth="1"/>
    <col min="8721" max="8721" width="14.7109375" style="354" customWidth="1"/>
    <col min="8722" max="8722" width="9" style="354" bestFit="1" customWidth="1"/>
    <col min="8723" max="8962" width="9.140625" style="354"/>
    <col min="8963" max="8963" width="4.7109375" style="354" bestFit="1" customWidth="1"/>
    <col min="8964" max="8964" width="9.7109375" style="354" bestFit="1" customWidth="1"/>
    <col min="8965" max="8965" width="10" style="354" bestFit="1" customWidth="1"/>
    <col min="8966" max="8966" width="8.85546875" style="354" bestFit="1" customWidth="1"/>
    <col min="8967" max="8967" width="22.85546875" style="354" customWidth="1"/>
    <col min="8968" max="8968" width="59.7109375" style="354" bestFit="1" customWidth="1"/>
    <col min="8969" max="8969" width="57.85546875" style="354" bestFit="1" customWidth="1"/>
    <col min="8970" max="8970" width="35.28515625" style="354" bestFit="1" customWidth="1"/>
    <col min="8971" max="8971" width="28.140625" style="354" bestFit="1" customWidth="1"/>
    <col min="8972" max="8972" width="33.140625" style="354" bestFit="1" customWidth="1"/>
    <col min="8973" max="8973" width="26" style="354" bestFit="1" customWidth="1"/>
    <col min="8974" max="8974" width="19.140625" style="354" bestFit="1" customWidth="1"/>
    <col min="8975" max="8975" width="10.42578125" style="354" customWidth="1"/>
    <col min="8976" max="8976" width="11.85546875" style="354" customWidth="1"/>
    <col min="8977" max="8977" width="14.7109375" style="354" customWidth="1"/>
    <col min="8978" max="8978" width="9" style="354" bestFit="1" customWidth="1"/>
    <col min="8979" max="9218" width="9.140625" style="354"/>
    <col min="9219" max="9219" width="4.7109375" style="354" bestFit="1" customWidth="1"/>
    <col min="9220" max="9220" width="9.7109375" style="354" bestFit="1" customWidth="1"/>
    <col min="9221" max="9221" width="10" style="354" bestFit="1" customWidth="1"/>
    <col min="9222" max="9222" width="8.85546875" style="354" bestFit="1" customWidth="1"/>
    <col min="9223" max="9223" width="22.85546875" style="354" customWidth="1"/>
    <col min="9224" max="9224" width="59.7109375" style="354" bestFit="1" customWidth="1"/>
    <col min="9225" max="9225" width="57.85546875" style="354" bestFit="1" customWidth="1"/>
    <col min="9226" max="9226" width="35.28515625" style="354" bestFit="1" customWidth="1"/>
    <col min="9227" max="9227" width="28.140625" style="354" bestFit="1" customWidth="1"/>
    <col min="9228" max="9228" width="33.140625" style="354" bestFit="1" customWidth="1"/>
    <col min="9229" max="9229" width="26" style="354" bestFit="1" customWidth="1"/>
    <col min="9230" max="9230" width="19.140625" style="354" bestFit="1" customWidth="1"/>
    <col min="9231" max="9231" width="10.42578125" style="354" customWidth="1"/>
    <col min="9232" max="9232" width="11.85546875" style="354" customWidth="1"/>
    <col min="9233" max="9233" width="14.7109375" style="354" customWidth="1"/>
    <col min="9234" max="9234" width="9" style="354" bestFit="1" customWidth="1"/>
    <col min="9235" max="9474" width="9.140625" style="354"/>
    <col min="9475" max="9475" width="4.7109375" style="354" bestFit="1" customWidth="1"/>
    <col min="9476" max="9476" width="9.7109375" style="354" bestFit="1" customWidth="1"/>
    <col min="9477" max="9477" width="10" style="354" bestFit="1" customWidth="1"/>
    <col min="9478" max="9478" width="8.85546875" style="354" bestFit="1" customWidth="1"/>
    <col min="9479" max="9479" width="22.85546875" style="354" customWidth="1"/>
    <col min="9480" max="9480" width="59.7109375" style="354" bestFit="1" customWidth="1"/>
    <col min="9481" max="9481" width="57.85546875" style="354" bestFit="1" customWidth="1"/>
    <col min="9482" max="9482" width="35.28515625" style="354" bestFit="1" customWidth="1"/>
    <col min="9483" max="9483" width="28.140625" style="354" bestFit="1" customWidth="1"/>
    <col min="9484" max="9484" width="33.140625" style="354" bestFit="1" customWidth="1"/>
    <col min="9485" max="9485" width="26" style="354" bestFit="1" customWidth="1"/>
    <col min="9486" max="9486" width="19.140625" style="354" bestFit="1" customWidth="1"/>
    <col min="9487" max="9487" width="10.42578125" style="354" customWidth="1"/>
    <col min="9488" max="9488" width="11.85546875" style="354" customWidth="1"/>
    <col min="9489" max="9489" width="14.7109375" style="354" customWidth="1"/>
    <col min="9490" max="9490" width="9" style="354" bestFit="1" customWidth="1"/>
    <col min="9491" max="9730" width="9.140625" style="354"/>
    <col min="9731" max="9731" width="4.7109375" style="354" bestFit="1" customWidth="1"/>
    <col min="9732" max="9732" width="9.7109375" style="354" bestFit="1" customWidth="1"/>
    <col min="9733" max="9733" width="10" style="354" bestFit="1" customWidth="1"/>
    <col min="9734" max="9734" width="8.85546875" style="354" bestFit="1" customWidth="1"/>
    <col min="9735" max="9735" width="22.85546875" style="354" customWidth="1"/>
    <col min="9736" max="9736" width="59.7109375" style="354" bestFit="1" customWidth="1"/>
    <col min="9737" max="9737" width="57.85546875" style="354" bestFit="1" customWidth="1"/>
    <col min="9738" max="9738" width="35.28515625" style="354" bestFit="1" customWidth="1"/>
    <col min="9739" max="9739" width="28.140625" style="354" bestFit="1" customWidth="1"/>
    <col min="9740" max="9740" width="33.140625" style="354" bestFit="1" customWidth="1"/>
    <col min="9741" max="9741" width="26" style="354" bestFit="1" customWidth="1"/>
    <col min="9742" max="9742" width="19.140625" style="354" bestFit="1" customWidth="1"/>
    <col min="9743" max="9743" width="10.42578125" style="354" customWidth="1"/>
    <col min="9744" max="9744" width="11.85546875" style="354" customWidth="1"/>
    <col min="9745" max="9745" width="14.7109375" style="354" customWidth="1"/>
    <col min="9746" max="9746" width="9" style="354" bestFit="1" customWidth="1"/>
    <col min="9747" max="9986" width="9.140625" style="354"/>
    <col min="9987" max="9987" width="4.7109375" style="354" bestFit="1" customWidth="1"/>
    <col min="9988" max="9988" width="9.7109375" style="354" bestFit="1" customWidth="1"/>
    <col min="9989" max="9989" width="10" style="354" bestFit="1" customWidth="1"/>
    <col min="9990" max="9990" width="8.85546875" style="354" bestFit="1" customWidth="1"/>
    <col min="9991" max="9991" width="22.85546875" style="354" customWidth="1"/>
    <col min="9992" max="9992" width="59.7109375" style="354" bestFit="1" customWidth="1"/>
    <col min="9993" max="9993" width="57.85546875" style="354" bestFit="1" customWidth="1"/>
    <col min="9994" max="9994" width="35.28515625" style="354" bestFit="1" customWidth="1"/>
    <col min="9995" max="9995" width="28.140625" style="354" bestFit="1" customWidth="1"/>
    <col min="9996" max="9996" width="33.140625" style="354" bestFit="1" customWidth="1"/>
    <col min="9997" max="9997" width="26" style="354" bestFit="1" customWidth="1"/>
    <col min="9998" max="9998" width="19.140625" style="354" bestFit="1" customWidth="1"/>
    <col min="9999" max="9999" width="10.42578125" style="354" customWidth="1"/>
    <col min="10000" max="10000" width="11.85546875" style="354" customWidth="1"/>
    <col min="10001" max="10001" width="14.7109375" style="354" customWidth="1"/>
    <col min="10002" max="10002" width="9" style="354" bestFit="1" customWidth="1"/>
    <col min="10003" max="10242" width="9.140625" style="354"/>
    <col min="10243" max="10243" width="4.7109375" style="354" bestFit="1" customWidth="1"/>
    <col min="10244" max="10244" width="9.7109375" style="354" bestFit="1" customWidth="1"/>
    <col min="10245" max="10245" width="10" style="354" bestFit="1" customWidth="1"/>
    <col min="10246" max="10246" width="8.85546875" style="354" bestFit="1" customWidth="1"/>
    <col min="10247" max="10247" width="22.85546875" style="354" customWidth="1"/>
    <col min="10248" max="10248" width="59.7109375" style="354" bestFit="1" customWidth="1"/>
    <col min="10249" max="10249" width="57.85546875" style="354" bestFit="1" customWidth="1"/>
    <col min="10250" max="10250" width="35.28515625" style="354" bestFit="1" customWidth="1"/>
    <col min="10251" max="10251" width="28.140625" style="354" bestFit="1" customWidth="1"/>
    <col min="10252" max="10252" width="33.140625" style="354" bestFit="1" customWidth="1"/>
    <col min="10253" max="10253" width="26" style="354" bestFit="1" customWidth="1"/>
    <col min="10254" max="10254" width="19.140625" style="354" bestFit="1" customWidth="1"/>
    <col min="10255" max="10255" width="10.42578125" style="354" customWidth="1"/>
    <col min="10256" max="10256" width="11.85546875" style="354" customWidth="1"/>
    <col min="10257" max="10257" width="14.7109375" style="354" customWidth="1"/>
    <col min="10258" max="10258" width="9" style="354" bestFit="1" customWidth="1"/>
    <col min="10259" max="10498" width="9.140625" style="354"/>
    <col min="10499" max="10499" width="4.7109375" style="354" bestFit="1" customWidth="1"/>
    <col min="10500" max="10500" width="9.7109375" style="354" bestFit="1" customWidth="1"/>
    <col min="10501" max="10501" width="10" style="354" bestFit="1" customWidth="1"/>
    <col min="10502" max="10502" width="8.85546875" style="354" bestFit="1" customWidth="1"/>
    <col min="10503" max="10503" width="22.85546875" style="354" customWidth="1"/>
    <col min="10504" max="10504" width="59.7109375" style="354" bestFit="1" customWidth="1"/>
    <col min="10505" max="10505" width="57.85546875" style="354" bestFit="1" customWidth="1"/>
    <col min="10506" max="10506" width="35.28515625" style="354" bestFit="1" customWidth="1"/>
    <col min="10507" max="10507" width="28.140625" style="354" bestFit="1" customWidth="1"/>
    <col min="10508" max="10508" width="33.140625" style="354" bestFit="1" customWidth="1"/>
    <col min="10509" max="10509" width="26" style="354" bestFit="1" customWidth="1"/>
    <col min="10510" max="10510" width="19.140625" style="354" bestFit="1" customWidth="1"/>
    <col min="10511" max="10511" width="10.42578125" style="354" customWidth="1"/>
    <col min="10512" max="10512" width="11.85546875" style="354" customWidth="1"/>
    <col min="10513" max="10513" width="14.7109375" style="354" customWidth="1"/>
    <col min="10514" max="10514" width="9" style="354" bestFit="1" customWidth="1"/>
    <col min="10515" max="10754" width="9.140625" style="354"/>
    <col min="10755" max="10755" width="4.7109375" style="354" bestFit="1" customWidth="1"/>
    <col min="10756" max="10756" width="9.7109375" style="354" bestFit="1" customWidth="1"/>
    <col min="10757" max="10757" width="10" style="354" bestFit="1" customWidth="1"/>
    <col min="10758" max="10758" width="8.85546875" style="354" bestFit="1" customWidth="1"/>
    <col min="10759" max="10759" width="22.85546875" style="354" customWidth="1"/>
    <col min="10760" max="10760" width="59.7109375" style="354" bestFit="1" customWidth="1"/>
    <col min="10761" max="10761" width="57.85546875" style="354" bestFit="1" customWidth="1"/>
    <col min="10762" max="10762" width="35.28515625" style="354" bestFit="1" customWidth="1"/>
    <col min="10763" max="10763" width="28.140625" style="354" bestFit="1" customWidth="1"/>
    <col min="10764" max="10764" width="33.140625" style="354" bestFit="1" customWidth="1"/>
    <col min="10765" max="10765" width="26" style="354" bestFit="1" customWidth="1"/>
    <col min="10766" max="10766" width="19.140625" style="354" bestFit="1" customWidth="1"/>
    <col min="10767" max="10767" width="10.42578125" style="354" customWidth="1"/>
    <col min="10768" max="10768" width="11.85546875" style="354" customWidth="1"/>
    <col min="10769" max="10769" width="14.7109375" style="354" customWidth="1"/>
    <col min="10770" max="10770" width="9" style="354" bestFit="1" customWidth="1"/>
    <col min="10771" max="11010" width="9.140625" style="354"/>
    <col min="11011" max="11011" width="4.7109375" style="354" bestFit="1" customWidth="1"/>
    <col min="11012" max="11012" width="9.7109375" style="354" bestFit="1" customWidth="1"/>
    <col min="11013" max="11013" width="10" style="354" bestFit="1" customWidth="1"/>
    <col min="11014" max="11014" width="8.85546875" style="354" bestFit="1" customWidth="1"/>
    <col min="11015" max="11015" width="22.85546875" style="354" customWidth="1"/>
    <col min="11016" max="11016" width="59.7109375" style="354" bestFit="1" customWidth="1"/>
    <col min="11017" max="11017" width="57.85546875" style="354" bestFit="1" customWidth="1"/>
    <col min="11018" max="11018" width="35.28515625" style="354" bestFit="1" customWidth="1"/>
    <col min="11019" max="11019" width="28.140625" style="354" bestFit="1" customWidth="1"/>
    <col min="11020" max="11020" width="33.140625" style="354" bestFit="1" customWidth="1"/>
    <col min="11021" max="11021" width="26" style="354" bestFit="1" customWidth="1"/>
    <col min="11022" max="11022" width="19.140625" style="354" bestFit="1" customWidth="1"/>
    <col min="11023" max="11023" width="10.42578125" style="354" customWidth="1"/>
    <col min="11024" max="11024" width="11.85546875" style="354" customWidth="1"/>
    <col min="11025" max="11025" width="14.7109375" style="354" customWidth="1"/>
    <col min="11026" max="11026" width="9" style="354" bestFit="1" customWidth="1"/>
    <col min="11027" max="11266" width="9.140625" style="354"/>
    <col min="11267" max="11267" width="4.7109375" style="354" bestFit="1" customWidth="1"/>
    <col min="11268" max="11268" width="9.7109375" style="354" bestFit="1" customWidth="1"/>
    <col min="11269" max="11269" width="10" style="354" bestFit="1" customWidth="1"/>
    <col min="11270" max="11270" width="8.85546875" style="354" bestFit="1" customWidth="1"/>
    <col min="11271" max="11271" width="22.85546875" style="354" customWidth="1"/>
    <col min="11272" max="11272" width="59.7109375" style="354" bestFit="1" customWidth="1"/>
    <col min="11273" max="11273" width="57.85546875" style="354" bestFit="1" customWidth="1"/>
    <col min="11274" max="11274" width="35.28515625" style="354" bestFit="1" customWidth="1"/>
    <col min="11275" max="11275" width="28.140625" style="354" bestFit="1" customWidth="1"/>
    <col min="11276" max="11276" width="33.140625" style="354" bestFit="1" customWidth="1"/>
    <col min="11277" max="11277" width="26" style="354" bestFit="1" customWidth="1"/>
    <col min="11278" max="11278" width="19.140625" style="354" bestFit="1" customWidth="1"/>
    <col min="11279" max="11279" width="10.42578125" style="354" customWidth="1"/>
    <col min="11280" max="11280" width="11.85546875" style="354" customWidth="1"/>
    <col min="11281" max="11281" width="14.7109375" style="354" customWidth="1"/>
    <col min="11282" max="11282" width="9" style="354" bestFit="1" customWidth="1"/>
    <col min="11283" max="11522" width="9.140625" style="354"/>
    <col min="11523" max="11523" width="4.7109375" style="354" bestFit="1" customWidth="1"/>
    <col min="11524" max="11524" width="9.7109375" style="354" bestFit="1" customWidth="1"/>
    <col min="11525" max="11525" width="10" style="354" bestFit="1" customWidth="1"/>
    <col min="11526" max="11526" width="8.85546875" style="354" bestFit="1" customWidth="1"/>
    <col min="11527" max="11527" width="22.85546875" style="354" customWidth="1"/>
    <col min="11528" max="11528" width="59.7109375" style="354" bestFit="1" customWidth="1"/>
    <col min="11529" max="11529" width="57.85546875" style="354" bestFit="1" customWidth="1"/>
    <col min="11530" max="11530" width="35.28515625" style="354" bestFit="1" customWidth="1"/>
    <col min="11531" max="11531" width="28.140625" style="354" bestFit="1" customWidth="1"/>
    <col min="11532" max="11532" width="33.140625" style="354" bestFit="1" customWidth="1"/>
    <col min="11533" max="11533" width="26" style="354" bestFit="1" customWidth="1"/>
    <col min="11534" max="11534" width="19.140625" style="354" bestFit="1" customWidth="1"/>
    <col min="11535" max="11535" width="10.42578125" style="354" customWidth="1"/>
    <col min="11536" max="11536" width="11.85546875" style="354" customWidth="1"/>
    <col min="11537" max="11537" width="14.7109375" style="354" customWidth="1"/>
    <col min="11538" max="11538" width="9" style="354" bestFit="1" customWidth="1"/>
    <col min="11539" max="11778" width="9.140625" style="354"/>
    <col min="11779" max="11779" width="4.7109375" style="354" bestFit="1" customWidth="1"/>
    <col min="11780" max="11780" width="9.7109375" style="354" bestFit="1" customWidth="1"/>
    <col min="11781" max="11781" width="10" style="354" bestFit="1" customWidth="1"/>
    <col min="11782" max="11782" width="8.85546875" style="354" bestFit="1" customWidth="1"/>
    <col min="11783" max="11783" width="22.85546875" style="354" customWidth="1"/>
    <col min="11784" max="11784" width="59.7109375" style="354" bestFit="1" customWidth="1"/>
    <col min="11785" max="11785" width="57.85546875" style="354" bestFit="1" customWidth="1"/>
    <col min="11786" max="11786" width="35.28515625" style="354" bestFit="1" customWidth="1"/>
    <col min="11787" max="11787" width="28.140625" style="354" bestFit="1" customWidth="1"/>
    <col min="11788" max="11788" width="33.140625" style="354" bestFit="1" customWidth="1"/>
    <col min="11789" max="11789" width="26" style="354" bestFit="1" customWidth="1"/>
    <col min="11790" max="11790" width="19.140625" style="354" bestFit="1" customWidth="1"/>
    <col min="11791" max="11791" width="10.42578125" style="354" customWidth="1"/>
    <col min="11792" max="11792" width="11.85546875" style="354" customWidth="1"/>
    <col min="11793" max="11793" width="14.7109375" style="354" customWidth="1"/>
    <col min="11794" max="11794" width="9" style="354" bestFit="1" customWidth="1"/>
    <col min="11795" max="12034" width="9.140625" style="354"/>
    <col min="12035" max="12035" width="4.7109375" style="354" bestFit="1" customWidth="1"/>
    <col min="12036" max="12036" width="9.7109375" style="354" bestFit="1" customWidth="1"/>
    <col min="12037" max="12037" width="10" style="354" bestFit="1" customWidth="1"/>
    <col min="12038" max="12038" width="8.85546875" style="354" bestFit="1" customWidth="1"/>
    <col min="12039" max="12039" width="22.85546875" style="354" customWidth="1"/>
    <col min="12040" max="12040" width="59.7109375" style="354" bestFit="1" customWidth="1"/>
    <col min="12041" max="12041" width="57.85546875" style="354" bestFit="1" customWidth="1"/>
    <col min="12042" max="12042" width="35.28515625" style="354" bestFit="1" customWidth="1"/>
    <col min="12043" max="12043" width="28.140625" style="354" bestFit="1" customWidth="1"/>
    <col min="12044" max="12044" width="33.140625" style="354" bestFit="1" customWidth="1"/>
    <col min="12045" max="12045" width="26" style="354" bestFit="1" customWidth="1"/>
    <col min="12046" max="12046" width="19.140625" style="354" bestFit="1" customWidth="1"/>
    <col min="12047" max="12047" width="10.42578125" style="354" customWidth="1"/>
    <col min="12048" max="12048" width="11.85546875" style="354" customWidth="1"/>
    <col min="12049" max="12049" width="14.7109375" style="354" customWidth="1"/>
    <col min="12050" max="12050" width="9" style="354" bestFit="1" customWidth="1"/>
    <col min="12051" max="12290" width="9.140625" style="354"/>
    <col min="12291" max="12291" width="4.7109375" style="354" bestFit="1" customWidth="1"/>
    <col min="12292" max="12292" width="9.7109375" style="354" bestFit="1" customWidth="1"/>
    <col min="12293" max="12293" width="10" style="354" bestFit="1" customWidth="1"/>
    <col min="12294" max="12294" width="8.85546875" style="354" bestFit="1" customWidth="1"/>
    <col min="12295" max="12295" width="22.85546875" style="354" customWidth="1"/>
    <col min="12296" max="12296" width="59.7109375" style="354" bestFit="1" customWidth="1"/>
    <col min="12297" max="12297" width="57.85546875" style="354" bestFit="1" customWidth="1"/>
    <col min="12298" max="12298" width="35.28515625" style="354" bestFit="1" customWidth="1"/>
    <col min="12299" max="12299" width="28.140625" style="354" bestFit="1" customWidth="1"/>
    <col min="12300" max="12300" width="33.140625" style="354" bestFit="1" customWidth="1"/>
    <col min="12301" max="12301" width="26" style="354" bestFit="1" customWidth="1"/>
    <col min="12302" max="12302" width="19.140625" style="354" bestFit="1" customWidth="1"/>
    <col min="12303" max="12303" width="10.42578125" style="354" customWidth="1"/>
    <col min="12304" max="12304" width="11.85546875" style="354" customWidth="1"/>
    <col min="12305" max="12305" width="14.7109375" style="354" customWidth="1"/>
    <col min="12306" max="12306" width="9" style="354" bestFit="1" customWidth="1"/>
    <col min="12307" max="12546" width="9.140625" style="354"/>
    <col min="12547" max="12547" width="4.7109375" style="354" bestFit="1" customWidth="1"/>
    <col min="12548" max="12548" width="9.7109375" style="354" bestFit="1" customWidth="1"/>
    <col min="12549" max="12549" width="10" style="354" bestFit="1" customWidth="1"/>
    <col min="12550" max="12550" width="8.85546875" style="354" bestFit="1" customWidth="1"/>
    <col min="12551" max="12551" width="22.85546875" style="354" customWidth="1"/>
    <col min="12552" max="12552" width="59.7109375" style="354" bestFit="1" customWidth="1"/>
    <col min="12553" max="12553" width="57.85546875" style="354" bestFit="1" customWidth="1"/>
    <col min="12554" max="12554" width="35.28515625" style="354" bestFit="1" customWidth="1"/>
    <col min="12555" max="12555" width="28.140625" style="354" bestFit="1" customWidth="1"/>
    <col min="12556" max="12556" width="33.140625" style="354" bestFit="1" customWidth="1"/>
    <col min="12557" max="12557" width="26" style="354" bestFit="1" customWidth="1"/>
    <col min="12558" max="12558" width="19.140625" style="354" bestFit="1" customWidth="1"/>
    <col min="12559" max="12559" width="10.42578125" style="354" customWidth="1"/>
    <col min="12560" max="12560" width="11.85546875" style="354" customWidth="1"/>
    <col min="12561" max="12561" width="14.7109375" style="354" customWidth="1"/>
    <col min="12562" max="12562" width="9" style="354" bestFit="1" customWidth="1"/>
    <col min="12563" max="12802" width="9.140625" style="354"/>
    <col min="12803" max="12803" width="4.7109375" style="354" bestFit="1" customWidth="1"/>
    <col min="12804" max="12804" width="9.7109375" style="354" bestFit="1" customWidth="1"/>
    <col min="12805" max="12805" width="10" style="354" bestFit="1" customWidth="1"/>
    <col min="12806" max="12806" width="8.85546875" style="354" bestFit="1" customWidth="1"/>
    <col min="12807" max="12807" width="22.85546875" style="354" customWidth="1"/>
    <col min="12808" max="12808" width="59.7109375" style="354" bestFit="1" customWidth="1"/>
    <col min="12809" max="12809" width="57.85546875" style="354" bestFit="1" customWidth="1"/>
    <col min="12810" max="12810" width="35.28515625" style="354" bestFit="1" customWidth="1"/>
    <col min="12811" max="12811" width="28.140625" style="354" bestFit="1" customWidth="1"/>
    <col min="12812" max="12812" width="33.140625" style="354" bestFit="1" customWidth="1"/>
    <col min="12813" max="12813" width="26" style="354" bestFit="1" customWidth="1"/>
    <col min="12814" max="12814" width="19.140625" style="354" bestFit="1" customWidth="1"/>
    <col min="12815" max="12815" width="10.42578125" style="354" customWidth="1"/>
    <col min="12816" max="12816" width="11.85546875" style="354" customWidth="1"/>
    <col min="12817" max="12817" width="14.7109375" style="354" customWidth="1"/>
    <col min="12818" max="12818" width="9" style="354" bestFit="1" customWidth="1"/>
    <col min="12819" max="13058" width="9.140625" style="354"/>
    <col min="13059" max="13059" width="4.7109375" style="354" bestFit="1" customWidth="1"/>
    <col min="13060" max="13060" width="9.7109375" style="354" bestFit="1" customWidth="1"/>
    <col min="13061" max="13061" width="10" style="354" bestFit="1" customWidth="1"/>
    <col min="13062" max="13062" width="8.85546875" style="354" bestFit="1" customWidth="1"/>
    <col min="13063" max="13063" width="22.85546875" style="354" customWidth="1"/>
    <col min="13064" max="13064" width="59.7109375" style="354" bestFit="1" customWidth="1"/>
    <col min="13065" max="13065" width="57.85546875" style="354" bestFit="1" customWidth="1"/>
    <col min="13066" max="13066" width="35.28515625" style="354" bestFit="1" customWidth="1"/>
    <col min="13067" max="13067" width="28.140625" style="354" bestFit="1" customWidth="1"/>
    <col min="13068" max="13068" width="33.140625" style="354" bestFit="1" customWidth="1"/>
    <col min="13069" max="13069" width="26" style="354" bestFit="1" customWidth="1"/>
    <col min="13070" max="13070" width="19.140625" style="354" bestFit="1" customWidth="1"/>
    <col min="13071" max="13071" width="10.42578125" style="354" customWidth="1"/>
    <col min="13072" max="13072" width="11.85546875" style="354" customWidth="1"/>
    <col min="13073" max="13073" width="14.7109375" style="354" customWidth="1"/>
    <col min="13074" max="13074" width="9" style="354" bestFit="1" customWidth="1"/>
    <col min="13075" max="13314" width="9.140625" style="354"/>
    <col min="13315" max="13315" width="4.7109375" style="354" bestFit="1" customWidth="1"/>
    <col min="13316" max="13316" width="9.7109375" style="354" bestFit="1" customWidth="1"/>
    <col min="13317" max="13317" width="10" style="354" bestFit="1" customWidth="1"/>
    <col min="13318" max="13318" width="8.85546875" style="354" bestFit="1" customWidth="1"/>
    <col min="13319" max="13319" width="22.85546875" style="354" customWidth="1"/>
    <col min="13320" max="13320" width="59.7109375" style="354" bestFit="1" customWidth="1"/>
    <col min="13321" max="13321" width="57.85546875" style="354" bestFit="1" customWidth="1"/>
    <col min="13322" max="13322" width="35.28515625" style="354" bestFit="1" customWidth="1"/>
    <col min="13323" max="13323" width="28.140625" style="354" bestFit="1" customWidth="1"/>
    <col min="13324" max="13324" width="33.140625" style="354" bestFit="1" customWidth="1"/>
    <col min="13325" max="13325" width="26" style="354" bestFit="1" customWidth="1"/>
    <col min="13326" max="13326" width="19.140625" style="354" bestFit="1" customWidth="1"/>
    <col min="13327" max="13327" width="10.42578125" style="354" customWidth="1"/>
    <col min="13328" max="13328" width="11.85546875" style="354" customWidth="1"/>
    <col min="13329" max="13329" width="14.7109375" style="354" customWidth="1"/>
    <col min="13330" max="13330" width="9" style="354" bestFit="1" customWidth="1"/>
    <col min="13331" max="13570" width="9.140625" style="354"/>
    <col min="13571" max="13571" width="4.7109375" style="354" bestFit="1" customWidth="1"/>
    <col min="13572" max="13572" width="9.7109375" style="354" bestFit="1" customWidth="1"/>
    <col min="13573" max="13573" width="10" style="354" bestFit="1" customWidth="1"/>
    <col min="13574" max="13574" width="8.85546875" style="354" bestFit="1" customWidth="1"/>
    <col min="13575" max="13575" width="22.85546875" style="354" customWidth="1"/>
    <col min="13576" max="13576" width="59.7109375" style="354" bestFit="1" customWidth="1"/>
    <col min="13577" max="13577" width="57.85546875" style="354" bestFit="1" customWidth="1"/>
    <col min="13578" max="13578" width="35.28515625" style="354" bestFit="1" customWidth="1"/>
    <col min="13579" max="13579" width="28.140625" style="354" bestFit="1" customWidth="1"/>
    <col min="13580" max="13580" width="33.140625" style="354" bestFit="1" customWidth="1"/>
    <col min="13581" max="13581" width="26" style="354" bestFit="1" customWidth="1"/>
    <col min="13582" max="13582" width="19.140625" style="354" bestFit="1" customWidth="1"/>
    <col min="13583" max="13583" width="10.42578125" style="354" customWidth="1"/>
    <col min="13584" max="13584" width="11.85546875" style="354" customWidth="1"/>
    <col min="13585" max="13585" width="14.7109375" style="354" customWidth="1"/>
    <col min="13586" max="13586" width="9" style="354" bestFit="1" customWidth="1"/>
    <col min="13587" max="13826" width="9.140625" style="354"/>
    <col min="13827" max="13827" width="4.7109375" style="354" bestFit="1" customWidth="1"/>
    <col min="13828" max="13828" width="9.7109375" style="354" bestFit="1" customWidth="1"/>
    <col min="13829" max="13829" width="10" style="354" bestFit="1" customWidth="1"/>
    <col min="13830" max="13830" width="8.85546875" style="354" bestFit="1" customWidth="1"/>
    <col min="13831" max="13831" width="22.85546875" style="354" customWidth="1"/>
    <col min="13832" max="13832" width="59.7109375" style="354" bestFit="1" customWidth="1"/>
    <col min="13833" max="13833" width="57.85546875" style="354" bestFit="1" customWidth="1"/>
    <col min="13834" max="13834" width="35.28515625" style="354" bestFit="1" customWidth="1"/>
    <col min="13835" max="13835" width="28.140625" style="354" bestFit="1" customWidth="1"/>
    <col min="13836" max="13836" width="33.140625" style="354" bestFit="1" customWidth="1"/>
    <col min="13837" max="13837" width="26" style="354" bestFit="1" customWidth="1"/>
    <col min="13838" max="13838" width="19.140625" style="354" bestFit="1" customWidth="1"/>
    <col min="13839" max="13839" width="10.42578125" style="354" customWidth="1"/>
    <col min="13840" max="13840" width="11.85546875" style="354" customWidth="1"/>
    <col min="13841" max="13841" width="14.7109375" style="354" customWidth="1"/>
    <col min="13842" max="13842" width="9" style="354" bestFit="1" customWidth="1"/>
    <col min="13843" max="14082" width="9.140625" style="354"/>
    <col min="14083" max="14083" width="4.7109375" style="354" bestFit="1" customWidth="1"/>
    <col min="14084" max="14084" width="9.7109375" style="354" bestFit="1" customWidth="1"/>
    <col min="14085" max="14085" width="10" style="354" bestFit="1" customWidth="1"/>
    <col min="14086" max="14086" width="8.85546875" style="354" bestFit="1" customWidth="1"/>
    <col min="14087" max="14087" width="22.85546875" style="354" customWidth="1"/>
    <col min="14088" max="14088" width="59.7109375" style="354" bestFit="1" customWidth="1"/>
    <col min="14089" max="14089" width="57.85546875" style="354" bestFit="1" customWidth="1"/>
    <col min="14090" max="14090" width="35.28515625" style="354" bestFit="1" customWidth="1"/>
    <col min="14091" max="14091" width="28.140625" style="354" bestFit="1" customWidth="1"/>
    <col min="14092" max="14092" width="33.140625" style="354" bestFit="1" customWidth="1"/>
    <col min="14093" max="14093" width="26" style="354" bestFit="1" customWidth="1"/>
    <col min="14094" max="14094" width="19.140625" style="354" bestFit="1" customWidth="1"/>
    <col min="14095" max="14095" width="10.42578125" style="354" customWidth="1"/>
    <col min="14096" max="14096" width="11.85546875" style="354" customWidth="1"/>
    <col min="14097" max="14097" width="14.7109375" style="354" customWidth="1"/>
    <col min="14098" max="14098" width="9" style="354" bestFit="1" customWidth="1"/>
    <col min="14099" max="14338" width="9.140625" style="354"/>
    <col min="14339" max="14339" width="4.7109375" style="354" bestFit="1" customWidth="1"/>
    <col min="14340" max="14340" width="9.7109375" style="354" bestFit="1" customWidth="1"/>
    <col min="14341" max="14341" width="10" style="354" bestFit="1" customWidth="1"/>
    <col min="14342" max="14342" width="8.85546875" style="354" bestFit="1" customWidth="1"/>
    <col min="14343" max="14343" width="22.85546875" style="354" customWidth="1"/>
    <col min="14344" max="14344" width="59.7109375" style="354" bestFit="1" customWidth="1"/>
    <col min="14345" max="14345" width="57.85546875" style="354" bestFit="1" customWidth="1"/>
    <col min="14346" max="14346" width="35.28515625" style="354" bestFit="1" customWidth="1"/>
    <col min="14347" max="14347" width="28.140625" style="354" bestFit="1" customWidth="1"/>
    <col min="14348" max="14348" width="33.140625" style="354" bestFit="1" customWidth="1"/>
    <col min="14349" max="14349" width="26" style="354" bestFit="1" customWidth="1"/>
    <col min="14350" max="14350" width="19.140625" style="354" bestFit="1" customWidth="1"/>
    <col min="14351" max="14351" width="10.42578125" style="354" customWidth="1"/>
    <col min="14352" max="14352" width="11.85546875" style="354" customWidth="1"/>
    <col min="14353" max="14353" width="14.7109375" style="354" customWidth="1"/>
    <col min="14354" max="14354" width="9" style="354" bestFit="1" customWidth="1"/>
    <col min="14355" max="14594" width="9.140625" style="354"/>
    <col min="14595" max="14595" width="4.7109375" style="354" bestFit="1" customWidth="1"/>
    <col min="14596" max="14596" width="9.7109375" style="354" bestFit="1" customWidth="1"/>
    <col min="14597" max="14597" width="10" style="354" bestFit="1" customWidth="1"/>
    <col min="14598" max="14598" width="8.85546875" style="354" bestFit="1" customWidth="1"/>
    <col min="14599" max="14599" width="22.85546875" style="354" customWidth="1"/>
    <col min="14600" max="14600" width="59.7109375" style="354" bestFit="1" customWidth="1"/>
    <col min="14601" max="14601" width="57.85546875" style="354" bestFit="1" customWidth="1"/>
    <col min="14602" max="14602" width="35.28515625" style="354" bestFit="1" customWidth="1"/>
    <col min="14603" max="14603" width="28.140625" style="354" bestFit="1" customWidth="1"/>
    <col min="14604" max="14604" width="33.140625" style="354" bestFit="1" customWidth="1"/>
    <col min="14605" max="14605" width="26" style="354" bestFit="1" customWidth="1"/>
    <col min="14606" max="14606" width="19.140625" style="354" bestFit="1" customWidth="1"/>
    <col min="14607" max="14607" width="10.42578125" style="354" customWidth="1"/>
    <col min="14608" max="14608" width="11.85546875" style="354" customWidth="1"/>
    <col min="14609" max="14609" width="14.7109375" style="354" customWidth="1"/>
    <col min="14610" max="14610" width="9" style="354" bestFit="1" customWidth="1"/>
    <col min="14611" max="14850" width="9.140625" style="354"/>
    <col min="14851" max="14851" width="4.7109375" style="354" bestFit="1" customWidth="1"/>
    <col min="14852" max="14852" width="9.7109375" style="354" bestFit="1" customWidth="1"/>
    <col min="14853" max="14853" width="10" style="354" bestFit="1" customWidth="1"/>
    <col min="14854" max="14854" width="8.85546875" style="354" bestFit="1" customWidth="1"/>
    <col min="14855" max="14855" width="22.85546875" style="354" customWidth="1"/>
    <col min="14856" max="14856" width="59.7109375" style="354" bestFit="1" customWidth="1"/>
    <col min="14857" max="14857" width="57.85546875" style="354" bestFit="1" customWidth="1"/>
    <col min="14858" max="14858" width="35.28515625" style="354" bestFit="1" customWidth="1"/>
    <col min="14859" max="14859" width="28.140625" style="354" bestFit="1" customWidth="1"/>
    <col min="14860" max="14860" width="33.140625" style="354" bestFit="1" customWidth="1"/>
    <col min="14861" max="14861" width="26" style="354" bestFit="1" customWidth="1"/>
    <col min="14862" max="14862" width="19.140625" style="354" bestFit="1" customWidth="1"/>
    <col min="14863" max="14863" width="10.42578125" style="354" customWidth="1"/>
    <col min="14864" max="14864" width="11.85546875" style="354" customWidth="1"/>
    <col min="14865" max="14865" width="14.7109375" style="354" customWidth="1"/>
    <col min="14866" max="14866" width="9" style="354" bestFit="1" customWidth="1"/>
    <col min="14867" max="15106" width="9.140625" style="354"/>
    <col min="15107" max="15107" width="4.7109375" style="354" bestFit="1" customWidth="1"/>
    <col min="15108" max="15108" width="9.7109375" style="354" bestFit="1" customWidth="1"/>
    <col min="15109" max="15109" width="10" style="354" bestFit="1" customWidth="1"/>
    <col min="15110" max="15110" width="8.85546875" style="354" bestFit="1" customWidth="1"/>
    <col min="15111" max="15111" width="22.85546875" style="354" customWidth="1"/>
    <col min="15112" max="15112" width="59.7109375" style="354" bestFit="1" customWidth="1"/>
    <col min="15113" max="15113" width="57.85546875" style="354" bestFit="1" customWidth="1"/>
    <col min="15114" max="15114" width="35.28515625" style="354" bestFit="1" customWidth="1"/>
    <col min="15115" max="15115" width="28.140625" style="354" bestFit="1" customWidth="1"/>
    <col min="15116" max="15116" width="33.140625" style="354" bestFit="1" customWidth="1"/>
    <col min="15117" max="15117" width="26" style="354" bestFit="1" customWidth="1"/>
    <col min="15118" max="15118" width="19.140625" style="354" bestFit="1" customWidth="1"/>
    <col min="15119" max="15119" width="10.42578125" style="354" customWidth="1"/>
    <col min="15120" max="15120" width="11.85546875" style="354" customWidth="1"/>
    <col min="15121" max="15121" width="14.7109375" style="354" customWidth="1"/>
    <col min="15122" max="15122" width="9" style="354" bestFit="1" customWidth="1"/>
    <col min="15123" max="15362" width="9.140625" style="354"/>
    <col min="15363" max="15363" width="4.7109375" style="354" bestFit="1" customWidth="1"/>
    <col min="15364" max="15364" width="9.7109375" style="354" bestFit="1" customWidth="1"/>
    <col min="15365" max="15365" width="10" style="354" bestFit="1" customWidth="1"/>
    <col min="15366" max="15366" width="8.85546875" style="354" bestFit="1" customWidth="1"/>
    <col min="15367" max="15367" width="22.85546875" style="354" customWidth="1"/>
    <col min="15368" max="15368" width="59.7109375" style="354" bestFit="1" customWidth="1"/>
    <col min="15369" max="15369" width="57.85546875" style="354" bestFit="1" customWidth="1"/>
    <col min="15370" max="15370" width="35.28515625" style="354" bestFit="1" customWidth="1"/>
    <col min="15371" max="15371" width="28.140625" style="354" bestFit="1" customWidth="1"/>
    <col min="15372" max="15372" width="33.140625" style="354" bestFit="1" customWidth="1"/>
    <col min="15373" max="15373" width="26" style="354" bestFit="1" customWidth="1"/>
    <col min="15374" max="15374" width="19.140625" style="354" bestFit="1" customWidth="1"/>
    <col min="15375" max="15375" width="10.42578125" style="354" customWidth="1"/>
    <col min="15376" max="15376" width="11.85546875" style="354" customWidth="1"/>
    <col min="15377" max="15377" width="14.7109375" style="354" customWidth="1"/>
    <col min="15378" max="15378" width="9" style="354" bestFit="1" customWidth="1"/>
    <col min="15379" max="15618" width="9.140625" style="354"/>
    <col min="15619" max="15619" width="4.7109375" style="354" bestFit="1" customWidth="1"/>
    <col min="15620" max="15620" width="9.7109375" style="354" bestFit="1" customWidth="1"/>
    <col min="15621" max="15621" width="10" style="354" bestFit="1" customWidth="1"/>
    <col min="15622" max="15622" width="8.85546875" style="354" bestFit="1" customWidth="1"/>
    <col min="15623" max="15623" width="22.85546875" style="354" customWidth="1"/>
    <col min="15624" max="15624" width="59.7109375" style="354" bestFit="1" customWidth="1"/>
    <col min="15625" max="15625" width="57.85546875" style="354" bestFit="1" customWidth="1"/>
    <col min="15626" max="15626" width="35.28515625" style="354" bestFit="1" customWidth="1"/>
    <col min="15627" max="15627" width="28.140625" style="354" bestFit="1" customWidth="1"/>
    <col min="15628" max="15628" width="33.140625" style="354" bestFit="1" customWidth="1"/>
    <col min="15629" max="15629" width="26" style="354" bestFit="1" customWidth="1"/>
    <col min="15630" max="15630" width="19.140625" style="354" bestFit="1" customWidth="1"/>
    <col min="15631" max="15631" width="10.42578125" style="354" customWidth="1"/>
    <col min="15632" max="15632" width="11.85546875" style="354" customWidth="1"/>
    <col min="15633" max="15633" width="14.7109375" style="354" customWidth="1"/>
    <col min="15634" max="15634" width="9" style="354" bestFit="1" customWidth="1"/>
    <col min="15635" max="15874" width="9.140625" style="354"/>
    <col min="15875" max="15875" width="4.7109375" style="354" bestFit="1" customWidth="1"/>
    <col min="15876" max="15876" width="9.7109375" style="354" bestFit="1" customWidth="1"/>
    <col min="15877" max="15877" width="10" style="354" bestFit="1" customWidth="1"/>
    <col min="15878" max="15878" width="8.85546875" style="354" bestFit="1" customWidth="1"/>
    <col min="15879" max="15879" width="22.85546875" style="354" customWidth="1"/>
    <col min="15880" max="15880" width="59.7109375" style="354" bestFit="1" customWidth="1"/>
    <col min="15881" max="15881" width="57.85546875" style="354" bestFit="1" customWidth="1"/>
    <col min="15882" max="15882" width="35.28515625" style="354" bestFit="1" customWidth="1"/>
    <col min="15883" max="15883" width="28.140625" style="354" bestFit="1" customWidth="1"/>
    <col min="15884" max="15884" width="33.140625" style="354" bestFit="1" customWidth="1"/>
    <col min="15885" max="15885" width="26" style="354" bestFit="1" customWidth="1"/>
    <col min="15886" max="15886" width="19.140625" style="354" bestFit="1" customWidth="1"/>
    <col min="15887" max="15887" width="10.42578125" style="354" customWidth="1"/>
    <col min="15888" max="15888" width="11.85546875" style="354" customWidth="1"/>
    <col min="15889" max="15889" width="14.7109375" style="354" customWidth="1"/>
    <col min="15890" max="15890" width="9" style="354" bestFit="1" customWidth="1"/>
    <col min="15891" max="16130" width="9.140625" style="354"/>
    <col min="16131" max="16131" width="4.7109375" style="354" bestFit="1" customWidth="1"/>
    <col min="16132" max="16132" width="9.7109375" style="354" bestFit="1" customWidth="1"/>
    <col min="16133" max="16133" width="10" style="354" bestFit="1" customWidth="1"/>
    <col min="16134" max="16134" width="8.85546875" style="354" bestFit="1" customWidth="1"/>
    <col min="16135" max="16135" width="22.85546875" style="354" customWidth="1"/>
    <col min="16136" max="16136" width="59.7109375" style="354" bestFit="1" customWidth="1"/>
    <col min="16137" max="16137" width="57.85546875" style="354" bestFit="1" customWidth="1"/>
    <col min="16138" max="16138" width="35.28515625" style="354" bestFit="1" customWidth="1"/>
    <col min="16139" max="16139" width="28.140625" style="354" bestFit="1" customWidth="1"/>
    <col min="16140" max="16140" width="33.140625" style="354" bestFit="1" customWidth="1"/>
    <col min="16141" max="16141" width="26" style="354" bestFit="1" customWidth="1"/>
    <col min="16142" max="16142" width="19.140625" style="354" bestFit="1" customWidth="1"/>
    <col min="16143" max="16143" width="10.42578125" style="354" customWidth="1"/>
    <col min="16144" max="16144" width="11.85546875" style="354" customWidth="1"/>
    <col min="16145" max="16145" width="14.7109375" style="354" customWidth="1"/>
    <col min="16146" max="16146" width="9" style="354" bestFit="1" customWidth="1"/>
    <col min="16147" max="16384" width="9.140625" style="354"/>
  </cols>
  <sheetData>
    <row r="2" spans="1:19" x14ac:dyDescent="0.25">
      <c r="A2" s="423" t="s">
        <v>1419</v>
      </c>
      <c r="F2" s="356"/>
    </row>
    <row r="3" spans="1:19" x14ac:dyDescent="0.25">
      <c r="M3" s="380"/>
      <c r="N3" s="380"/>
      <c r="O3" s="380"/>
      <c r="P3" s="380"/>
    </row>
    <row r="4" spans="1:19" s="378" customFormat="1" ht="56.25" customHeight="1" x14ac:dyDescent="0.25">
      <c r="A4" s="845" t="s">
        <v>0</v>
      </c>
      <c r="B4" s="847" t="s">
        <v>1</v>
      </c>
      <c r="C4" s="847" t="s">
        <v>2</v>
      </c>
      <c r="D4" s="847" t="s">
        <v>3</v>
      </c>
      <c r="E4" s="845" t="s">
        <v>4</v>
      </c>
      <c r="F4" s="845" t="s">
        <v>5</v>
      </c>
      <c r="G4" s="845" t="s">
        <v>6</v>
      </c>
      <c r="H4" s="849" t="s">
        <v>7</v>
      </c>
      <c r="I4" s="849"/>
      <c r="J4" s="845" t="s">
        <v>8</v>
      </c>
      <c r="K4" s="850" t="s">
        <v>9</v>
      </c>
      <c r="L4" s="863"/>
      <c r="M4" s="864" t="s">
        <v>10</v>
      </c>
      <c r="N4" s="864"/>
      <c r="O4" s="864" t="s">
        <v>11</v>
      </c>
      <c r="P4" s="864"/>
      <c r="Q4" s="845" t="s">
        <v>12</v>
      </c>
      <c r="R4" s="847" t="s">
        <v>13</v>
      </c>
      <c r="S4" s="377"/>
    </row>
    <row r="5" spans="1:19" s="378" customFormat="1" x14ac:dyDescent="0.2">
      <c r="A5" s="846"/>
      <c r="B5" s="848"/>
      <c r="C5" s="848"/>
      <c r="D5" s="848"/>
      <c r="E5" s="846"/>
      <c r="F5" s="846"/>
      <c r="G5" s="846"/>
      <c r="H5" s="395" t="s">
        <v>14</v>
      </c>
      <c r="I5" s="395" t="s">
        <v>15</v>
      </c>
      <c r="J5" s="846"/>
      <c r="K5" s="396">
        <v>2020</v>
      </c>
      <c r="L5" s="396">
        <v>2021</v>
      </c>
      <c r="M5" s="355">
        <v>2020</v>
      </c>
      <c r="N5" s="355">
        <v>2021</v>
      </c>
      <c r="O5" s="355">
        <v>2020</v>
      </c>
      <c r="P5" s="355">
        <v>2021</v>
      </c>
      <c r="Q5" s="846"/>
      <c r="R5" s="848"/>
      <c r="S5" s="377"/>
    </row>
    <row r="6" spans="1:19" s="378" customFormat="1" x14ac:dyDescent="0.2">
      <c r="A6" s="394" t="s">
        <v>16</v>
      </c>
      <c r="B6" s="395" t="s">
        <v>17</v>
      </c>
      <c r="C6" s="395" t="s">
        <v>18</v>
      </c>
      <c r="D6" s="395" t="s">
        <v>19</v>
      </c>
      <c r="E6" s="394" t="s">
        <v>20</v>
      </c>
      <c r="F6" s="394" t="s">
        <v>21</v>
      </c>
      <c r="G6" s="394" t="s">
        <v>22</v>
      </c>
      <c r="H6" s="395" t="s">
        <v>23</v>
      </c>
      <c r="I6" s="395" t="s">
        <v>24</v>
      </c>
      <c r="J6" s="394" t="s">
        <v>25</v>
      </c>
      <c r="K6" s="396" t="s">
        <v>26</v>
      </c>
      <c r="L6" s="396" t="s">
        <v>27</v>
      </c>
      <c r="M6" s="397" t="s">
        <v>28</v>
      </c>
      <c r="N6" s="397" t="s">
        <v>29</v>
      </c>
      <c r="O6" s="397" t="s">
        <v>30</v>
      </c>
      <c r="P6" s="397" t="s">
        <v>31</v>
      </c>
      <c r="Q6" s="394" t="s">
        <v>32</v>
      </c>
      <c r="R6" s="395" t="s">
        <v>33</v>
      </c>
      <c r="S6" s="377"/>
    </row>
    <row r="7" spans="1:19" s="356" customFormat="1" ht="135" x14ac:dyDescent="0.25">
      <c r="A7" s="533">
        <v>1</v>
      </c>
      <c r="B7" s="532">
        <v>1</v>
      </c>
      <c r="C7" s="533">
        <v>4</v>
      </c>
      <c r="D7" s="532">
        <v>2</v>
      </c>
      <c r="E7" s="536" t="s">
        <v>1420</v>
      </c>
      <c r="F7" s="536" t="s">
        <v>1421</v>
      </c>
      <c r="G7" s="532" t="s">
        <v>223</v>
      </c>
      <c r="H7" s="542" t="s">
        <v>1422</v>
      </c>
      <c r="I7" s="422" t="s">
        <v>1423</v>
      </c>
      <c r="J7" s="532" t="s">
        <v>1424</v>
      </c>
      <c r="K7" s="539" t="s">
        <v>34</v>
      </c>
      <c r="L7" s="539"/>
      <c r="M7" s="534">
        <v>58523.15</v>
      </c>
      <c r="N7" s="533"/>
      <c r="O7" s="534">
        <v>58523.15</v>
      </c>
      <c r="P7" s="534"/>
      <c r="Q7" s="532" t="s">
        <v>1425</v>
      </c>
      <c r="R7" s="532" t="s">
        <v>1426</v>
      </c>
      <c r="S7" s="359"/>
    </row>
    <row r="8" spans="1:19" s="356" customFormat="1" ht="315" x14ac:dyDescent="0.25">
      <c r="A8" s="533">
        <v>2</v>
      </c>
      <c r="B8" s="533">
        <v>1</v>
      </c>
      <c r="C8" s="533">
        <v>4</v>
      </c>
      <c r="D8" s="532">
        <v>2</v>
      </c>
      <c r="E8" s="536" t="s">
        <v>1427</v>
      </c>
      <c r="F8" s="536" t="s">
        <v>1428</v>
      </c>
      <c r="G8" s="532" t="s">
        <v>1429</v>
      </c>
      <c r="H8" s="542" t="s">
        <v>1430</v>
      </c>
      <c r="I8" s="422" t="s">
        <v>1431</v>
      </c>
      <c r="J8" s="532" t="s">
        <v>1432</v>
      </c>
      <c r="K8" s="539" t="s">
        <v>34</v>
      </c>
      <c r="L8" s="539"/>
      <c r="M8" s="534">
        <v>41476.85</v>
      </c>
      <c r="N8" s="533"/>
      <c r="O8" s="534">
        <v>41476.85</v>
      </c>
      <c r="P8" s="534"/>
      <c r="Q8" s="532" t="s">
        <v>1425</v>
      </c>
      <c r="R8" s="532" t="s">
        <v>1426</v>
      </c>
      <c r="S8" s="359"/>
    </row>
    <row r="9" spans="1:19" ht="210" x14ac:dyDescent="0.25">
      <c r="A9" s="533">
        <v>3</v>
      </c>
      <c r="B9" s="533">
        <v>1</v>
      </c>
      <c r="C9" s="533">
        <v>4</v>
      </c>
      <c r="D9" s="532">
        <v>5</v>
      </c>
      <c r="E9" s="536" t="s">
        <v>1433</v>
      </c>
      <c r="F9" s="536" t="s">
        <v>1434</v>
      </c>
      <c r="G9" s="532" t="s">
        <v>1435</v>
      </c>
      <c r="H9" s="542" t="s">
        <v>1436</v>
      </c>
      <c r="I9" s="422" t="s">
        <v>1437</v>
      </c>
      <c r="J9" s="532" t="s">
        <v>1438</v>
      </c>
      <c r="K9" s="539" t="s">
        <v>34</v>
      </c>
      <c r="L9" s="539"/>
      <c r="M9" s="534">
        <v>44570</v>
      </c>
      <c r="N9" s="533"/>
      <c r="O9" s="534">
        <v>44570</v>
      </c>
      <c r="P9" s="534"/>
      <c r="Q9" s="532" t="s">
        <v>1425</v>
      </c>
      <c r="R9" s="532" t="s">
        <v>1426</v>
      </c>
      <c r="S9" s="360"/>
    </row>
    <row r="10" spans="1:19" ht="225" x14ac:dyDescent="0.25">
      <c r="A10" s="533">
        <v>4</v>
      </c>
      <c r="B10" s="533">
        <v>1</v>
      </c>
      <c r="C10" s="533">
        <v>4</v>
      </c>
      <c r="D10" s="532">
        <v>5</v>
      </c>
      <c r="E10" s="536" t="s">
        <v>1439</v>
      </c>
      <c r="F10" s="536" t="s">
        <v>1440</v>
      </c>
      <c r="G10" s="532" t="s">
        <v>1441</v>
      </c>
      <c r="H10" s="542" t="s">
        <v>1442</v>
      </c>
      <c r="I10" s="422" t="s">
        <v>1443</v>
      </c>
      <c r="J10" s="532" t="s">
        <v>1444</v>
      </c>
      <c r="K10" s="539" t="s">
        <v>34</v>
      </c>
      <c r="L10" s="539"/>
      <c r="M10" s="534">
        <v>81253.52</v>
      </c>
      <c r="N10" s="533"/>
      <c r="O10" s="534">
        <v>81253.52</v>
      </c>
      <c r="P10" s="534"/>
      <c r="Q10" s="532" t="s">
        <v>1425</v>
      </c>
      <c r="R10" s="532" t="s">
        <v>1426</v>
      </c>
      <c r="S10" s="360"/>
    </row>
    <row r="11" spans="1:19" ht="225" x14ac:dyDescent="0.25">
      <c r="A11" s="533">
        <v>5</v>
      </c>
      <c r="B11" s="533">
        <v>1</v>
      </c>
      <c r="C11" s="533">
        <v>4</v>
      </c>
      <c r="D11" s="532">
        <v>5</v>
      </c>
      <c r="E11" s="536" t="s">
        <v>1445</v>
      </c>
      <c r="F11" s="536" t="s">
        <v>1446</v>
      </c>
      <c r="G11" s="532" t="s">
        <v>194</v>
      </c>
      <c r="H11" s="542" t="s">
        <v>1447</v>
      </c>
      <c r="I11" s="422" t="s">
        <v>1448</v>
      </c>
      <c r="J11" s="532" t="s">
        <v>1449</v>
      </c>
      <c r="K11" s="539" t="s">
        <v>34</v>
      </c>
      <c r="L11" s="539"/>
      <c r="M11" s="534">
        <v>6098</v>
      </c>
      <c r="N11" s="533"/>
      <c r="O11" s="534">
        <v>6098</v>
      </c>
      <c r="P11" s="534"/>
      <c r="Q11" s="532" t="s">
        <v>1425</v>
      </c>
      <c r="R11" s="532" t="s">
        <v>1426</v>
      </c>
      <c r="S11" s="360"/>
    </row>
    <row r="12" spans="1:19" ht="210" x14ac:dyDescent="0.25">
      <c r="A12" s="533">
        <v>6</v>
      </c>
      <c r="B12" s="533">
        <v>1</v>
      </c>
      <c r="C12" s="533">
        <v>4</v>
      </c>
      <c r="D12" s="532">
        <v>5</v>
      </c>
      <c r="E12" s="536" t="s">
        <v>1450</v>
      </c>
      <c r="F12" s="536" t="s">
        <v>1451</v>
      </c>
      <c r="G12" s="532" t="s">
        <v>1452</v>
      </c>
      <c r="H12" s="542" t="s">
        <v>1453</v>
      </c>
      <c r="I12" s="422" t="s">
        <v>1454</v>
      </c>
      <c r="J12" s="532" t="s">
        <v>1455</v>
      </c>
      <c r="K12" s="539" t="s">
        <v>161</v>
      </c>
      <c r="L12" s="539"/>
      <c r="M12" s="534">
        <v>4199.9799999999996</v>
      </c>
      <c r="N12" s="533"/>
      <c r="O12" s="534">
        <v>4199.9799999999996</v>
      </c>
      <c r="P12" s="534"/>
      <c r="Q12" s="532" t="s">
        <v>1425</v>
      </c>
      <c r="R12" s="532" t="s">
        <v>1426</v>
      </c>
    </row>
    <row r="13" spans="1:19" ht="255" x14ac:dyDescent="0.25">
      <c r="A13" s="533">
        <v>7</v>
      </c>
      <c r="B13" s="533">
        <v>1</v>
      </c>
      <c r="C13" s="533">
        <v>4</v>
      </c>
      <c r="D13" s="532">
        <v>2</v>
      </c>
      <c r="E13" s="536" t="s">
        <v>1456</v>
      </c>
      <c r="F13" s="536" t="s">
        <v>1457</v>
      </c>
      <c r="G13" s="532" t="s">
        <v>1458</v>
      </c>
      <c r="H13" s="542" t="s">
        <v>1459</v>
      </c>
      <c r="I13" s="422" t="s">
        <v>1460</v>
      </c>
      <c r="J13" s="532" t="s">
        <v>1461</v>
      </c>
      <c r="K13" s="539" t="s">
        <v>161</v>
      </c>
      <c r="L13" s="539"/>
      <c r="M13" s="534">
        <v>35000</v>
      </c>
      <c r="N13" s="533"/>
      <c r="O13" s="534">
        <v>35000</v>
      </c>
      <c r="P13" s="534"/>
      <c r="Q13" s="532" t="s">
        <v>1425</v>
      </c>
      <c r="R13" s="532" t="s">
        <v>1426</v>
      </c>
    </row>
    <row r="14" spans="1:19" ht="195" x14ac:dyDescent="0.25">
      <c r="A14" s="533">
        <v>8</v>
      </c>
      <c r="B14" s="533">
        <v>1</v>
      </c>
      <c r="C14" s="533">
        <v>4</v>
      </c>
      <c r="D14" s="532">
        <v>2</v>
      </c>
      <c r="E14" s="536" t="s">
        <v>1462</v>
      </c>
      <c r="F14" s="536" t="s">
        <v>1463</v>
      </c>
      <c r="G14" s="532" t="s">
        <v>1464</v>
      </c>
      <c r="H14" s="542" t="s">
        <v>1465</v>
      </c>
      <c r="I14" s="422" t="s">
        <v>1466</v>
      </c>
      <c r="J14" s="532" t="s">
        <v>1467</v>
      </c>
      <c r="K14" s="539" t="s">
        <v>161</v>
      </c>
      <c r="L14" s="539"/>
      <c r="M14" s="534">
        <v>4930.17</v>
      </c>
      <c r="N14" s="533"/>
      <c r="O14" s="534">
        <v>4930.17</v>
      </c>
      <c r="P14" s="534"/>
      <c r="Q14" s="532" t="s">
        <v>1425</v>
      </c>
      <c r="R14" s="532" t="s">
        <v>1426</v>
      </c>
    </row>
    <row r="15" spans="1:19" ht="345" x14ac:dyDescent="0.25">
      <c r="A15" s="533">
        <v>9</v>
      </c>
      <c r="B15" s="533">
        <v>1</v>
      </c>
      <c r="C15" s="533">
        <v>4</v>
      </c>
      <c r="D15" s="532">
        <v>2</v>
      </c>
      <c r="E15" s="536" t="s">
        <v>1468</v>
      </c>
      <c r="F15" s="536" t="s">
        <v>1469</v>
      </c>
      <c r="G15" s="532" t="s">
        <v>1470</v>
      </c>
      <c r="H15" s="542" t="s">
        <v>1471</v>
      </c>
      <c r="I15" s="422" t="s">
        <v>1472</v>
      </c>
      <c r="J15" s="532" t="s">
        <v>1473</v>
      </c>
      <c r="K15" s="539" t="s">
        <v>161</v>
      </c>
      <c r="L15" s="539"/>
      <c r="M15" s="534">
        <v>27000</v>
      </c>
      <c r="N15" s="533"/>
      <c r="O15" s="534">
        <v>27000</v>
      </c>
      <c r="P15" s="534"/>
      <c r="Q15" s="532" t="s">
        <v>1425</v>
      </c>
      <c r="R15" s="532" t="s">
        <v>1426</v>
      </c>
    </row>
    <row r="16" spans="1:19" ht="270" x14ac:dyDescent="0.25">
      <c r="A16" s="533">
        <v>10</v>
      </c>
      <c r="B16" s="533">
        <v>1</v>
      </c>
      <c r="C16" s="533">
        <v>4</v>
      </c>
      <c r="D16" s="532">
        <v>2</v>
      </c>
      <c r="E16" s="536" t="s">
        <v>1474</v>
      </c>
      <c r="F16" s="536" t="s">
        <v>1475</v>
      </c>
      <c r="G16" s="532" t="s">
        <v>1476</v>
      </c>
      <c r="H16" s="542" t="s">
        <v>1477</v>
      </c>
      <c r="I16" s="422" t="s">
        <v>1478</v>
      </c>
      <c r="J16" s="532" t="s">
        <v>1479</v>
      </c>
      <c r="K16" s="539" t="s">
        <v>52</v>
      </c>
      <c r="L16" s="539"/>
      <c r="M16" s="534">
        <v>78000</v>
      </c>
      <c r="N16" s="533"/>
      <c r="O16" s="534">
        <v>78000</v>
      </c>
      <c r="P16" s="534"/>
      <c r="Q16" s="532" t="s">
        <v>1425</v>
      </c>
      <c r="R16" s="532" t="s">
        <v>1426</v>
      </c>
    </row>
    <row r="17" spans="1:19" ht="54.75" customHeight="1" x14ac:dyDescent="0.25">
      <c r="A17" s="834">
        <v>11</v>
      </c>
      <c r="B17" s="834">
        <v>1</v>
      </c>
      <c r="C17" s="834">
        <v>4</v>
      </c>
      <c r="D17" s="836">
        <v>5</v>
      </c>
      <c r="E17" s="962" t="s">
        <v>1439</v>
      </c>
      <c r="F17" s="962" t="s">
        <v>1480</v>
      </c>
      <c r="G17" s="836" t="s">
        <v>1481</v>
      </c>
      <c r="H17" s="536" t="s">
        <v>1482</v>
      </c>
      <c r="I17" s="554" t="s">
        <v>1483</v>
      </c>
      <c r="J17" s="836" t="s">
        <v>1444</v>
      </c>
      <c r="K17" s="874"/>
      <c r="L17" s="874" t="s">
        <v>34</v>
      </c>
      <c r="M17" s="852"/>
      <c r="N17" s="852">
        <v>134500</v>
      </c>
      <c r="O17" s="852"/>
      <c r="P17" s="852">
        <v>134500</v>
      </c>
      <c r="Q17" s="836" t="s">
        <v>1425</v>
      </c>
      <c r="R17" s="836" t="s">
        <v>1426</v>
      </c>
    </row>
    <row r="18" spans="1:19" ht="63" customHeight="1" x14ac:dyDescent="0.25">
      <c r="A18" s="881"/>
      <c r="B18" s="881"/>
      <c r="C18" s="881"/>
      <c r="D18" s="869"/>
      <c r="E18" s="963"/>
      <c r="F18" s="963"/>
      <c r="G18" s="869"/>
      <c r="H18" s="536" t="s">
        <v>1484</v>
      </c>
      <c r="I18" s="554" t="s">
        <v>1485</v>
      </c>
      <c r="J18" s="869"/>
      <c r="K18" s="875"/>
      <c r="L18" s="875"/>
      <c r="M18" s="884"/>
      <c r="N18" s="884"/>
      <c r="O18" s="884"/>
      <c r="P18" s="884"/>
      <c r="Q18" s="869"/>
      <c r="R18" s="869"/>
    </row>
    <row r="19" spans="1:19" ht="104.25" customHeight="1" x14ac:dyDescent="0.25">
      <c r="A19" s="835"/>
      <c r="B19" s="835"/>
      <c r="C19" s="835"/>
      <c r="D19" s="833"/>
      <c r="E19" s="838"/>
      <c r="F19" s="838"/>
      <c r="G19" s="833"/>
      <c r="H19" s="536" t="s">
        <v>1486</v>
      </c>
      <c r="I19" s="554" t="s">
        <v>1487</v>
      </c>
      <c r="J19" s="833"/>
      <c r="K19" s="886"/>
      <c r="L19" s="886"/>
      <c r="M19" s="853"/>
      <c r="N19" s="853"/>
      <c r="O19" s="853"/>
      <c r="P19" s="853"/>
      <c r="Q19" s="833"/>
      <c r="R19" s="833"/>
    </row>
    <row r="20" spans="1:19" ht="57.75" customHeight="1" x14ac:dyDescent="0.25">
      <c r="A20" s="834">
        <v>12</v>
      </c>
      <c r="B20" s="834">
        <v>1</v>
      </c>
      <c r="C20" s="834">
        <v>4</v>
      </c>
      <c r="D20" s="836">
        <v>5</v>
      </c>
      <c r="E20" s="962" t="s">
        <v>1488</v>
      </c>
      <c r="F20" s="962" t="s">
        <v>1489</v>
      </c>
      <c r="G20" s="836" t="s">
        <v>1490</v>
      </c>
      <c r="H20" s="536" t="s">
        <v>1491</v>
      </c>
      <c r="I20" s="554" t="s">
        <v>41</v>
      </c>
      <c r="J20" s="836" t="s">
        <v>1492</v>
      </c>
      <c r="K20" s="874"/>
      <c r="L20" s="874" t="s">
        <v>34</v>
      </c>
      <c r="M20" s="852"/>
      <c r="N20" s="852">
        <v>63960</v>
      </c>
      <c r="O20" s="852"/>
      <c r="P20" s="852">
        <v>63960</v>
      </c>
      <c r="Q20" s="836" t="s">
        <v>1425</v>
      </c>
      <c r="R20" s="836" t="s">
        <v>1426</v>
      </c>
    </row>
    <row r="21" spans="1:19" ht="60" customHeight="1" x14ac:dyDescent="0.25">
      <c r="A21" s="881"/>
      <c r="B21" s="881"/>
      <c r="C21" s="881"/>
      <c r="D21" s="869"/>
      <c r="E21" s="963"/>
      <c r="F21" s="963"/>
      <c r="G21" s="869"/>
      <c r="H21" s="536" t="s">
        <v>1493</v>
      </c>
      <c r="I21" s="554" t="s">
        <v>946</v>
      </c>
      <c r="J21" s="869"/>
      <c r="K21" s="875"/>
      <c r="L21" s="875"/>
      <c r="M21" s="884"/>
      <c r="N21" s="881"/>
      <c r="O21" s="884"/>
      <c r="P21" s="884"/>
      <c r="Q21" s="869"/>
      <c r="R21" s="869"/>
    </row>
    <row r="22" spans="1:19" ht="57.75" customHeight="1" x14ac:dyDescent="0.25">
      <c r="A22" s="881"/>
      <c r="B22" s="881"/>
      <c r="C22" s="881"/>
      <c r="D22" s="869"/>
      <c r="E22" s="963"/>
      <c r="F22" s="963"/>
      <c r="G22" s="869"/>
      <c r="H22" s="536" t="s">
        <v>1494</v>
      </c>
      <c r="I22" s="554" t="s">
        <v>41</v>
      </c>
      <c r="J22" s="869"/>
      <c r="K22" s="875"/>
      <c r="L22" s="875"/>
      <c r="M22" s="884"/>
      <c r="N22" s="881"/>
      <c r="O22" s="884"/>
      <c r="P22" s="884"/>
      <c r="Q22" s="869" t="s">
        <v>1425</v>
      </c>
      <c r="R22" s="869" t="s">
        <v>1426</v>
      </c>
    </row>
    <row r="23" spans="1:19" ht="57" customHeight="1" x14ac:dyDescent="0.25">
      <c r="A23" s="835"/>
      <c r="B23" s="835"/>
      <c r="C23" s="835"/>
      <c r="D23" s="833"/>
      <c r="E23" s="838"/>
      <c r="F23" s="838"/>
      <c r="G23" s="833"/>
      <c r="H23" s="536" t="s">
        <v>1495</v>
      </c>
      <c r="I23" s="554" t="s">
        <v>1496</v>
      </c>
      <c r="J23" s="833"/>
      <c r="K23" s="886"/>
      <c r="L23" s="886"/>
      <c r="M23" s="853"/>
      <c r="N23" s="835"/>
      <c r="O23" s="853"/>
      <c r="P23" s="853"/>
      <c r="Q23" s="833"/>
      <c r="R23" s="833"/>
    </row>
    <row r="24" spans="1:19" ht="97.5" customHeight="1" x14ac:dyDescent="0.25">
      <c r="A24" s="834">
        <v>13</v>
      </c>
      <c r="B24" s="834">
        <v>1</v>
      </c>
      <c r="C24" s="834">
        <v>4</v>
      </c>
      <c r="D24" s="836">
        <v>5</v>
      </c>
      <c r="E24" s="962" t="s">
        <v>1497</v>
      </c>
      <c r="F24" s="962" t="s">
        <v>1498</v>
      </c>
      <c r="G24" s="836" t="s">
        <v>1499</v>
      </c>
      <c r="H24" s="536" t="s">
        <v>1482</v>
      </c>
      <c r="I24" s="554" t="s">
        <v>41</v>
      </c>
      <c r="J24" s="836" t="s">
        <v>1500</v>
      </c>
      <c r="K24" s="874"/>
      <c r="L24" s="874" t="s">
        <v>34</v>
      </c>
      <c r="M24" s="852"/>
      <c r="N24" s="852">
        <v>34200</v>
      </c>
      <c r="O24" s="852"/>
      <c r="P24" s="852">
        <v>34200</v>
      </c>
      <c r="Q24" s="836" t="s">
        <v>1425</v>
      </c>
      <c r="R24" s="836" t="s">
        <v>1426</v>
      </c>
    </row>
    <row r="25" spans="1:19" ht="98.25" customHeight="1" x14ac:dyDescent="0.25">
      <c r="A25" s="835"/>
      <c r="B25" s="835"/>
      <c r="C25" s="835"/>
      <c r="D25" s="833"/>
      <c r="E25" s="838"/>
      <c r="F25" s="838"/>
      <c r="G25" s="833"/>
      <c r="H25" s="536" t="s">
        <v>1484</v>
      </c>
      <c r="I25" s="554" t="s">
        <v>945</v>
      </c>
      <c r="J25" s="833"/>
      <c r="K25" s="886"/>
      <c r="L25" s="886"/>
      <c r="M25" s="853"/>
      <c r="N25" s="853"/>
      <c r="O25" s="853"/>
      <c r="P25" s="853"/>
      <c r="Q25" s="833"/>
      <c r="R25" s="833"/>
    </row>
    <row r="26" spans="1:19" ht="87" customHeight="1" x14ac:dyDescent="0.25">
      <c r="A26" s="834">
        <v>14</v>
      </c>
      <c r="B26" s="834">
        <v>1</v>
      </c>
      <c r="C26" s="834">
        <v>4</v>
      </c>
      <c r="D26" s="836">
        <v>2</v>
      </c>
      <c r="E26" s="962" t="s">
        <v>1501</v>
      </c>
      <c r="F26" s="962" t="s">
        <v>1502</v>
      </c>
      <c r="G26" s="836" t="s">
        <v>223</v>
      </c>
      <c r="H26" s="536" t="s">
        <v>1503</v>
      </c>
      <c r="I26" s="554" t="s">
        <v>41</v>
      </c>
      <c r="J26" s="836" t="s">
        <v>1424</v>
      </c>
      <c r="K26" s="874"/>
      <c r="L26" s="874" t="s">
        <v>34</v>
      </c>
      <c r="M26" s="852"/>
      <c r="N26" s="852">
        <v>18221.689999999999</v>
      </c>
      <c r="O26" s="852"/>
      <c r="P26" s="852">
        <v>18221.689999999999</v>
      </c>
      <c r="Q26" s="836" t="s">
        <v>1425</v>
      </c>
      <c r="R26" s="836" t="s">
        <v>1426</v>
      </c>
      <c r="S26" s="380"/>
    </row>
    <row r="27" spans="1:19" ht="169.5" customHeight="1" x14ac:dyDescent="0.25">
      <c r="A27" s="835"/>
      <c r="B27" s="835"/>
      <c r="C27" s="835"/>
      <c r="D27" s="833"/>
      <c r="E27" s="838"/>
      <c r="F27" s="838"/>
      <c r="G27" s="833"/>
      <c r="H27" s="536" t="s">
        <v>1504</v>
      </c>
      <c r="I27" s="554" t="s">
        <v>199</v>
      </c>
      <c r="J27" s="833"/>
      <c r="K27" s="886"/>
      <c r="L27" s="886"/>
      <c r="M27" s="853"/>
      <c r="N27" s="853"/>
      <c r="O27" s="853"/>
      <c r="P27" s="853"/>
      <c r="Q27" s="833"/>
      <c r="R27" s="833"/>
    </row>
    <row r="28" spans="1:19" ht="69" customHeight="1" x14ac:dyDescent="0.25">
      <c r="A28" s="834">
        <v>15</v>
      </c>
      <c r="B28" s="834">
        <v>1</v>
      </c>
      <c r="C28" s="834">
        <v>4</v>
      </c>
      <c r="D28" s="836">
        <v>2</v>
      </c>
      <c r="E28" s="962" t="s">
        <v>1505</v>
      </c>
      <c r="F28" s="962" t="s">
        <v>1506</v>
      </c>
      <c r="G28" s="836" t="s">
        <v>44</v>
      </c>
      <c r="H28" s="536" t="s">
        <v>1507</v>
      </c>
      <c r="I28" s="554" t="s">
        <v>41</v>
      </c>
      <c r="J28" s="836" t="s">
        <v>1508</v>
      </c>
      <c r="K28" s="874"/>
      <c r="L28" s="874" t="s">
        <v>34</v>
      </c>
      <c r="M28" s="852"/>
      <c r="N28" s="852">
        <v>112875.2</v>
      </c>
      <c r="O28" s="852"/>
      <c r="P28" s="852">
        <v>112875.2</v>
      </c>
      <c r="Q28" s="836" t="s">
        <v>1425</v>
      </c>
      <c r="R28" s="836" t="s">
        <v>1426</v>
      </c>
    </row>
    <row r="29" spans="1:19" ht="126.75" customHeight="1" x14ac:dyDescent="0.25">
      <c r="A29" s="835"/>
      <c r="B29" s="835"/>
      <c r="C29" s="835"/>
      <c r="D29" s="833"/>
      <c r="E29" s="838"/>
      <c r="F29" s="838"/>
      <c r="G29" s="833"/>
      <c r="H29" s="536" t="s">
        <v>1493</v>
      </c>
      <c r="I29" s="554" t="s">
        <v>1509</v>
      </c>
      <c r="J29" s="833"/>
      <c r="K29" s="886"/>
      <c r="L29" s="886"/>
      <c r="M29" s="853"/>
      <c r="N29" s="853"/>
      <c r="O29" s="853"/>
      <c r="P29" s="853"/>
      <c r="Q29" s="833"/>
      <c r="R29" s="833"/>
    </row>
    <row r="30" spans="1:19" ht="336.75" customHeight="1" x14ac:dyDescent="0.25">
      <c r="A30" s="533">
        <v>16</v>
      </c>
      <c r="B30" s="533">
        <v>1</v>
      </c>
      <c r="C30" s="533">
        <v>4</v>
      </c>
      <c r="D30" s="532">
        <v>2</v>
      </c>
      <c r="E30" s="536" t="s">
        <v>1510</v>
      </c>
      <c r="F30" s="536" t="s">
        <v>1511</v>
      </c>
      <c r="G30" s="532" t="s">
        <v>776</v>
      </c>
      <c r="H30" s="536" t="s">
        <v>932</v>
      </c>
      <c r="I30" s="554" t="s">
        <v>390</v>
      </c>
      <c r="J30" s="532" t="s">
        <v>1512</v>
      </c>
      <c r="K30" s="539"/>
      <c r="L30" s="539" t="s">
        <v>34</v>
      </c>
      <c r="M30" s="534"/>
      <c r="N30" s="534">
        <v>103320</v>
      </c>
      <c r="O30" s="534"/>
      <c r="P30" s="534">
        <v>103320</v>
      </c>
      <c r="Q30" s="532" t="s">
        <v>1425</v>
      </c>
      <c r="R30" s="532" t="s">
        <v>1426</v>
      </c>
    </row>
    <row r="31" spans="1:19" ht="75" customHeight="1" x14ac:dyDescent="0.25">
      <c r="A31" s="834">
        <v>17</v>
      </c>
      <c r="B31" s="834">
        <v>1</v>
      </c>
      <c r="C31" s="834">
        <v>4</v>
      </c>
      <c r="D31" s="836">
        <v>5</v>
      </c>
      <c r="E31" s="962" t="s">
        <v>1513</v>
      </c>
      <c r="F31" s="962" t="s">
        <v>1514</v>
      </c>
      <c r="G31" s="836" t="s">
        <v>1515</v>
      </c>
      <c r="H31" s="536" t="s">
        <v>1516</v>
      </c>
      <c r="I31" s="554" t="s">
        <v>936</v>
      </c>
      <c r="J31" s="836" t="s">
        <v>1517</v>
      </c>
      <c r="K31" s="874"/>
      <c r="L31" s="874" t="s">
        <v>34</v>
      </c>
      <c r="M31" s="852"/>
      <c r="N31" s="852">
        <v>37340</v>
      </c>
      <c r="O31" s="852"/>
      <c r="P31" s="852">
        <v>37340</v>
      </c>
      <c r="Q31" s="836" t="s">
        <v>1425</v>
      </c>
      <c r="R31" s="836" t="s">
        <v>1426</v>
      </c>
    </row>
    <row r="32" spans="1:19" ht="84" customHeight="1" x14ac:dyDescent="0.25">
      <c r="A32" s="881"/>
      <c r="B32" s="881"/>
      <c r="C32" s="881"/>
      <c r="D32" s="869"/>
      <c r="E32" s="963"/>
      <c r="F32" s="963"/>
      <c r="G32" s="869"/>
      <c r="H32" s="536" t="s">
        <v>1518</v>
      </c>
      <c r="I32" s="554" t="s">
        <v>1519</v>
      </c>
      <c r="J32" s="869"/>
      <c r="K32" s="875"/>
      <c r="L32" s="875"/>
      <c r="M32" s="884"/>
      <c r="N32" s="884"/>
      <c r="O32" s="884"/>
      <c r="P32" s="884"/>
      <c r="Q32" s="869"/>
      <c r="R32" s="869"/>
    </row>
    <row r="33" spans="1:18" ht="90" customHeight="1" x14ac:dyDescent="0.25">
      <c r="A33" s="881"/>
      <c r="B33" s="881"/>
      <c r="C33" s="881"/>
      <c r="D33" s="869"/>
      <c r="E33" s="963"/>
      <c r="F33" s="963"/>
      <c r="G33" s="869"/>
      <c r="H33" s="536" t="s">
        <v>1507</v>
      </c>
      <c r="I33" s="554" t="s">
        <v>41</v>
      </c>
      <c r="J33" s="869"/>
      <c r="K33" s="875"/>
      <c r="L33" s="875"/>
      <c r="M33" s="884"/>
      <c r="N33" s="884"/>
      <c r="O33" s="884"/>
      <c r="P33" s="884"/>
      <c r="Q33" s="869"/>
      <c r="R33" s="869"/>
    </row>
    <row r="34" spans="1:18" ht="126" customHeight="1" x14ac:dyDescent="0.25">
      <c r="A34" s="835"/>
      <c r="B34" s="835"/>
      <c r="C34" s="835"/>
      <c r="D34" s="833"/>
      <c r="E34" s="838"/>
      <c r="F34" s="838"/>
      <c r="G34" s="833"/>
      <c r="H34" s="536" t="s">
        <v>1493</v>
      </c>
      <c r="I34" s="554" t="s">
        <v>1509</v>
      </c>
      <c r="J34" s="833"/>
      <c r="K34" s="886"/>
      <c r="L34" s="886"/>
      <c r="M34" s="853"/>
      <c r="N34" s="853"/>
      <c r="O34" s="853"/>
      <c r="P34" s="853"/>
      <c r="Q34" s="833"/>
      <c r="R34" s="833"/>
    </row>
    <row r="35" spans="1:18" ht="130.5" customHeight="1" x14ac:dyDescent="0.25">
      <c r="A35" s="834">
        <v>18</v>
      </c>
      <c r="B35" s="834">
        <v>1</v>
      </c>
      <c r="C35" s="834">
        <v>4</v>
      </c>
      <c r="D35" s="836">
        <v>2</v>
      </c>
      <c r="E35" s="962" t="s">
        <v>1520</v>
      </c>
      <c r="F35" s="962" t="s">
        <v>1521</v>
      </c>
      <c r="G35" s="836" t="s">
        <v>1522</v>
      </c>
      <c r="H35" s="536" t="s">
        <v>1516</v>
      </c>
      <c r="I35" s="554" t="s">
        <v>936</v>
      </c>
      <c r="J35" s="836" t="s">
        <v>1523</v>
      </c>
      <c r="K35" s="874"/>
      <c r="L35" s="874" t="s">
        <v>34</v>
      </c>
      <c r="M35" s="852"/>
      <c r="N35" s="852">
        <v>22000</v>
      </c>
      <c r="O35" s="852"/>
      <c r="P35" s="852">
        <v>22000</v>
      </c>
      <c r="Q35" s="836" t="s">
        <v>1425</v>
      </c>
      <c r="R35" s="836" t="s">
        <v>1426</v>
      </c>
    </row>
    <row r="36" spans="1:18" ht="147" customHeight="1" x14ac:dyDescent="0.25">
      <c r="A36" s="835"/>
      <c r="B36" s="835"/>
      <c r="C36" s="835"/>
      <c r="D36" s="833"/>
      <c r="E36" s="838"/>
      <c r="F36" s="838"/>
      <c r="G36" s="833"/>
      <c r="H36" s="536" t="s">
        <v>1518</v>
      </c>
      <c r="I36" s="554" t="s">
        <v>1524</v>
      </c>
      <c r="J36" s="833"/>
      <c r="K36" s="886"/>
      <c r="L36" s="886"/>
      <c r="M36" s="853"/>
      <c r="N36" s="853"/>
      <c r="O36" s="853"/>
      <c r="P36" s="853"/>
      <c r="Q36" s="833"/>
      <c r="R36" s="833"/>
    </row>
    <row r="37" spans="1:18" ht="117.75" customHeight="1" x14ac:dyDescent="0.25">
      <c r="A37" s="834">
        <v>19</v>
      </c>
      <c r="B37" s="834">
        <v>1</v>
      </c>
      <c r="C37" s="834">
        <v>4</v>
      </c>
      <c r="D37" s="836">
        <v>2</v>
      </c>
      <c r="E37" s="962" t="s">
        <v>1525</v>
      </c>
      <c r="F37" s="962" t="s">
        <v>1526</v>
      </c>
      <c r="G37" s="836" t="s">
        <v>1522</v>
      </c>
      <c r="H37" s="536" t="s">
        <v>1516</v>
      </c>
      <c r="I37" s="554" t="s">
        <v>936</v>
      </c>
      <c r="J37" s="836" t="s">
        <v>1527</v>
      </c>
      <c r="K37" s="874"/>
      <c r="L37" s="874" t="s">
        <v>34</v>
      </c>
      <c r="M37" s="852"/>
      <c r="N37" s="852">
        <v>17150</v>
      </c>
      <c r="O37" s="852"/>
      <c r="P37" s="852">
        <v>17150</v>
      </c>
      <c r="Q37" s="836" t="s">
        <v>1425</v>
      </c>
      <c r="R37" s="836" t="s">
        <v>1426</v>
      </c>
    </row>
    <row r="38" spans="1:18" ht="156" customHeight="1" x14ac:dyDescent="0.25">
      <c r="A38" s="835"/>
      <c r="B38" s="835"/>
      <c r="C38" s="835"/>
      <c r="D38" s="833"/>
      <c r="E38" s="838"/>
      <c r="F38" s="838"/>
      <c r="G38" s="833"/>
      <c r="H38" s="536" t="s">
        <v>1518</v>
      </c>
      <c r="I38" s="554" t="s">
        <v>1524</v>
      </c>
      <c r="J38" s="833"/>
      <c r="K38" s="886"/>
      <c r="L38" s="886"/>
      <c r="M38" s="853"/>
      <c r="N38" s="853"/>
      <c r="O38" s="853"/>
      <c r="P38" s="853"/>
      <c r="Q38" s="833"/>
      <c r="R38" s="833"/>
    </row>
    <row r="39" spans="1:18" ht="129.75" customHeight="1" x14ac:dyDescent="0.25">
      <c r="A39" s="834">
        <v>20</v>
      </c>
      <c r="B39" s="834">
        <v>1</v>
      </c>
      <c r="C39" s="834">
        <v>4</v>
      </c>
      <c r="D39" s="836">
        <v>2</v>
      </c>
      <c r="E39" s="962" t="s">
        <v>1528</v>
      </c>
      <c r="F39" s="962" t="s">
        <v>1529</v>
      </c>
      <c r="G39" s="836" t="s">
        <v>1522</v>
      </c>
      <c r="H39" s="536" t="s">
        <v>1516</v>
      </c>
      <c r="I39" s="554" t="s">
        <v>936</v>
      </c>
      <c r="J39" s="836" t="s">
        <v>1530</v>
      </c>
      <c r="K39" s="874"/>
      <c r="L39" s="874" t="s">
        <v>34</v>
      </c>
      <c r="M39" s="852"/>
      <c r="N39" s="852">
        <v>21320</v>
      </c>
      <c r="O39" s="852"/>
      <c r="P39" s="852">
        <v>21320</v>
      </c>
      <c r="Q39" s="836" t="s">
        <v>1425</v>
      </c>
      <c r="R39" s="836" t="s">
        <v>1426</v>
      </c>
    </row>
    <row r="40" spans="1:18" ht="140.25" customHeight="1" x14ac:dyDescent="0.25">
      <c r="A40" s="835"/>
      <c r="B40" s="835"/>
      <c r="C40" s="835"/>
      <c r="D40" s="833"/>
      <c r="E40" s="838"/>
      <c r="F40" s="838"/>
      <c r="G40" s="833"/>
      <c r="H40" s="536" t="s">
        <v>1518</v>
      </c>
      <c r="I40" s="554" t="s">
        <v>1524</v>
      </c>
      <c r="J40" s="833"/>
      <c r="K40" s="886"/>
      <c r="L40" s="886"/>
      <c r="M40" s="853"/>
      <c r="N40" s="853"/>
      <c r="O40" s="853"/>
      <c r="P40" s="853"/>
      <c r="Q40" s="833"/>
      <c r="R40" s="833"/>
    </row>
    <row r="41" spans="1:18" ht="126" customHeight="1" x14ac:dyDescent="0.25">
      <c r="A41" s="834">
        <v>21</v>
      </c>
      <c r="B41" s="834">
        <v>1</v>
      </c>
      <c r="C41" s="834">
        <v>4</v>
      </c>
      <c r="D41" s="836">
        <v>2</v>
      </c>
      <c r="E41" s="962" t="s">
        <v>1531</v>
      </c>
      <c r="F41" s="962" t="s">
        <v>1532</v>
      </c>
      <c r="G41" s="836" t="s">
        <v>1522</v>
      </c>
      <c r="H41" s="536" t="s">
        <v>1516</v>
      </c>
      <c r="I41" s="554" t="s">
        <v>936</v>
      </c>
      <c r="J41" s="836" t="s">
        <v>1533</v>
      </c>
      <c r="K41" s="874"/>
      <c r="L41" s="874" t="s">
        <v>34</v>
      </c>
      <c r="M41" s="852"/>
      <c r="N41" s="852">
        <v>18400</v>
      </c>
      <c r="O41" s="852"/>
      <c r="P41" s="852">
        <v>18400</v>
      </c>
      <c r="Q41" s="836" t="s">
        <v>1425</v>
      </c>
      <c r="R41" s="836" t="s">
        <v>1426</v>
      </c>
    </row>
    <row r="42" spans="1:18" ht="128.25" customHeight="1" x14ac:dyDescent="0.25">
      <c r="A42" s="835"/>
      <c r="B42" s="835"/>
      <c r="C42" s="835"/>
      <c r="D42" s="833"/>
      <c r="E42" s="838"/>
      <c r="F42" s="838"/>
      <c r="G42" s="833"/>
      <c r="H42" s="536" t="s">
        <v>1518</v>
      </c>
      <c r="I42" s="554" t="s">
        <v>1524</v>
      </c>
      <c r="J42" s="833"/>
      <c r="K42" s="886"/>
      <c r="L42" s="886"/>
      <c r="M42" s="853"/>
      <c r="N42" s="853"/>
      <c r="O42" s="853"/>
      <c r="P42" s="853"/>
      <c r="Q42" s="833"/>
      <c r="R42" s="833"/>
    </row>
    <row r="43" spans="1:18" ht="138" customHeight="1" x14ac:dyDescent="0.25">
      <c r="A43" s="834">
        <v>22</v>
      </c>
      <c r="B43" s="834">
        <v>1</v>
      </c>
      <c r="C43" s="834">
        <v>4</v>
      </c>
      <c r="D43" s="836">
        <v>2</v>
      </c>
      <c r="E43" s="962" t="s">
        <v>1534</v>
      </c>
      <c r="F43" s="962" t="s">
        <v>1535</v>
      </c>
      <c r="G43" s="836" t="s">
        <v>1522</v>
      </c>
      <c r="H43" s="536" t="s">
        <v>1516</v>
      </c>
      <c r="I43" s="554" t="s">
        <v>936</v>
      </c>
      <c r="J43" s="836" t="s">
        <v>1536</v>
      </c>
      <c r="K43" s="874"/>
      <c r="L43" s="874" t="s">
        <v>34</v>
      </c>
      <c r="M43" s="852"/>
      <c r="N43" s="852">
        <v>19710</v>
      </c>
      <c r="O43" s="852"/>
      <c r="P43" s="852">
        <v>19710</v>
      </c>
      <c r="Q43" s="836" t="s">
        <v>1425</v>
      </c>
      <c r="R43" s="836" t="s">
        <v>1426</v>
      </c>
    </row>
    <row r="44" spans="1:18" ht="138" customHeight="1" x14ac:dyDescent="0.25">
      <c r="A44" s="835"/>
      <c r="B44" s="835"/>
      <c r="C44" s="835"/>
      <c r="D44" s="833"/>
      <c r="E44" s="838"/>
      <c r="F44" s="838"/>
      <c r="G44" s="833"/>
      <c r="H44" s="536" t="s">
        <v>1518</v>
      </c>
      <c r="I44" s="554" t="s">
        <v>1524</v>
      </c>
      <c r="J44" s="833"/>
      <c r="K44" s="886"/>
      <c r="L44" s="886"/>
      <c r="M44" s="853"/>
      <c r="N44" s="853"/>
      <c r="O44" s="853"/>
      <c r="P44" s="853"/>
      <c r="Q44" s="833"/>
      <c r="R44" s="833"/>
    </row>
    <row r="45" spans="1:18" ht="120" customHeight="1" x14ac:dyDescent="0.25">
      <c r="A45" s="834">
        <v>23</v>
      </c>
      <c r="B45" s="834">
        <v>1</v>
      </c>
      <c r="C45" s="834">
        <v>4</v>
      </c>
      <c r="D45" s="836">
        <v>2</v>
      </c>
      <c r="E45" s="962" t="s">
        <v>1537</v>
      </c>
      <c r="F45" s="962" t="s">
        <v>1538</v>
      </c>
      <c r="G45" s="836" t="s">
        <v>1522</v>
      </c>
      <c r="H45" s="536" t="s">
        <v>1516</v>
      </c>
      <c r="I45" s="554" t="s">
        <v>936</v>
      </c>
      <c r="J45" s="836" t="s">
        <v>1539</v>
      </c>
      <c r="K45" s="874"/>
      <c r="L45" s="874" t="s">
        <v>34</v>
      </c>
      <c r="M45" s="852"/>
      <c r="N45" s="852">
        <v>22000</v>
      </c>
      <c r="O45" s="852"/>
      <c r="P45" s="852">
        <v>22000</v>
      </c>
      <c r="Q45" s="836" t="s">
        <v>1425</v>
      </c>
      <c r="R45" s="836" t="s">
        <v>1426</v>
      </c>
    </row>
    <row r="46" spans="1:18" ht="149.25" customHeight="1" x14ac:dyDescent="0.25">
      <c r="A46" s="835"/>
      <c r="B46" s="835"/>
      <c r="C46" s="835"/>
      <c r="D46" s="833"/>
      <c r="E46" s="838"/>
      <c r="F46" s="838"/>
      <c r="G46" s="833"/>
      <c r="H46" s="536" t="s">
        <v>1518</v>
      </c>
      <c r="I46" s="554" t="s">
        <v>1524</v>
      </c>
      <c r="J46" s="833"/>
      <c r="K46" s="886"/>
      <c r="L46" s="886"/>
      <c r="M46" s="853"/>
      <c r="N46" s="853"/>
      <c r="O46" s="853"/>
      <c r="P46" s="853"/>
      <c r="Q46" s="833"/>
      <c r="R46" s="833"/>
    </row>
    <row r="47" spans="1:18" ht="119.25" customHeight="1" x14ac:dyDescent="0.25">
      <c r="A47" s="834">
        <v>24</v>
      </c>
      <c r="B47" s="834">
        <v>1</v>
      </c>
      <c r="C47" s="834">
        <v>4</v>
      </c>
      <c r="D47" s="836">
        <v>2</v>
      </c>
      <c r="E47" s="962" t="s">
        <v>1540</v>
      </c>
      <c r="F47" s="962" t="s">
        <v>1541</v>
      </c>
      <c r="G47" s="836" t="s">
        <v>1522</v>
      </c>
      <c r="H47" s="536" t="s">
        <v>1516</v>
      </c>
      <c r="I47" s="554" t="s">
        <v>936</v>
      </c>
      <c r="J47" s="836" t="s">
        <v>1542</v>
      </c>
      <c r="K47" s="874"/>
      <c r="L47" s="874" t="s">
        <v>34</v>
      </c>
      <c r="M47" s="852"/>
      <c r="N47" s="852">
        <v>17400</v>
      </c>
      <c r="O47" s="852"/>
      <c r="P47" s="852">
        <v>17400</v>
      </c>
      <c r="Q47" s="836" t="s">
        <v>1425</v>
      </c>
      <c r="R47" s="836" t="s">
        <v>1426</v>
      </c>
    </row>
    <row r="48" spans="1:18" ht="151.5" customHeight="1" x14ac:dyDescent="0.25">
      <c r="A48" s="835"/>
      <c r="B48" s="835"/>
      <c r="C48" s="835"/>
      <c r="D48" s="833"/>
      <c r="E48" s="838"/>
      <c r="F48" s="838"/>
      <c r="G48" s="833"/>
      <c r="H48" s="536" t="s">
        <v>1518</v>
      </c>
      <c r="I48" s="554" t="s">
        <v>1524</v>
      </c>
      <c r="J48" s="833"/>
      <c r="K48" s="886"/>
      <c r="L48" s="886"/>
      <c r="M48" s="853"/>
      <c r="N48" s="853"/>
      <c r="O48" s="853"/>
      <c r="P48" s="853"/>
      <c r="Q48" s="833"/>
      <c r="R48" s="833"/>
    </row>
    <row r="49" spans="1:19" ht="139.5" customHeight="1" x14ac:dyDescent="0.25">
      <c r="A49" s="834">
        <v>25</v>
      </c>
      <c r="B49" s="834">
        <v>1</v>
      </c>
      <c r="C49" s="834">
        <v>4</v>
      </c>
      <c r="D49" s="836">
        <v>2</v>
      </c>
      <c r="E49" s="962" t="s">
        <v>1543</v>
      </c>
      <c r="F49" s="962" t="s">
        <v>1544</v>
      </c>
      <c r="G49" s="836" t="s">
        <v>1522</v>
      </c>
      <c r="H49" s="536" t="s">
        <v>1516</v>
      </c>
      <c r="I49" s="554" t="s">
        <v>936</v>
      </c>
      <c r="J49" s="836" t="s">
        <v>1545</v>
      </c>
      <c r="K49" s="874"/>
      <c r="L49" s="874" t="s">
        <v>34</v>
      </c>
      <c r="M49" s="852"/>
      <c r="N49" s="852">
        <v>22000</v>
      </c>
      <c r="O49" s="852"/>
      <c r="P49" s="852">
        <v>22000</v>
      </c>
      <c r="Q49" s="836" t="s">
        <v>1425</v>
      </c>
      <c r="R49" s="836" t="s">
        <v>1426</v>
      </c>
    </row>
    <row r="50" spans="1:19" ht="132.75" customHeight="1" x14ac:dyDescent="0.25">
      <c r="A50" s="835"/>
      <c r="B50" s="835"/>
      <c r="C50" s="835"/>
      <c r="D50" s="833"/>
      <c r="E50" s="838"/>
      <c r="F50" s="838"/>
      <c r="G50" s="833"/>
      <c r="H50" s="536" t="s">
        <v>1518</v>
      </c>
      <c r="I50" s="554" t="s">
        <v>1524</v>
      </c>
      <c r="J50" s="833"/>
      <c r="K50" s="886"/>
      <c r="L50" s="886"/>
      <c r="M50" s="853"/>
      <c r="N50" s="853"/>
      <c r="O50" s="853"/>
      <c r="P50" s="853"/>
      <c r="Q50" s="833"/>
      <c r="R50" s="833"/>
    </row>
    <row r="51" spans="1:19" ht="120" customHeight="1" x14ac:dyDescent="0.25">
      <c r="A51" s="834">
        <v>26</v>
      </c>
      <c r="B51" s="834">
        <v>1</v>
      </c>
      <c r="C51" s="834">
        <v>4</v>
      </c>
      <c r="D51" s="836">
        <v>2</v>
      </c>
      <c r="E51" s="962" t="s">
        <v>1546</v>
      </c>
      <c r="F51" s="962" t="s">
        <v>1547</v>
      </c>
      <c r="G51" s="836" t="s">
        <v>1522</v>
      </c>
      <c r="H51" s="536" t="s">
        <v>1516</v>
      </c>
      <c r="I51" s="554" t="s">
        <v>936</v>
      </c>
      <c r="J51" s="836" t="s">
        <v>1548</v>
      </c>
      <c r="K51" s="874"/>
      <c r="L51" s="874" t="s">
        <v>34</v>
      </c>
      <c r="M51" s="852"/>
      <c r="N51" s="852">
        <v>22000</v>
      </c>
      <c r="O51" s="852"/>
      <c r="P51" s="852">
        <v>22000</v>
      </c>
      <c r="Q51" s="836" t="s">
        <v>1425</v>
      </c>
      <c r="R51" s="836" t="s">
        <v>1426</v>
      </c>
    </row>
    <row r="52" spans="1:19" ht="156" customHeight="1" x14ac:dyDescent="0.25">
      <c r="A52" s="835"/>
      <c r="B52" s="835"/>
      <c r="C52" s="835"/>
      <c r="D52" s="833"/>
      <c r="E52" s="838"/>
      <c r="F52" s="838"/>
      <c r="G52" s="833"/>
      <c r="H52" s="536" t="s">
        <v>1518</v>
      </c>
      <c r="I52" s="554" t="s">
        <v>1524</v>
      </c>
      <c r="J52" s="833"/>
      <c r="K52" s="886"/>
      <c r="L52" s="886"/>
      <c r="M52" s="853"/>
      <c r="N52" s="853"/>
      <c r="O52" s="853"/>
      <c r="P52" s="853"/>
      <c r="Q52" s="833"/>
      <c r="R52" s="833"/>
    </row>
    <row r="53" spans="1:19" ht="121.5" customHeight="1" x14ac:dyDescent="0.25">
      <c r="A53" s="834">
        <v>27</v>
      </c>
      <c r="B53" s="834">
        <v>1</v>
      </c>
      <c r="C53" s="834">
        <v>4</v>
      </c>
      <c r="D53" s="836">
        <v>2</v>
      </c>
      <c r="E53" s="962" t="s">
        <v>1549</v>
      </c>
      <c r="F53" s="962" t="s">
        <v>1550</v>
      </c>
      <c r="G53" s="836" t="s">
        <v>1522</v>
      </c>
      <c r="H53" s="536" t="s">
        <v>1516</v>
      </c>
      <c r="I53" s="554" t="s">
        <v>936</v>
      </c>
      <c r="J53" s="836" t="s">
        <v>1551</v>
      </c>
      <c r="K53" s="874"/>
      <c r="L53" s="874" t="s">
        <v>34</v>
      </c>
      <c r="M53" s="852"/>
      <c r="N53" s="852">
        <v>22000</v>
      </c>
      <c r="O53" s="852"/>
      <c r="P53" s="852">
        <v>22000</v>
      </c>
      <c r="Q53" s="836" t="s">
        <v>1425</v>
      </c>
      <c r="R53" s="836" t="s">
        <v>1426</v>
      </c>
    </row>
    <row r="54" spans="1:19" ht="155.25" customHeight="1" x14ac:dyDescent="0.25">
      <c r="A54" s="835"/>
      <c r="B54" s="835"/>
      <c r="C54" s="835"/>
      <c r="D54" s="833"/>
      <c r="E54" s="838"/>
      <c r="F54" s="838"/>
      <c r="G54" s="833"/>
      <c r="H54" s="536" t="s">
        <v>1518</v>
      </c>
      <c r="I54" s="554" t="s">
        <v>1552</v>
      </c>
      <c r="J54" s="833"/>
      <c r="K54" s="886"/>
      <c r="L54" s="886"/>
      <c r="M54" s="853"/>
      <c r="N54" s="853"/>
      <c r="O54" s="853"/>
      <c r="P54" s="853"/>
      <c r="Q54" s="833"/>
      <c r="R54" s="833"/>
    </row>
    <row r="55" spans="1:19" ht="131.25" customHeight="1" x14ac:dyDescent="0.25">
      <c r="A55" s="834">
        <v>28</v>
      </c>
      <c r="B55" s="834">
        <v>1</v>
      </c>
      <c r="C55" s="834">
        <v>4</v>
      </c>
      <c r="D55" s="836">
        <v>2</v>
      </c>
      <c r="E55" s="962" t="s">
        <v>1553</v>
      </c>
      <c r="F55" s="962" t="s">
        <v>1554</v>
      </c>
      <c r="G55" s="836" t="s">
        <v>1522</v>
      </c>
      <c r="H55" s="536" t="s">
        <v>1516</v>
      </c>
      <c r="I55" s="554" t="s">
        <v>936</v>
      </c>
      <c r="J55" s="836" t="s">
        <v>1555</v>
      </c>
      <c r="K55" s="874"/>
      <c r="L55" s="874" t="s">
        <v>34</v>
      </c>
      <c r="M55" s="852"/>
      <c r="N55" s="852">
        <v>19367</v>
      </c>
      <c r="O55" s="852"/>
      <c r="P55" s="852">
        <v>19367</v>
      </c>
      <c r="Q55" s="836" t="s">
        <v>1425</v>
      </c>
      <c r="R55" s="836" t="s">
        <v>1426</v>
      </c>
    </row>
    <row r="56" spans="1:19" ht="141" customHeight="1" x14ac:dyDescent="0.25">
      <c r="A56" s="835"/>
      <c r="B56" s="835"/>
      <c r="C56" s="835"/>
      <c r="D56" s="833"/>
      <c r="E56" s="838"/>
      <c r="F56" s="838"/>
      <c r="G56" s="833"/>
      <c r="H56" s="536" t="s">
        <v>1518</v>
      </c>
      <c r="I56" s="554" t="s">
        <v>1524</v>
      </c>
      <c r="J56" s="833"/>
      <c r="K56" s="886"/>
      <c r="L56" s="886"/>
      <c r="M56" s="853"/>
      <c r="N56" s="853"/>
      <c r="O56" s="853"/>
      <c r="P56" s="853"/>
      <c r="Q56" s="833"/>
      <c r="R56" s="833"/>
    </row>
    <row r="57" spans="1:19" ht="137.25" customHeight="1" x14ac:dyDescent="0.25">
      <c r="A57" s="834">
        <v>29</v>
      </c>
      <c r="B57" s="834">
        <v>1</v>
      </c>
      <c r="C57" s="834">
        <v>4</v>
      </c>
      <c r="D57" s="836">
        <v>2</v>
      </c>
      <c r="E57" s="962" t="s">
        <v>1556</v>
      </c>
      <c r="F57" s="962" t="s">
        <v>1557</v>
      </c>
      <c r="G57" s="836" t="s">
        <v>1522</v>
      </c>
      <c r="H57" s="536" t="s">
        <v>1516</v>
      </c>
      <c r="I57" s="554" t="s">
        <v>936</v>
      </c>
      <c r="J57" s="836" t="s">
        <v>1558</v>
      </c>
      <c r="K57" s="874"/>
      <c r="L57" s="874" t="s">
        <v>34</v>
      </c>
      <c r="M57" s="852"/>
      <c r="N57" s="852">
        <v>19792</v>
      </c>
      <c r="O57" s="852"/>
      <c r="P57" s="852">
        <v>19792</v>
      </c>
      <c r="Q57" s="836" t="s">
        <v>1425</v>
      </c>
      <c r="R57" s="836" t="s">
        <v>1426</v>
      </c>
    </row>
    <row r="58" spans="1:19" ht="132" customHeight="1" x14ac:dyDescent="0.25">
      <c r="A58" s="835"/>
      <c r="B58" s="835"/>
      <c r="C58" s="835"/>
      <c r="D58" s="833"/>
      <c r="E58" s="838"/>
      <c r="F58" s="838"/>
      <c r="G58" s="833"/>
      <c r="H58" s="536" t="s">
        <v>1518</v>
      </c>
      <c r="I58" s="554" t="s">
        <v>1524</v>
      </c>
      <c r="J58" s="833"/>
      <c r="K58" s="886"/>
      <c r="L58" s="886"/>
      <c r="M58" s="853"/>
      <c r="N58" s="853"/>
      <c r="O58" s="853"/>
      <c r="P58" s="853"/>
      <c r="Q58" s="833"/>
      <c r="R58" s="833"/>
    </row>
    <row r="59" spans="1:19" ht="139.5" customHeight="1" x14ac:dyDescent="0.25">
      <c r="A59" s="834">
        <v>30</v>
      </c>
      <c r="B59" s="834">
        <v>1</v>
      </c>
      <c r="C59" s="834">
        <v>4</v>
      </c>
      <c r="D59" s="836">
        <v>2</v>
      </c>
      <c r="E59" s="962" t="s">
        <v>1559</v>
      </c>
      <c r="F59" s="962" t="s">
        <v>1560</v>
      </c>
      <c r="G59" s="836" t="s">
        <v>1522</v>
      </c>
      <c r="H59" s="536" t="s">
        <v>1516</v>
      </c>
      <c r="I59" s="554" t="s">
        <v>936</v>
      </c>
      <c r="J59" s="836" t="s">
        <v>1561</v>
      </c>
      <c r="K59" s="874"/>
      <c r="L59" s="874" t="s">
        <v>34</v>
      </c>
      <c r="M59" s="852"/>
      <c r="N59" s="852">
        <v>22000</v>
      </c>
      <c r="O59" s="852"/>
      <c r="P59" s="852">
        <v>22000</v>
      </c>
      <c r="Q59" s="836" t="s">
        <v>1425</v>
      </c>
      <c r="R59" s="836" t="s">
        <v>1426</v>
      </c>
    </row>
    <row r="60" spans="1:19" ht="138" customHeight="1" x14ac:dyDescent="0.25">
      <c r="A60" s="835"/>
      <c r="B60" s="835"/>
      <c r="C60" s="835"/>
      <c r="D60" s="833"/>
      <c r="E60" s="838"/>
      <c r="F60" s="838"/>
      <c r="G60" s="833"/>
      <c r="H60" s="536" t="s">
        <v>1518</v>
      </c>
      <c r="I60" s="554" t="s">
        <v>1524</v>
      </c>
      <c r="J60" s="833"/>
      <c r="K60" s="886"/>
      <c r="L60" s="886"/>
      <c r="M60" s="853"/>
      <c r="N60" s="853"/>
      <c r="O60" s="853"/>
      <c r="P60" s="853"/>
      <c r="Q60" s="833"/>
      <c r="R60" s="833"/>
    </row>
    <row r="61" spans="1:19" ht="117.75" customHeight="1" x14ac:dyDescent="0.25">
      <c r="A61" s="834">
        <v>31</v>
      </c>
      <c r="B61" s="834">
        <v>1</v>
      </c>
      <c r="C61" s="834">
        <v>4</v>
      </c>
      <c r="D61" s="836">
        <v>2</v>
      </c>
      <c r="E61" s="962" t="s">
        <v>1562</v>
      </c>
      <c r="F61" s="962" t="s">
        <v>1563</v>
      </c>
      <c r="G61" s="836" t="s">
        <v>1522</v>
      </c>
      <c r="H61" s="536" t="s">
        <v>1516</v>
      </c>
      <c r="I61" s="554" t="s">
        <v>936</v>
      </c>
      <c r="J61" s="836" t="s">
        <v>1564</v>
      </c>
      <c r="K61" s="874"/>
      <c r="L61" s="874" t="s">
        <v>34</v>
      </c>
      <c r="M61" s="852"/>
      <c r="N61" s="852">
        <v>20700</v>
      </c>
      <c r="O61" s="852"/>
      <c r="P61" s="852">
        <v>20700</v>
      </c>
      <c r="Q61" s="836" t="s">
        <v>1425</v>
      </c>
      <c r="R61" s="836" t="s">
        <v>1426</v>
      </c>
    </row>
    <row r="62" spans="1:19" ht="159.75" customHeight="1" x14ac:dyDescent="0.25">
      <c r="A62" s="835"/>
      <c r="B62" s="835"/>
      <c r="C62" s="835"/>
      <c r="D62" s="833"/>
      <c r="E62" s="838"/>
      <c r="F62" s="838"/>
      <c r="G62" s="833"/>
      <c r="H62" s="536" t="s">
        <v>1518</v>
      </c>
      <c r="I62" s="554" t="s">
        <v>1524</v>
      </c>
      <c r="J62" s="833"/>
      <c r="K62" s="886"/>
      <c r="L62" s="886"/>
      <c r="M62" s="853"/>
      <c r="N62" s="853"/>
      <c r="O62" s="853"/>
      <c r="P62" s="853"/>
      <c r="Q62" s="833"/>
      <c r="R62" s="833"/>
    </row>
    <row r="63" spans="1:19" ht="123.75" customHeight="1" x14ac:dyDescent="0.25">
      <c r="A63" s="834">
        <v>32</v>
      </c>
      <c r="B63" s="834">
        <v>1</v>
      </c>
      <c r="C63" s="834">
        <v>4</v>
      </c>
      <c r="D63" s="836">
        <v>2</v>
      </c>
      <c r="E63" s="962" t="s">
        <v>1565</v>
      </c>
      <c r="F63" s="962" t="s">
        <v>1566</v>
      </c>
      <c r="G63" s="836" t="s">
        <v>1522</v>
      </c>
      <c r="H63" s="536" t="s">
        <v>1516</v>
      </c>
      <c r="I63" s="554" t="s">
        <v>936</v>
      </c>
      <c r="J63" s="836" t="s">
        <v>1567</v>
      </c>
      <c r="K63" s="874"/>
      <c r="L63" s="874" t="s">
        <v>34</v>
      </c>
      <c r="M63" s="852"/>
      <c r="N63" s="852">
        <v>22000</v>
      </c>
      <c r="O63" s="852"/>
      <c r="P63" s="852">
        <v>22000</v>
      </c>
      <c r="Q63" s="836" t="s">
        <v>1425</v>
      </c>
      <c r="R63" s="836" t="s">
        <v>1426</v>
      </c>
    </row>
    <row r="64" spans="1:19" ht="154.5" customHeight="1" x14ac:dyDescent="0.25">
      <c r="A64" s="835"/>
      <c r="B64" s="835"/>
      <c r="C64" s="835"/>
      <c r="D64" s="833"/>
      <c r="E64" s="838"/>
      <c r="F64" s="838"/>
      <c r="G64" s="833"/>
      <c r="H64" s="536" t="s">
        <v>1518</v>
      </c>
      <c r="I64" s="554" t="s">
        <v>1568</v>
      </c>
      <c r="J64" s="833"/>
      <c r="K64" s="886"/>
      <c r="L64" s="886"/>
      <c r="M64" s="853"/>
      <c r="N64" s="853"/>
      <c r="O64" s="853"/>
      <c r="P64" s="853"/>
      <c r="Q64" s="833"/>
      <c r="R64" s="833"/>
      <c r="S64" s="380"/>
    </row>
    <row r="65" spans="1:18" ht="131.25" customHeight="1" x14ac:dyDescent="0.25">
      <c r="A65" s="834">
        <v>33</v>
      </c>
      <c r="B65" s="834">
        <v>1</v>
      </c>
      <c r="C65" s="834">
        <v>4</v>
      </c>
      <c r="D65" s="836">
        <v>2</v>
      </c>
      <c r="E65" s="962" t="s">
        <v>1569</v>
      </c>
      <c r="F65" s="962" t="s">
        <v>1570</v>
      </c>
      <c r="G65" s="836" t="s">
        <v>1522</v>
      </c>
      <c r="H65" s="536" t="s">
        <v>1516</v>
      </c>
      <c r="I65" s="554" t="s">
        <v>936</v>
      </c>
      <c r="J65" s="836" t="s">
        <v>1571</v>
      </c>
      <c r="K65" s="874"/>
      <c r="L65" s="874" t="s">
        <v>34</v>
      </c>
      <c r="M65" s="852"/>
      <c r="N65" s="852">
        <v>19335</v>
      </c>
      <c r="O65" s="852"/>
      <c r="P65" s="852">
        <v>19335</v>
      </c>
      <c r="Q65" s="836" t="s">
        <v>1425</v>
      </c>
      <c r="R65" s="836" t="s">
        <v>1426</v>
      </c>
    </row>
    <row r="66" spans="1:18" ht="140.25" customHeight="1" x14ac:dyDescent="0.25">
      <c r="A66" s="835"/>
      <c r="B66" s="835"/>
      <c r="C66" s="835"/>
      <c r="D66" s="833"/>
      <c r="E66" s="838"/>
      <c r="F66" s="838"/>
      <c r="G66" s="833"/>
      <c r="H66" s="536" t="s">
        <v>1518</v>
      </c>
      <c r="I66" s="554" t="s">
        <v>1524</v>
      </c>
      <c r="J66" s="833"/>
      <c r="K66" s="886"/>
      <c r="L66" s="886"/>
      <c r="M66" s="853"/>
      <c r="N66" s="853"/>
      <c r="O66" s="853"/>
      <c r="P66" s="853"/>
      <c r="Q66" s="833"/>
      <c r="R66" s="833"/>
    </row>
    <row r="67" spans="1:18" ht="140.25" customHeight="1" x14ac:dyDescent="0.25">
      <c r="A67" s="834">
        <v>34</v>
      </c>
      <c r="B67" s="834">
        <v>1</v>
      </c>
      <c r="C67" s="834">
        <v>4</v>
      </c>
      <c r="D67" s="836">
        <v>2</v>
      </c>
      <c r="E67" s="962" t="s">
        <v>1572</v>
      </c>
      <c r="F67" s="962" t="s">
        <v>1573</v>
      </c>
      <c r="G67" s="836" t="s">
        <v>1522</v>
      </c>
      <c r="H67" s="536" t="s">
        <v>1516</v>
      </c>
      <c r="I67" s="554" t="s">
        <v>936</v>
      </c>
      <c r="J67" s="836" t="s">
        <v>1574</v>
      </c>
      <c r="K67" s="874"/>
      <c r="L67" s="874" t="s">
        <v>34</v>
      </c>
      <c r="M67" s="852"/>
      <c r="N67" s="852">
        <v>22000</v>
      </c>
      <c r="O67" s="852"/>
      <c r="P67" s="852">
        <v>22000</v>
      </c>
      <c r="Q67" s="836" t="s">
        <v>1425</v>
      </c>
      <c r="R67" s="836" t="s">
        <v>1426</v>
      </c>
    </row>
    <row r="68" spans="1:18" ht="132.75" customHeight="1" x14ac:dyDescent="0.25">
      <c r="A68" s="835"/>
      <c r="B68" s="835"/>
      <c r="C68" s="835"/>
      <c r="D68" s="833"/>
      <c r="E68" s="838"/>
      <c r="F68" s="838"/>
      <c r="G68" s="833"/>
      <c r="H68" s="536" t="s">
        <v>1518</v>
      </c>
      <c r="I68" s="554" t="s">
        <v>1524</v>
      </c>
      <c r="J68" s="833"/>
      <c r="K68" s="886"/>
      <c r="L68" s="886"/>
      <c r="M68" s="853"/>
      <c r="N68" s="853"/>
      <c r="O68" s="853"/>
      <c r="P68" s="853"/>
      <c r="Q68" s="833"/>
      <c r="R68" s="833"/>
    </row>
    <row r="69" spans="1:18" ht="125.25" customHeight="1" x14ac:dyDescent="0.25">
      <c r="A69" s="834">
        <v>35</v>
      </c>
      <c r="B69" s="834">
        <v>1</v>
      </c>
      <c r="C69" s="834">
        <v>4</v>
      </c>
      <c r="D69" s="836">
        <v>2</v>
      </c>
      <c r="E69" s="962" t="s">
        <v>1575</v>
      </c>
      <c r="F69" s="962" t="s">
        <v>1576</v>
      </c>
      <c r="G69" s="836" t="s">
        <v>1522</v>
      </c>
      <c r="H69" s="536" t="s">
        <v>1516</v>
      </c>
      <c r="I69" s="554" t="s">
        <v>936</v>
      </c>
      <c r="J69" s="836" t="s">
        <v>1577</v>
      </c>
      <c r="K69" s="874"/>
      <c r="L69" s="874" t="s">
        <v>34</v>
      </c>
      <c r="M69" s="852"/>
      <c r="N69" s="852">
        <v>20250</v>
      </c>
      <c r="O69" s="852"/>
      <c r="P69" s="852">
        <v>20250</v>
      </c>
      <c r="Q69" s="836" t="s">
        <v>1425</v>
      </c>
      <c r="R69" s="836" t="s">
        <v>1426</v>
      </c>
    </row>
    <row r="70" spans="1:18" ht="146.25" customHeight="1" x14ac:dyDescent="0.25">
      <c r="A70" s="835"/>
      <c r="B70" s="835"/>
      <c r="C70" s="835"/>
      <c r="D70" s="833"/>
      <c r="E70" s="838"/>
      <c r="F70" s="838"/>
      <c r="G70" s="833"/>
      <c r="H70" s="536" t="s">
        <v>1518</v>
      </c>
      <c r="I70" s="554" t="s">
        <v>1524</v>
      </c>
      <c r="J70" s="833"/>
      <c r="K70" s="886"/>
      <c r="L70" s="886"/>
      <c r="M70" s="853"/>
      <c r="N70" s="853"/>
      <c r="O70" s="853"/>
      <c r="P70" s="853"/>
      <c r="Q70" s="833"/>
      <c r="R70" s="833"/>
    </row>
    <row r="71" spans="1:18" ht="132.75" customHeight="1" x14ac:dyDescent="0.25">
      <c r="A71" s="834">
        <v>36</v>
      </c>
      <c r="B71" s="834">
        <v>1</v>
      </c>
      <c r="C71" s="834">
        <v>4</v>
      </c>
      <c r="D71" s="836">
        <v>2</v>
      </c>
      <c r="E71" s="962" t="s">
        <v>1578</v>
      </c>
      <c r="F71" s="962" t="s">
        <v>1579</v>
      </c>
      <c r="G71" s="836" t="s">
        <v>1522</v>
      </c>
      <c r="H71" s="536" t="s">
        <v>1516</v>
      </c>
      <c r="I71" s="554" t="s">
        <v>936</v>
      </c>
      <c r="J71" s="836" t="s">
        <v>1580</v>
      </c>
      <c r="K71" s="874"/>
      <c r="L71" s="874" t="s">
        <v>34</v>
      </c>
      <c r="M71" s="852"/>
      <c r="N71" s="852">
        <v>21020</v>
      </c>
      <c r="O71" s="852"/>
      <c r="P71" s="852">
        <v>21020</v>
      </c>
      <c r="Q71" s="836" t="s">
        <v>1425</v>
      </c>
      <c r="R71" s="836" t="s">
        <v>1426</v>
      </c>
    </row>
    <row r="72" spans="1:18" ht="149.25" customHeight="1" x14ac:dyDescent="0.25">
      <c r="A72" s="835"/>
      <c r="B72" s="835"/>
      <c r="C72" s="835"/>
      <c r="D72" s="833"/>
      <c r="E72" s="838"/>
      <c r="F72" s="838"/>
      <c r="G72" s="833"/>
      <c r="H72" s="536" t="s">
        <v>1518</v>
      </c>
      <c r="I72" s="554" t="s">
        <v>1524</v>
      </c>
      <c r="J72" s="833"/>
      <c r="K72" s="886"/>
      <c r="L72" s="886"/>
      <c r="M72" s="853"/>
      <c r="N72" s="853"/>
      <c r="O72" s="853"/>
      <c r="P72" s="853"/>
      <c r="Q72" s="833"/>
      <c r="R72" s="833"/>
    </row>
    <row r="73" spans="1:18" ht="123.75" customHeight="1" x14ac:dyDescent="0.25">
      <c r="A73" s="834">
        <v>37</v>
      </c>
      <c r="B73" s="834">
        <v>1</v>
      </c>
      <c r="C73" s="834">
        <v>4</v>
      </c>
      <c r="D73" s="836">
        <v>2</v>
      </c>
      <c r="E73" s="962" t="s">
        <v>1581</v>
      </c>
      <c r="F73" s="962" t="s">
        <v>1582</v>
      </c>
      <c r="G73" s="836" t="s">
        <v>1522</v>
      </c>
      <c r="H73" s="536" t="s">
        <v>1516</v>
      </c>
      <c r="I73" s="554" t="s">
        <v>936</v>
      </c>
      <c r="J73" s="836" t="s">
        <v>1583</v>
      </c>
      <c r="K73" s="874"/>
      <c r="L73" s="874" t="s">
        <v>34</v>
      </c>
      <c r="M73" s="852"/>
      <c r="N73" s="852">
        <v>22000</v>
      </c>
      <c r="O73" s="852"/>
      <c r="P73" s="852">
        <v>22000</v>
      </c>
      <c r="Q73" s="836" t="s">
        <v>1425</v>
      </c>
      <c r="R73" s="836" t="s">
        <v>1426</v>
      </c>
    </row>
    <row r="74" spans="1:18" ht="130.5" customHeight="1" x14ac:dyDescent="0.25">
      <c r="A74" s="835"/>
      <c r="B74" s="835"/>
      <c r="C74" s="835"/>
      <c r="D74" s="833"/>
      <c r="E74" s="838"/>
      <c r="F74" s="838"/>
      <c r="G74" s="833"/>
      <c r="H74" s="536" t="s">
        <v>1518</v>
      </c>
      <c r="I74" s="554" t="s">
        <v>1524</v>
      </c>
      <c r="J74" s="833"/>
      <c r="K74" s="886"/>
      <c r="L74" s="886"/>
      <c r="M74" s="853"/>
      <c r="N74" s="853"/>
      <c r="O74" s="853"/>
      <c r="P74" s="853"/>
      <c r="Q74" s="833"/>
      <c r="R74" s="833"/>
    </row>
    <row r="75" spans="1:18" ht="131.25" customHeight="1" x14ac:dyDescent="0.25">
      <c r="A75" s="834">
        <v>38</v>
      </c>
      <c r="B75" s="834">
        <v>1</v>
      </c>
      <c r="C75" s="834">
        <v>4</v>
      </c>
      <c r="D75" s="836">
        <v>2</v>
      </c>
      <c r="E75" s="962" t="s">
        <v>1584</v>
      </c>
      <c r="F75" s="962" t="s">
        <v>1585</v>
      </c>
      <c r="G75" s="836" t="s">
        <v>1522</v>
      </c>
      <c r="H75" s="536" t="s">
        <v>1516</v>
      </c>
      <c r="I75" s="554" t="s">
        <v>936</v>
      </c>
      <c r="J75" s="836" t="s">
        <v>1586</v>
      </c>
      <c r="K75" s="874"/>
      <c r="L75" s="874" t="s">
        <v>34</v>
      </c>
      <c r="M75" s="852"/>
      <c r="N75" s="852">
        <v>20750</v>
      </c>
      <c r="O75" s="852"/>
      <c r="P75" s="852">
        <v>20750</v>
      </c>
      <c r="Q75" s="836" t="s">
        <v>1425</v>
      </c>
      <c r="R75" s="836" t="s">
        <v>1426</v>
      </c>
    </row>
    <row r="76" spans="1:18" ht="139.5" customHeight="1" x14ac:dyDescent="0.25">
      <c r="A76" s="835"/>
      <c r="B76" s="835"/>
      <c r="C76" s="835"/>
      <c r="D76" s="833"/>
      <c r="E76" s="838"/>
      <c r="F76" s="838"/>
      <c r="G76" s="833"/>
      <c r="H76" s="536" t="s">
        <v>1518</v>
      </c>
      <c r="I76" s="554" t="s">
        <v>1524</v>
      </c>
      <c r="J76" s="833"/>
      <c r="K76" s="886"/>
      <c r="L76" s="886"/>
      <c r="M76" s="853"/>
      <c r="N76" s="853"/>
      <c r="O76" s="853"/>
      <c r="P76" s="853"/>
      <c r="Q76" s="833"/>
      <c r="R76" s="833"/>
    </row>
    <row r="77" spans="1:18" ht="131.25" customHeight="1" x14ac:dyDescent="0.25">
      <c r="A77" s="834">
        <v>39</v>
      </c>
      <c r="B77" s="834">
        <v>1</v>
      </c>
      <c r="C77" s="834">
        <v>4</v>
      </c>
      <c r="D77" s="836">
        <v>2</v>
      </c>
      <c r="E77" s="962" t="s">
        <v>1587</v>
      </c>
      <c r="F77" s="962" t="s">
        <v>1588</v>
      </c>
      <c r="G77" s="836" t="s">
        <v>1522</v>
      </c>
      <c r="H77" s="536" t="s">
        <v>1516</v>
      </c>
      <c r="I77" s="554" t="s">
        <v>936</v>
      </c>
      <c r="J77" s="836" t="s">
        <v>1589</v>
      </c>
      <c r="K77" s="874"/>
      <c r="L77" s="874" t="s">
        <v>34</v>
      </c>
      <c r="M77" s="852"/>
      <c r="N77" s="852">
        <v>20410</v>
      </c>
      <c r="O77" s="852"/>
      <c r="P77" s="852">
        <v>20410</v>
      </c>
      <c r="Q77" s="836" t="s">
        <v>1425</v>
      </c>
      <c r="R77" s="836" t="s">
        <v>1426</v>
      </c>
    </row>
    <row r="78" spans="1:18" ht="140.25" customHeight="1" x14ac:dyDescent="0.25">
      <c r="A78" s="835"/>
      <c r="B78" s="835"/>
      <c r="C78" s="835"/>
      <c r="D78" s="833"/>
      <c r="E78" s="838"/>
      <c r="F78" s="838"/>
      <c r="G78" s="833"/>
      <c r="H78" s="536" t="s">
        <v>1518</v>
      </c>
      <c r="I78" s="554" t="s">
        <v>1524</v>
      </c>
      <c r="J78" s="833"/>
      <c r="K78" s="886"/>
      <c r="L78" s="886"/>
      <c r="M78" s="853"/>
      <c r="N78" s="853"/>
      <c r="O78" s="853"/>
      <c r="P78" s="853"/>
      <c r="Q78" s="833"/>
      <c r="R78" s="833"/>
    </row>
    <row r="79" spans="1:18" ht="139.5" customHeight="1" x14ac:dyDescent="0.25">
      <c r="A79" s="834">
        <v>40</v>
      </c>
      <c r="B79" s="834">
        <v>1</v>
      </c>
      <c r="C79" s="834">
        <v>4</v>
      </c>
      <c r="D79" s="836">
        <v>2</v>
      </c>
      <c r="E79" s="962" t="s">
        <v>1590</v>
      </c>
      <c r="F79" s="962" t="s">
        <v>1591</v>
      </c>
      <c r="G79" s="836" t="s">
        <v>1522</v>
      </c>
      <c r="H79" s="536" t="s">
        <v>1516</v>
      </c>
      <c r="I79" s="554" t="s">
        <v>936</v>
      </c>
      <c r="J79" s="836" t="s">
        <v>1592</v>
      </c>
      <c r="K79" s="874"/>
      <c r="L79" s="874" t="s">
        <v>34</v>
      </c>
      <c r="M79" s="852"/>
      <c r="N79" s="852">
        <v>18525</v>
      </c>
      <c r="O79" s="852"/>
      <c r="P79" s="852">
        <v>18525</v>
      </c>
      <c r="Q79" s="836" t="s">
        <v>1425</v>
      </c>
      <c r="R79" s="836" t="s">
        <v>1426</v>
      </c>
    </row>
    <row r="80" spans="1:18" ht="133.5" customHeight="1" x14ac:dyDescent="0.25">
      <c r="A80" s="835"/>
      <c r="B80" s="835"/>
      <c r="C80" s="835"/>
      <c r="D80" s="833"/>
      <c r="E80" s="838"/>
      <c r="F80" s="838"/>
      <c r="G80" s="833"/>
      <c r="H80" s="536" t="s">
        <v>1518</v>
      </c>
      <c r="I80" s="554" t="s">
        <v>1524</v>
      </c>
      <c r="J80" s="833"/>
      <c r="K80" s="886"/>
      <c r="L80" s="886"/>
      <c r="M80" s="853"/>
      <c r="N80" s="853"/>
      <c r="O80" s="853"/>
      <c r="P80" s="853"/>
      <c r="Q80" s="833"/>
      <c r="R80" s="833"/>
    </row>
    <row r="81" spans="1:18" ht="138.75" customHeight="1" x14ac:dyDescent="0.25">
      <c r="A81" s="834">
        <v>41</v>
      </c>
      <c r="B81" s="834">
        <v>1</v>
      </c>
      <c r="C81" s="834">
        <v>4</v>
      </c>
      <c r="D81" s="836">
        <v>2</v>
      </c>
      <c r="E81" s="962" t="s">
        <v>1593</v>
      </c>
      <c r="F81" s="962" t="s">
        <v>1594</v>
      </c>
      <c r="G81" s="836" t="s">
        <v>1522</v>
      </c>
      <c r="H81" s="536" t="s">
        <v>1516</v>
      </c>
      <c r="I81" s="554" t="s">
        <v>936</v>
      </c>
      <c r="J81" s="836" t="s">
        <v>1595</v>
      </c>
      <c r="K81" s="874"/>
      <c r="L81" s="874" t="s">
        <v>34</v>
      </c>
      <c r="M81" s="852"/>
      <c r="N81" s="852">
        <v>22000</v>
      </c>
      <c r="O81" s="852"/>
      <c r="P81" s="852">
        <v>22000</v>
      </c>
      <c r="Q81" s="836" t="s">
        <v>1425</v>
      </c>
      <c r="R81" s="836" t="s">
        <v>1426</v>
      </c>
    </row>
    <row r="82" spans="1:18" ht="141" customHeight="1" x14ac:dyDescent="0.25">
      <c r="A82" s="835"/>
      <c r="B82" s="835"/>
      <c r="C82" s="835"/>
      <c r="D82" s="833"/>
      <c r="E82" s="838"/>
      <c r="F82" s="838"/>
      <c r="G82" s="833"/>
      <c r="H82" s="536" t="s">
        <v>1518</v>
      </c>
      <c r="I82" s="554" t="s">
        <v>1524</v>
      </c>
      <c r="J82" s="833"/>
      <c r="K82" s="886"/>
      <c r="L82" s="886"/>
      <c r="M82" s="853"/>
      <c r="N82" s="853"/>
      <c r="O82" s="853"/>
      <c r="P82" s="853"/>
      <c r="Q82" s="833"/>
      <c r="R82" s="833"/>
    </row>
    <row r="83" spans="1:18" ht="127.5" customHeight="1" x14ac:dyDescent="0.25">
      <c r="A83" s="834">
        <v>42</v>
      </c>
      <c r="B83" s="834">
        <v>1</v>
      </c>
      <c r="C83" s="834">
        <v>4</v>
      </c>
      <c r="D83" s="836">
        <v>2</v>
      </c>
      <c r="E83" s="962" t="s">
        <v>1596</v>
      </c>
      <c r="F83" s="962" t="s">
        <v>1597</v>
      </c>
      <c r="G83" s="836" t="s">
        <v>1522</v>
      </c>
      <c r="H83" s="536" t="s">
        <v>1516</v>
      </c>
      <c r="I83" s="554" t="s">
        <v>936</v>
      </c>
      <c r="J83" s="836" t="s">
        <v>1598</v>
      </c>
      <c r="K83" s="874"/>
      <c r="L83" s="874" t="s">
        <v>34</v>
      </c>
      <c r="M83" s="852"/>
      <c r="N83" s="852">
        <v>19340</v>
      </c>
      <c r="O83" s="852"/>
      <c r="P83" s="852">
        <v>19340</v>
      </c>
      <c r="Q83" s="836" t="s">
        <v>1425</v>
      </c>
      <c r="R83" s="836" t="s">
        <v>1426</v>
      </c>
    </row>
    <row r="84" spans="1:18" ht="145.5" customHeight="1" x14ac:dyDescent="0.25">
      <c r="A84" s="835"/>
      <c r="B84" s="835"/>
      <c r="C84" s="835"/>
      <c r="D84" s="833"/>
      <c r="E84" s="838"/>
      <c r="F84" s="838"/>
      <c r="G84" s="833"/>
      <c r="H84" s="536" t="s">
        <v>1518</v>
      </c>
      <c r="I84" s="554" t="s">
        <v>1519</v>
      </c>
      <c r="J84" s="833"/>
      <c r="K84" s="886"/>
      <c r="L84" s="886"/>
      <c r="M84" s="853"/>
      <c r="N84" s="853"/>
      <c r="O84" s="853"/>
      <c r="P84" s="853"/>
      <c r="Q84" s="833"/>
      <c r="R84" s="833"/>
    </row>
    <row r="85" spans="1:18" ht="127.5" customHeight="1" x14ac:dyDescent="0.25">
      <c r="A85" s="834">
        <v>43</v>
      </c>
      <c r="B85" s="834">
        <v>1</v>
      </c>
      <c r="C85" s="834">
        <v>4</v>
      </c>
      <c r="D85" s="836">
        <v>2</v>
      </c>
      <c r="E85" s="962" t="s">
        <v>1599</v>
      </c>
      <c r="F85" s="962" t="s">
        <v>1600</v>
      </c>
      <c r="G85" s="836" t="s">
        <v>1522</v>
      </c>
      <c r="H85" s="536" t="s">
        <v>1516</v>
      </c>
      <c r="I85" s="554" t="s">
        <v>41</v>
      </c>
      <c r="J85" s="836" t="s">
        <v>1601</v>
      </c>
      <c r="K85" s="874"/>
      <c r="L85" s="874" t="s">
        <v>34</v>
      </c>
      <c r="M85" s="852"/>
      <c r="N85" s="852">
        <v>7000</v>
      </c>
      <c r="O85" s="852"/>
      <c r="P85" s="852">
        <v>7000</v>
      </c>
      <c r="Q85" s="836" t="s">
        <v>1425</v>
      </c>
      <c r="R85" s="836" t="s">
        <v>1426</v>
      </c>
    </row>
    <row r="86" spans="1:18" ht="105" customHeight="1" x14ac:dyDescent="0.25">
      <c r="A86" s="835"/>
      <c r="B86" s="835"/>
      <c r="C86" s="835"/>
      <c r="D86" s="833"/>
      <c r="E86" s="838"/>
      <c r="F86" s="838"/>
      <c r="G86" s="833"/>
      <c r="H86" s="536" t="s">
        <v>1518</v>
      </c>
      <c r="I86" s="554" t="s">
        <v>1496</v>
      </c>
      <c r="J86" s="833"/>
      <c r="K86" s="886"/>
      <c r="L86" s="886"/>
      <c r="M86" s="853"/>
      <c r="N86" s="853"/>
      <c r="O86" s="853"/>
      <c r="P86" s="853"/>
      <c r="Q86" s="833"/>
      <c r="R86" s="833"/>
    </row>
    <row r="87" spans="1:18" ht="114" customHeight="1" x14ac:dyDescent="0.25">
      <c r="A87" s="834">
        <v>44</v>
      </c>
      <c r="B87" s="834">
        <v>1</v>
      </c>
      <c r="C87" s="834">
        <v>4</v>
      </c>
      <c r="D87" s="836">
        <v>2</v>
      </c>
      <c r="E87" s="962" t="s">
        <v>1602</v>
      </c>
      <c r="F87" s="962" t="s">
        <v>1603</v>
      </c>
      <c r="G87" s="836" t="s">
        <v>1604</v>
      </c>
      <c r="H87" s="536" t="s">
        <v>1605</v>
      </c>
      <c r="I87" s="554" t="s">
        <v>41</v>
      </c>
      <c r="J87" s="836" t="s">
        <v>1606</v>
      </c>
      <c r="K87" s="874"/>
      <c r="L87" s="874" t="s">
        <v>34</v>
      </c>
      <c r="M87" s="852"/>
      <c r="N87" s="852">
        <v>20500</v>
      </c>
      <c r="O87" s="852"/>
      <c r="P87" s="852">
        <v>20500</v>
      </c>
      <c r="Q87" s="836" t="s">
        <v>1425</v>
      </c>
      <c r="R87" s="836" t="s">
        <v>1426</v>
      </c>
    </row>
    <row r="88" spans="1:18" ht="127.5" customHeight="1" x14ac:dyDescent="0.25">
      <c r="A88" s="835"/>
      <c r="B88" s="835"/>
      <c r="C88" s="835"/>
      <c r="D88" s="833"/>
      <c r="E88" s="838"/>
      <c r="F88" s="838"/>
      <c r="G88" s="833"/>
      <c r="H88" s="538" t="s">
        <v>1607</v>
      </c>
      <c r="I88" s="537" t="s">
        <v>1608</v>
      </c>
      <c r="J88" s="833"/>
      <c r="K88" s="886"/>
      <c r="L88" s="886"/>
      <c r="M88" s="853"/>
      <c r="N88" s="853"/>
      <c r="O88" s="853"/>
      <c r="P88" s="853"/>
      <c r="Q88" s="833"/>
      <c r="R88" s="833"/>
    </row>
    <row r="89" spans="1:18" ht="61.5" customHeight="1" x14ac:dyDescent="0.25">
      <c r="A89" s="836">
        <v>45</v>
      </c>
      <c r="B89" s="836">
        <v>1</v>
      </c>
      <c r="C89" s="836">
        <v>4</v>
      </c>
      <c r="D89" s="836">
        <v>2</v>
      </c>
      <c r="E89" s="962" t="s">
        <v>1609</v>
      </c>
      <c r="F89" s="962" t="s">
        <v>1610</v>
      </c>
      <c r="G89" s="836" t="s">
        <v>1611</v>
      </c>
      <c r="H89" s="536" t="s">
        <v>910</v>
      </c>
      <c r="I89" s="532">
        <v>1</v>
      </c>
      <c r="J89" s="836" t="s">
        <v>1612</v>
      </c>
      <c r="K89" s="836"/>
      <c r="L89" s="836" t="s">
        <v>34</v>
      </c>
      <c r="M89" s="856"/>
      <c r="N89" s="856">
        <v>57800</v>
      </c>
      <c r="O89" s="856"/>
      <c r="P89" s="856">
        <v>57800</v>
      </c>
      <c r="Q89" s="836" t="s">
        <v>1425</v>
      </c>
      <c r="R89" s="836" t="s">
        <v>1426</v>
      </c>
    </row>
    <row r="90" spans="1:18" ht="57.75" customHeight="1" x14ac:dyDescent="0.25">
      <c r="A90" s="869"/>
      <c r="B90" s="869"/>
      <c r="C90" s="869"/>
      <c r="D90" s="869"/>
      <c r="E90" s="963"/>
      <c r="F90" s="963"/>
      <c r="G90" s="869"/>
      <c r="H90" s="536" t="s">
        <v>913</v>
      </c>
      <c r="I90" s="532">
        <v>30</v>
      </c>
      <c r="J90" s="869"/>
      <c r="K90" s="869"/>
      <c r="L90" s="869"/>
      <c r="M90" s="871"/>
      <c r="N90" s="871"/>
      <c r="O90" s="871"/>
      <c r="P90" s="871"/>
      <c r="Q90" s="869"/>
      <c r="R90" s="869"/>
    </row>
    <row r="91" spans="1:18" ht="90" customHeight="1" x14ac:dyDescent="0.25">
      <c r="A91" s="869"/>
      <c r="B91" s="869"/>
      <c r="C91" s="869"/>
      <c r="D91" s="869"/>
      <c r="E91" s="963"/>
      <c r="F91" s="963"/>
      <c r="G91" s="869"/>
      <c r="H91" s="536" t="s">
        <v>469</v>
      </c>
      <c r="I91" s="532">
        <v>1</v>
      </c>
      <c r="J91" s="869"/>
      <c r="K91" s="869"/>
      <c r="L91" s="869"/>
      <c r="M91" s="871"/>
      <c r="N91" s="871"/>
      <c r="O91" s="871"/>
      <c r="P91" s="871"/>
      <c r="Q91" s="869"/>
      <c r="R91" s="869"/>
    </row>
    <row r="92" spans="1:18" ht="66" customHeight="1" x14ac:dyDescent="0.25">
      <c r="A92" s="869"/>
      <c r="B92" s="869"/>
      <c r="C92" s="869"/>
      <c r="D92" s="869"/>
      <c r="E92" s="963"/>
      <c r="F92" s="963"/>
      <c r="G92" s="869"/>
      <c r="H92" s="536" t="s">
        <v>1613</v>
      </c>
      <c r="I92" s="532">
        <v>1</v>
      </c>
      <c r="J92" s="869"/>
      <c r="K92" s="869"/>
      <c r="L92" s="869"/>
      <c r="M92" s="871"/>
      <c r="N92" s="871"/>
      <c r="O92" s="871"/>
      <c r="P92" s="871"/>
      <c r="Q92" s="869"/>
      <c r="R92" s="869"/>
    </row>
    <row r="93" spans="1:18" ht="71.25" customHeight="1" x14ac:dyDescent="0.25">
      <c r="A93" s="833"/>
      <c r="B93" s="833"/>
      <c r="C93" s="833"/>
      <c r="D93" s="833"/>
      <c r="E93" s="838"/>
      <c r="F93" s="838"/>
      <c r="G93" s="833"/>
      <c r="H93" s="536" t="s">
        <v>1614</v>
      </c>
      <c r="I93" s="421">
        <v>1000</v>
      </c>
      <c r="J93" s="833"/>
      <c r="K93" s="833"/>
      <c r="L93" s="833"/>
      <c r="M93" s="857"/>
      <c r="N93" s="857"/>
      <c r="O93" s="857"/>
      <c r="P93" s="857"/>
      <c r="Q93" s="833"/>
      <c r="R93" s="833"/>
    </row>
    <row r="94" spans="1:18" ht="43.5" customHeight="1" x14ac:dyDescent="0.25">
      <c r="A94" s="836">
        <v>46</v>
      </c>
      <c r="B94" s="836">
        <v>1</v>
      </c>
      <c r="C94" s="836">
        <v>4</v>
      </c>
      <c r="D94" s="836">
        <v>2</v>
      </c>
      <c r="E94" s="962" t="s">
        <v>1615</v>
      </c>
      <c r="F94" s="962" t="s">
        <v>1616</v>
      </c>
      <c r="G94" s="836" t="s">
        <v>194</v>
      </c>
      <c r="H94" s="536" t="s">
        <v>910</v>
      </c>
      <c r="I94" s="532">
        <v>1</v>
      </c>
      <c r="J94" s="836" t="s">
        <v>1432</v>
      </c>
      <c r="K94" s="836"/>
      <c r="L94" s="836" t="s">
        <v>34</v>
      </c>
      <c r="M94" s="856"/>
      <c r="N94" s="856">
        <v>24675</v>
      </c>
      <c r="O94" s="856"/>
      <c r="P94" s="856">
        <v>24675</v>
      </c>
      <c r="Q94" s="836" t="s">
        <v>1425</v>
      </c>
      <c r="R94" s="836" t="s">
        <v>1426</v>
      </c>
    </row>
    <row r="95" spans="1:18" ht="79.5" customHeight="1" x14ac:dyDescent="0.25">
      <c r="A95" s="833"/>
      <c r="B95" s="833"/>
      <c r="C95" s="833"/>
      <c r="D95" s="833"/>
      <c r="E95" s="838"/>
      <c r="F95" s="838"/>
      <c r="G95" s="833"/>
      <c r="H95" s="536" t="s">
        <v>913</v>
      </c>
      <c r="I95" s="532">
        <v>50</v>
      </c>
      <c r="J95" s="833"/>
      <c r="K95" s="833"/>
      <c r="L95" s="833"/>
      <c r="M95" s="857"/>
      <c r="N95" s="857"/>
      <c r="O95" s="857"/>
      <c r="P95" s="857"/>
      <c r="Q95" s="833"/>
      <c r="R95" s="833"/>
    </row>
    <row r="96" spans="1:18" ht="56.25" customHeight="1" x14ac:dyDescent="0.25">
      <c r="A96" s="836">
        <v>47</v>
      </c>
      <c r="B96" s="836">
        <v>1</v>
      </c>
      <c r="C96" s="836">
        <v>4</v>
      </c>
      <c r="D96" s="836">
        <v>2</v>
      </c>
      <c r="E96" s="962" t="s">
        <v>1617</v>
      </c>
      <c r="F96" s="962" t="s">
        <v>1618</v>
      </c>
      <c r="G96" s="836" t="s">
        <v>1619</v>
      </c>
      <c r="H96" s="536" t="s">
        <v>1620</v>
      </c>
      <c r="I96" s="532">
        <v>3</v>
      </c>
      <c r="J96" s="836" t="s">
        <v>1621</v>
      </c>
      <c r="K96" s="836"/>
      <c r="L96" s="836" t="s">
        <v>38</v>
      </c>
      <c r="M96" s="856"/>
      <c r="N96" s="856">
        <v>58139.11</v>
      </c>
      <c r="O96" s="856"/>
      <c r="P96" s="856">
        <v>58139.11</v>
      </c>
      <c r="Q96" s="836" t="s">
        <v>1425</v>
      </c>
      <c r="R96" s="836" t="s">
        <v>1426</v>
      </c>
    </row>
    <row r="97" spans="1:18" ht="54.75" customHeight="1" x14ac:dyDescent="0.25">
      <c r="A97" s="869"/>
      <c r="B97" s="869"/>
      <c r="C97" s="869"/>
      <c r="D97" s="869"/>
      <c r="E97" s="963"/>
      <c r="F97" s="963"/>
      <c r="G97" s="833"/>
      <c r="H97" s="536" t="s">
        <v>1622</v>
      </c>
      <c r="I97" s="532">
        <v>45</v>
      </c>
      <c r="J97" s="869"/>
      <c r="K97" s="869"/>
      <c r="L97" s="869"/>
      <c r="M97" s="871"/>
      <c r="N97" s="871"/>
      <c r="O97" s="871"/>
      <c r="P97" s="871"/>
      <c r="Q97" s="869"/>
      <c r="R97" s="869"/>
    </row>
    <row r="98" spans="1:18" ht="62.25" customHeight="1" x14ac:dyDescent="0.25">
      <c r="A98" s="869"/>
      <c r="B98" s="869"/>
      <c r="C98" s="869"/>
      <c r="D98" s="869"/>
      <c r="E98" s="963"/>
      <c r="F98" s="963"/>
      <c r="G98" s="836" t="s">
        <v>818</v>
      </c>
      <c r="H98" s="536" t="s">
        <v>1623</v>
      </c>
      <c r="I98" s="532">
        <v>1</v>
      </c>
      <c r="J98" s="869"/>
      <c r="K98" s="869"/>
      <c r="L98" s="869"/>
      <c r="M98" s="871"/>
      <c r="N98" s="871"/>
      <c r="O98" s="871"/>
      <c r="P98" s="871"/>
      <c r="Q98" s="869"/>
      <c r="R98" s="869"/>
    </row>
    <row r="99" spans="1:18" ht="51.75" customHeight="1" x14ac:dyDescent="0.25">
      <c r="A99" s="833"/>
      <c r="B99" s="833"/>
      <c r="C99" s="833"/>
      <c r="D99" s="833"/>
      <c r="E99" s="838"/>
      <c r="F99" s="838"/>
      <c r="G99" s="833"/>
      <c r="H99" s="536" t="s">
        <v>1614</v>
      </c>
      <c r="I99" s="421">
        <v>3000</v>
      </c>
      <c r="J99" s="833"/>
      <c r="K99" s="833"/>
      <c r="L99" s="833"/>
      <c r="M99" s="857"/>
      <c r="N99" s="857"/>
      <c r="O99" s="857"/>
      <c r="P99" s="857"/>
      <c r="Q99" s="833"/>
      <c r="R99" s="833"/>
    </row>
    <row r="100" spans="1:18" x14ac:dyDescent="0.25">
      <c r="A100" s="413"/>
      <c r="B100" s="413"/>
      <c r="C100" s="413"/>
      <c r="D100" s="413"/>
      <c r="E100" s="417"/>
      <c r="F100" s="417"/>
      <c r="G100" s="413"/>
      <c r="H100" s="417"/>
      <c r="I100" s="413"/>
      <c r="J100" s="413"/>
      <c r="K100" s="413"/>
      <c r="L100" s="413"/>
      <c r="M100" s="420"/>
      <c r="N100" s="419"/>
      <c r="O100" s="420"/>
      <c r="P100" s="419"/>
      <c r="Q100" s="413"/>
      <c r="R100" s="413"/>
    </row>
    <row r="101" spans="1:18" ht="15.75" x14ac:dyDescent="0.25">
      <c r="M101" s="969"/>
      <c r="N101" s="1033" t="s">
        <v>35</v>
      </c>
      <c r="O101" s="1033"/>
      <c r="P101" s="1033"/>
    </row>
    <row r="102" spans="1:18" x14ac:dyDescent="0.25">
      <c r="M102" s="969"/>
      <c r="N102" s="826" t="s">
        <v>36</v>
      </c>
      <c r="O102" s="969" t="s">
        <v>37</v>
      </c>
      <c r="P102" s="969"/>
    </row>
    <row r="103" spans="1:18" x14ac:dyDescent="0.25">
      <c r="M103" s="969"/>
      <c r="N103" s="828"/>
      <c r="O103" s="393">
        <v>2020</v>
      </c>
      <c r="P103" s="393">
        <v>2021</v>
      </c>
    </row>
    <row r="104" spans="1:18" x14ac:dyDescent="0.25">
      <c r="M104" s="398" t="s">
        <v>729</v>
      </c>
      <c r="N104" s="387">
        <v>47</v>
      </c>
      <c r="O104" s="412">
        <f>O16+O15+O14+O13+O12+O11+O10+O9+O8+O7</f>
        <v>381051.67</v>
      </c>
      <c r="P104" s="379">
        <f>P17+P20+P24+P26+P28+P30+P31+P35+P37+P39+P41+P43+P45+P47+P49+P51+P53+P55+P57+P59+P61+P63+P65+P67+P69+P71+P73+P75+P77+P79+P81+P83+P85+P87+P89+P94+P96</f>
        <v>1186000.0000000002</v>
      </c>
    </row>
    <row r="105" spans="1:18" x14ac:dyDescent="0.25">
      <c r="O105" s="380"/>
      <c r="P105" s="380"/>
    </row>
    <row r="106" spans="1:18" x14ac:dyDescent="0.25">
      <c r="O106" s="380"/>
    </row>
  </sheetData>
  <mergeCells count="595">
    <mergeCell ref="Q4:Q5"/>
    <mergeCell ref="R4:R5"/>
    <mergeCell ref="A17:A19"/>
    <mergeCell ref="B17:B19"/>
    <mergeCell ref="C17:C19"/>
    <mergeCell ref="D17:D19"/>
    <mergeCell ref="E17:E19"/>
    <mergeCell ref="F17:F19"/>
    <mergeCell ref="G17:G19"/>
    <mergeCell ref="J17:J19"/>
    <mergeCell ref="G4:G5"/>
    <mergeCell ref="H4:I4"/>
    <mergeCell ref="J4:J5"/>
    <mergeCell ref="K4:L4"/>
    <mergeCell ref="M4:N4"/>
    <mergeCell ref="O4:P4"/>
    <mergeCell ref="A4:A5"/>
    <mergeCell ref="B4:B5"/>
    <mergeCell ref="C4:C5"/>
    <mergeCell ref="D4:D5"/>
    <mergeCell ref="E4:E5"/>
    <mergeCell ref="F4:F5"/>
    <mergeCell ref="Q17:Q19"/>
    <mergeCell ref="R17:R19"/>
    <mergeCell ref="A20:A23"/>
    <mergeCell ref="B20:B23"/>
    <mergeCell ref="C20:C23"/>
    <mergeCell ref="D20:D23"/>
    <mergeCell ref="E20:E23"/>
    <mergeCell ref="F20:F23"/>
    <mergeCell ref="G20:G23"/>
    <mergeCell ref="J20:J23"/>
    <mergeCell ref="K17:K19"/>
    <mergeCell ref="L17:L19"/>
    <mergeCell ref="M17:M19"/>
    <mergeCell ref="N17:N19"/>
    <mergeCell ref="O17:O19"/>
    <mergeCell ref="P17:P19"/>
    <mergeCell ref="Q20:Q23"/>
    <mergeCell ref="R20:R23"/>
    <mergeCell ref="A24:A25"/>
    <mergeCell ref="B24:B25"/>
    <mergeCell ref="C24:C25"/>
    <mergeCell ref="D24:D25"/>
    <mergeCell ref="E24:E25"/>
    <mergeCell ref="F24:F25"/>
    <mergeCell ref="G24:G25"/>
    <mergeCell ref="J24:J25"/>
    <mergeCell ref="K20:K23"/>
    <mergeCell ref="L20:L23"/>
    <mergeCell ref="M20:M23"/>
    <mergeCell ref="N20:N23"/>
    <mergeCell ref="O20:O23"/>
    <mergeCell ref="P20:P23"/>
    <mergeCell ref="Q24:Q25"/>
    <mergeCell ref="R24:R25"/>
    <mergeCell ref="L24:L25"/>
    <mergeCell ref="A26:A27"/>
    <mergeCell ref="B26:B27"/>
    <mergeCell ref="C26:C27"/>
    <mergeCell ref="D26:D27"/>
    <mergeCell ref="E26:E27"/>
    <mergeCell ref="F26:F27"/>
    <mergeCell ref="G26:G27"/>
    <mergeCell ref="J26:J27"/>
    <mergeCell ref="K24:K25"/>
    <mergeCell ref="M24:M25"/>
    <mergeCell ref="N24:N25"/>
    <mergeCell ref="O24:O25"/>
    <mergeCell ref="P24:P25"/>
    <mergeCell ref="Q26:Q27"/>
    <mergeCell ref="R26:R27"/>
    <mergeCell ref="A28:A29"/>
    <mergeCell ref="B28:B29"/>
    <mergeCell ref="C28:C29"/>
    <mergeCell ref="D28:D29"/>
    <mergeCell ref="E28:E29"/>
    <mergeCell ref="F28:F29"/>
    <mergeCell ref="G28:G29"/>
    <mergeCell ref="J28:J29"/>
    <mergeCell ref="K26:K27"/>
    <mergeCell ref="L26:L27"/>
    <mergeCell ref="M26:M27"/>
    <mergeCell ref="N26:N27"/>
    <mergeCell ref="O26:O27"/>
    <mergeCell ref="P26:P27"/>
    <mergeCell ref="Q28:Q29"/>
    <mergeCell ref="R28:R29"/>
    <mergeCell ref="L28:L29"/>
    <mergeCell ref="M28:M29"/>
    <mergeCell ref="A31:A34"/>
    <mergeCell ref="B31:B34"/>
    <mergeCell ref="C31:C34"/>
    <mergeCell ref="D31:D34"/>
    <mergeCell ref="E31:E34"/>
    <mergeCell ref="F31:F34"/>
    <mergeCell ref="G31:G34"/>
    <mergeCell ref="J31:J34"/>
    <mergeCell ref="K28:K29"/>
    <mergeCell ref="N28:N29"/>
    <mergeCell ref="O28:O29"/>
    <mergeCell ref="P28:P29"/>
    <mergeCell ref="Q31:Q34"/>
    <mergeCell ref="R31:R34"/>
    <mergeCell ref="A35:A36"/>
    <mergeCell ref="B35:B36"/>
    <mergeCell ref="C35:C36"/>
    <mergeCell ref="D35:D36"/>
    <mergeCell ref="E35:E36"/>
    <mergeCell ref="F35:F36"/>
    <mergeCell ref="G35:G36"/>
    <mergeCell ref="J35:J36"/>
    <mergeCell ref="K31:K34"/>
    <mergeCell ref="L31:L34"/>
    <mergeCell ref="M31:M34"/>
    <mergeCell ref="N31:N34"/>
    <mergeCell ref="O31:O34"/>
    <mergeCell ref="P31:P34"/>
    <mergeCell ref="Q35:Q36"/>
    <mergeCell ref="R35:R36"/>
    <mergeCell ref="L35:L36"/>
    <mergeCell ref="M35:M36"/>
    <mergeCell ref="N35:N36"/>
    <mergeCell ref="A37:A38"/>
    <mergeCell ref="B37:B38"/>
    <mergeCell ref="C37:C38"/>
    <mergeCell ref="D37:D38"/>
    <mergeCell ref="E37:E38"/>
    <mergeCell ref="F37:F38"/>
    <mergeCell ref="G37:G38"/>
    <mergeCell ref="J37:J38"/>
    <mergeCell ref="K35:K36"/>
    <mergeCell ref="O35:O36"/>
    <mergeCell ref="P35:P36"/>
    <mergeCell ref="Q37:Q38"/>
    <mergeCell ref="R37:R38"/>
    <mergeCell ref="A39:A40"/>
    <mergeCell ref="B39:B40"/>
    <mergeCell ref="C39:C40"/>
    <mergeCell ref="D39:D40"/>
    <mergeCell ref="E39:E40"/>
    <mergeCell ref="F39:F40"/>
    <mergeCell ref="G39:G40"/>
    <mergeCell ref="J39:J40"/>
    <mergeCell ref="K37:K38"/>
    <mergeCell ref="L37:L38"/>
    <mergeCell ref="M37:M38"/>
    <mergeCell ref="N37:N38"/>
    <mergeCell ref="O37:O38"/>
    <mergeCell ref="P37:P38"/>
    <mergeCell ref="Q39:Q40"/>
    <mergeCell ref="R39:R40"/>
    <mergeCell ref="L39:L40"/>
    <mergeCell ref="M39:M40"/>
    <mergeCell ref="N39:N40"/>
    <mergeCell ref="O39:O40"/>
    <mergeCell ref="A41:A42"/>
    <mergeCell ref="B41:B42"/>
    <mergeCell ref="C41:C42"/>
    <mergeCell ref="D41:D42"/>
    <mergeCell ref="E41:E42"/>
    <mergeCell ref="F41:F42"/>
    <mergeCell ref="G41:G42"/>
    <mergeCell ref="J41:J42"/>
    <mergeCell ref="K39:K40"/>
    <mergeCell ref="P39:P40"/>
    <mergeCell ref="Q41:Q42"/>
    <mergeCell ref="R41:R42"/>
    <mergeCell ref="A43:A44"/>
    <mergeCell ref="B43:B44"/>
    <mergeCell ref="C43:C44"/>
    <mergeCell ref="D43:D44"/>
    <mergeCell ref="E43:E44"/>
    <mergeCell ref="F43:F44"/>
    <mergeCell ref="G43:G44"/>
    <mergeCell ref="J43:J44"/>
    <mergeCell ref="K41:K42"/>
    <mergeCell ref="L41:L42"/>
    <mergeCell ref="M41:M42"/>
    <mergeCell ref="N41:N42"/>
    <mergeCell ref="O41:O42"/>
    <mergeCell ref="P41:P42"/>
    <mergeCell ref="Q43:Q44"/>
    <mergeCell ref="R43:R44"/>
    <mergeCell ref="L43:L44"/>
    <mergeCell ref="M43:M44"/>
    <mergeCell ref="N43:N44"/>
    <mergeCell ref="O43:O44"/>
    <mergeCell ref="P43:P44"/>
    <mergeCell ref="A45:A46"/>
    <mergeCell ref="B45:B46"/>
    <mergeCell ref="C45:C46"/>
    <mergeCell ref="D45:D46"/>
    <mergeCell ref="E45:E46"/>
    <mergeCell ref="F45:F46"/>
    <mergeCell ref="G45:G46"/>
    <mergeCell ref="J45:J46"/>
    <mergeCell ref="K43:K44"/>
    <mergeCell ref="K47:K48"/>
    <mergeCell ref="Q45:Q46"/>
    <mergeCell ref="R45:R46"/>
    <mergeCell ref="A47:A48"/>
    <mergeCell ref="B47:B48"/>
    <mergeCell ref="C47:C48"/>
    <mergeCell ref="D47:D48"/>
    <mergeCell ref="E47:E48"/>
    <mergeCell ref="F47:F48"/>
    <mergeCell ref="G47:G48"/>
    <mergeCell ref="J47:J48"/>
    <mergeCell ref="K45:K46"/>
    <mergeCell ref="L45:L46"/>
    <mergeCell ref="M45:M46"/>
    <mergeCell ref="N45:N46"/>
    <mergeCell ref="O45:O46"/>
    <mergeCell ref="P45:P46"/>
    <mergeCell ref="Q47:Q48"/>
    <mergeCell ref="R47:R48"/>
    <mergeCell ref="L47:L48"/>
    <mergeCell ref="M47:M48"/>
    <mergeCell ref="N47:N48"/>
    <mergeCell ref="O47:O48"/>
    <mergeCell ref="P47:P48"/>
    <mergeCell ref="R49:R50"/>
    <mergeCell ref="A51:A52"/>
    <mergeCell ref="B51:B52"/>
    <mergeCell ref="C51:C52"/>
    <mergeCell ref="D51:D52"/>
    <mergeCell ref="E51:E52"/>
    <mergeCell ref="F51:F52"/>
    <mergeCell ref="G51:G52"/>
    <mergeCell ref="J51:J52"/>
    <mergeCell ref="K49:K50"/>
    <mergeCell ref="L49:L50"/>
    <mergeCell ref="M49:M50"/>
    <mergeCell ref="N49:N50"/>
    <mergeCell ref="O49:O50"/>
    <mergeCell ref="P49:P50"/>
    <mergeCell ref="Q51:Q52"/>
    <mergeCell ref="R51:R52"/>
    <mergeCell ref="L51:L52"/>
    <mergeCell ref="M51:M52"/>
    <mergeCell ref="N51:N52"/>
    <mergeCell ref="O51:O52"/>
    <mergeCell ref="P51:P52"/>
    <mergeCell ref="A49:A50"/>
    <mergeCell ref="B49:B50"/>
    <mergeCell ref="B53:B54"/>
    <mergeCell ref="C53:C54"/>
    <mergeCell ref="D53:D54"/>
    <mergeCell ref="E53:E54"/>
    <mergeCell ref="F53:F54"/>
    <mergeCell ref="G53:G54"/>
    <mergeCell ref="J53:J54"/>
    <mergeCell ref="K51:K52"/>
    <mergeCell ref="Q49:Q50"/>
    <mergeCell ref="C49:C50"/>
    <mergeCell ref="D49:D50"/>
    <mergeCell ref="E49:E50"/>
    <mergeCell ref="F49:F50"/>
    <mergeCell ref="G49:G50"/>
    <mergeCell ref="J49:J50"/>
    <mergeCell ref="Q53:Q54"/>
    <mergeCell ref="R53:R54"/>
    <mergeCell ref="A55:A56"/>
    <mergeCell ref="B55:B56"/>
    <mergeCell ref="C55:C56"/>
    <mergeCell ref="D55:D56"/>
    <mergeCell ref="E55:E56"/>
    <mergeCell ref="F55:F56"/>
    <mergeCell ref="G55:G56"/>
    <mergeCell ref="J55:J56"/>
    <mergeCell ref="K53:K54"/>
    <mergeCell ref="L53:L54"/>
    <mergeCell ref="M53:M54"/>
    <mergeCell ref="N53:N54"/>
    <mergeCell ref="O53:O54"/>
    <mergeCell ref="P53:P54"/>
    <mergeCell ref="Q55:Q56"/>
    <mergeCell ref="R55:R56"/>
    <mergeCell ref="L55:L56"/>
    <mergeCell ref="M55:M56"/>
    <mergeCell ref="N55:N56"/>
    <mergeCell ref="O55:O56"/>
    <mergeCell ref="P55:P56"/>
    <mergeCell ref="A53:A54"/>
    <mergeCell ref="A57:A58"/>
    <mergeCell ref="B57:B58"/>
    <mergeCell ref="C57:C58"/>
    <mergeCell ref="D57:D58"/>
    <mergeCell ref="E57:E58"/>
    <mergeCell ref="F57:F58"/>
    <mergeCell ref="G57:G58"/>
    <mergeCell ref="J57:J58"/>
    <mergeCell ref="K55:K56"/>
    <mergeCell ref="K59:K60"/>
    <mergeCell ref="Q57:Q58"/>
    <mergeCell ref="R57:R58"/>
    <mergeCell ref="A59:A60"/>
    <mergeCell ref="B59:B60"/>
    <mergeCell ref="C59:C60"/>
    <mergeCell ref="D59:D60"/>
    <mergeCell ref="E59:E60"/>
    <mergeCell ref="F59:F60"/>
    <mergeCell ref="G59:G60"/>
    <mergeCell ref="J59:J60"/>
    <mergeCell ref="K57:K58"/>
    <mergeCell ref="L57:L58"/>
    <mergeCell ref="M57:M58"/>
    <mergeCell ref="N57:N58"/>
    <mergeCell ref="O57:O58"/>
    <mergeCell ref="P57:P58"/>
    <mergeCell ref="Q59:Q60"/>
    <mergeCell ref="R59:R60"/>
    <mergeCell ref="L59:L60"/>
    <mergeCell ref="M59:M60"/>
    <mergeCell ref="N59:N60"/>
    <mergeCell ref="O59:O60"/>
    <mergeCell ref="P59:P60"/>
    <mergeCell ref="R61:R62"/>
    <mergeCell ref="A63:A64"/>
    <mergeCell ref="B63:B64"/>
    <mergeCell ref="C63:C64"/>
    <mergeCell ref="D63:D64"/>
    <mergeCell ref="E63:E64"/>
    <mergeCell ref="F63:F64"/>
    <mergeCell ref="G63:G64"/>
    <mergeCell ref="J63:J64"/>
    <mergeCell ref="K61:K62"/>
    <mergeCell ref="L61:L62"/>
    <mergeCell ref="M61:M62"/>
    <mergeCell ref="N61:N62"/>
    <mergeCell ref="O61:O62"/>
    <mergeCell ref="P61:P62"/>
    <mergeCell ref="Q63:Q64"/>
    <mergeCell ref="R63:R64"/>
    <mergeCell ref="L63:L64"/>
    <mergeCell ref="M63:M64"/>
    <mergeCell ref="N63:N64"/>
    <mergeCell ref="O63:O64"/>
    <mergeCell ref="P63:P64"/>
    <mergeCell ref="A61:A62"/>
    <mergeCell ref="B61:B62"/>
    <mergeCell ref="B65:B66"/>
    <mergeCell ref="C65:C66"/>
    <mergeCell ref="D65:D66"/>
    <mergeCell ref="E65:E66"/>
    <mergeCell ref="F65:F66"/>
    <mergeCell ref="G65:G66"/>
    <mergeCell ref="J65:J66"/>
    <mergeCell ref="K63:K64"/>
    <mergeCell ref="Q61:Q62"/>
    <mergeCell ref="C61:C62"/>
    <mergeCell ref="D61:D62"/>
    <mergeCell ref="E61:E62"/>
    <mergeCell ref="F61:F62"/>
    <mergeCell ref="G61:G62"/>
    <mergeCell ref="J61:J62"/>
    <mergeCell ref="Q65:Q66"/>
    <mergeCell ref="R65:R66"/>
    <mergeCell ref="A67:A68"/>
    <mergeCell ref="B67:B68"/>
    <mergeCell ref="C67:C68"/>
    <mergeCell ref="D67:D68"/>
    <mergeCell ref="E67:E68"/>
    <mergeCell ref="F67:F68"/>
    <mergeCell ref="G67:G68"/>
    <mergeCell ref="J67:J68"/>
    <mergeCell ref="K65:K66"/>
    <mergeCell ref="L65:L66"/>
    <mergeCell ref="M65:M66"/>
    <mergeCell ref="N65:N66"/>
    <mergeCell ref="O65:O66"/>
    <mergeCell ref="P65:P66"/>
    <mergeCell ref="Q67:Q68"/>
    <mergeCell ref="R67:R68"/>
    <mergeCell ref="L67:L68"/>
    <mergeCell ref="M67:M68"/>
    <mergeCell ref="N67:N68"/>
    <mergeCell ref="O67:O68"/>
    <mergeCell ref="P67:P68"/>
    <mergeCell ref="A65:A66"/>
    <mergeCell ref="A69:A70"/>
    <mergeCell ref="B69:B70"/>
    <mergeCell ref="C69:C70"/>
    <mergeCell ref="D69:D70"/>
    <mergeCell ref="E69:E70"/>
    <mergeCell ref="F69:F70"/>
    <mergeCell ref="G69:G70"/>
    <mergeCell ref="J69:J70"/>
    <mergeCell ref="K67:K68"/>
    <mergeCell ref="K71:K72"/>
    <mergeCell ref="Q69:Q70"/>
    <mergeCell ref="R69:R70"/>
    <mergeCell ref="A71:A72"/>
    <mergeCell ref="B71:B72"/>
    <mergeCell ref="C71:C72"/>
    <mergeCell ref="D71:D72"/>
    <mergeCell ref="E71:E72"/>
    <mergeCell ref="F71:F72"/>
    <mergeCell ref="G71:G72"/>
    <mergeCell ref="J71:J72"/>
    <mergeCell ref="K69:K70"/>
    <mergeCell ref="L69:L70"/>
    <mergeCell ref="M69:M70"/>
    <mergeCell ref="N69:N70"/>
    <mergeCell ref="O69:O70"/>
    <mergeCell ref="P69:P70"/>
    <mergeCell ref="Q71:Q72"/>
    <mergeCell ref="R71:R72"/>
    <mergeCell ref="L71:L72"/>
    <mergeCell ref="M71:M72"/>
    <mergeCell ref="N71:N72"/>
    <mergeCell ref="O71:O72"/>
    <mergeCell ref="P71:P72"/>
    <mergeCell ref="R73:R74"/>
    <mergeCell ref="A75:A76"/>
    <mergeCell ref="B75:B76"/>
    <mergeCell ref="C75:C76"/>
    <mergeCell ref="D75:D76"/>
    <mergeCell ref="E75:E76"/>
    <mergeCell ref="F75:F76"/>
    <mergeCell ref="G75:G76"/>
    <mergeCell ref="J75:J76"/>
    <mergeCell ref="K73:K74"/>
    <mergeCell ref="L73:L74"/>
    <mergeCell ref="M73:M74"/>
    <mergeCell ref="N73:N74"/>
    <mergeCell ref="O73:O74"/>
    <mergeCell ref="P73:P74"/>
    <mergeCell ref="Q75:Q76"/>
    <mergeCell ref="R75:R76"/>
    <mergeCell ref="L75:L76"/>
    <mergeCell ref="M75:M76"/>
    <mergeCell ref="N75:N76"/>
    <mergeCell ref="O75:O76"/>
    <mergeCell ref="P75:P76"/>
    <mergeCell ref="A73:A74"/>
    <mergeCell ref="B73:B74"/>
    <mergeCell ref="B77:B78"/>
    <mergeCell ref="C77:C78"/>
    <mergeCell ref="D77:D78"/>
    <mergeCell ref="E77:E78"/>
    <mergeCell ref="F77:F78"/>
    <mergeCell ref="G77:G78"/>
    <mergeCell ref="J77:J78"/>
    <mergeCell ref="K75:K76"/>
    <mergeCell ref="Q73:Q74"/>
    <mergeCell ref="C73:C74"/>
    <mergeCell ref="D73:D74"/>
    <mergeCell ref="E73:E74"/>
    <mergeCell ref="F73:F74"/>
    <mergeCell ref="G73:G74"/>
    <mergeCell ref="J73:J74"/>
    <mergeCell ref="Q77:Q78"/>
    <mergeCell ref="R77:R78"/>
    <mergeCell ref="A79:A80"/>
    <mergeCell ref="B79:B80"/>
    <mergeCell ref="C79:C80"/>
    <mergeCell ref="D79:D80"/>
    <mergeCell ref="E79:E80"/>
    <mergeCell ref="F79:F80"/>
    <mergeCell ref="G79:G80"/>
    <mergeCell ref="J79:J80"/>
    <mergeCell ref="K77:K78"/>
    <mergeCell ref="L77:L78"/>
    <mergeCell ref="M77:M78"/>
    <mergeCell ref="N77:N78"/>
    <mergeCell ref="O77:O78"/>
    <mergeCell ref="P77:P78"/>
    <mergeCell ref="Q79:Q80"/>
    <mergeCell ref="R79:R80"/>
    <mergeCell ref="L79:L80"/>
    <mergeCell ref="M79:M80"/>
    <mergeCell ref="N79:N80"/>
    <mergeCell ref="O79:O80"/>
    <mergeCell ref="P79:P80"/>
    <mergeCell ref="A77:A78"/>
    <mergeCell ref="A81:A82"/>
    <mergeCell ref="B81:B82"/>
    <mergeCell ref="C81:C82"/>
    <mergeCell ref="D81:D82"/>
    <mergeCell ref="E81:E82"/>
    <mergeCell ref="F81:F82"/>
    <mergeCell ref="G81:G82"/>
    <mergeCell ref="J81:J82"/>
    <mergeCell ref="K79:K80"/>
    <mergeCell ref="K83:K84"/>
    <mergeCell ref="Q81:Q82"/>
    <mergeCell ref="R81:R82"/>
    <mergeCell ref="A83:A84"/>
    <mergeCell ref="B83:B84"/>
    <mergeCell ref="C83:C84"/>
    <mergeCell ref="D83:D84"/>
    <mergeCell ref="E83:E84"/>
    <mergeCell ref="F83:F84"/>
    <mergeCell ref="G83:G84"/>
    <mergeCell ref="J83:J84"/>
    <mergeCell ref="K81:K82"/>
    <mergeCell ref="L81:L82"/>
    <mergeCell ref="M81:M82"/>
    <mergeCell ref="N81:N82"/>
    <mergeCell ref="O81:O82"/>
    <mergeCell ref="P81:P82"/>
    <mergeCell ref="Q83:Q84"/>
    <mergeCell ref="R83:R84"/>
    <mergeCell ref="L83:L84"/>
    <mergeCell ref="M83:M84"/>
    <mergeCell ref="N83:N84"/>
    <mergeCell ref="O83:O84"/>
    <mergeCell ref="P83:P84"/>
    <mergeCell ref="R85:R86"/>
    <mergeCell ref="A87:A88"/>
    <mergeCell ref="B87:B88"/>
    <mergeCell ref="C87:C88"/>
    <mergeCell ref="D87:D88"/>
    <mergeCell ref="E87:E88"/>
    <mergeCell ref="F87:F88"/>
    <mergeCell ref="G87:G88"/>
    <mergeCell ref="J87:J88"/>
    <mergeCell ref="K85:K86"/>
    <mergeCell ref="L85:L86"/>
    <mergeCell ref="M85:M86"/>
    <mergeCell ref="N85:N86"/>
    <mergeCell ref="O85:O86"/>
    <mergeCell ref="P85:P86"/>
    <mergeCell ref="Q87:Q88"/>
    <mergeCell ref="R87:R88"/>
    <mergeCell ref="L87:L88"/>
    <mergeCell ref="M87:M88"/>
    <mergeCell ref="N87:N88"/>
    <mergeCell ref="O87:O88"/>
    <mergeCell ref="P87:P88"/>
    <mergeCell ref="A85:A86"/>
    <mergeCell ref="B85:B86"/>
    <mergeCell ref="B89:B93"/>
    <mergeCell ref="C89:C93"/>
    <mergeCell ref="D89:D93"/>
    <mergeCell ref="E89:E93"/>
    <mergeCell ref="F89:F93"/>
    <mergeCell ref="G89:G93"/>
    <mergeCell ref="J89:J93"/>
    <mergeCell ref="K87:K88"/>
    <mergeCell ref="Q85:Q86"/>
    <mergeCell ref="C85:C86"/>
    <mergeCell ref="D85:D86"/>
    <mergeCell ref="E85:E86"/>
    <mergeCell ref="F85:F86"/>
    <mergeCell ref="G85:G86"/>
    <mergeCell ref="J85:J86"/>
    <mergeCell ref="Q89:Q93"/>
    <mergeCell ref="R89:R93"/>
    <mergeCell ref="A94:A95"/>
    <mergeCell ref="B94:B95"/>
    <mergeCell ref="C94:C95"/>
    <mergeCell ref="D94:D95"/>
    <mergeCell ref="E94:E95"/>
    <mergeCell ref="F94:F95"/>
    <mergeCell ref="G94:G95"/>
    <mergeCell ref="J94:J95"/>
    <mergeCell ref="K89:K93"/>
    <mergeCell ref="L89:L93"/>
    <mergeCell ref="M89:M93"/>
    <mergeCell ref="N89:N93"/>
    <mergeCell ref="O89:O93"/>
    <mergeCell ref="P89:P93"/>
    <mergeCell ref="Q94:Q95"/>
    <mergeCell ref="R94:R95"/>
    <mergeCell ref="L94:L95"/>
    <mergeCell ref="M94:M95"/>
    <mergeCell ref="N94:N95"/>
    <mergeCell ref="O94:O95"/>
    <mergeCell ref="P94:P95"/>
    <mergeCell ref="A89:A93"/>
    <mergeCell ref="A96:A99"/>
    <mergeCell ref="B96:B99"/>
    <mergeCell ref="C96:C99"/>
    <mergeCell ref="D96:D99"/>
    <mergeCell ref="E96:E99"/>
    <mergeCell ref="F96:F99"/>
    <mergeCell ref="G96:G97"/>
    <mergeCell ref="J96:J99"/>
    <mergeCell ref="K94:K95"/>
    <mergeCell ref="Q96:Q99"/>
    <mergeCell ref="R96:R99"/>
    <mergeCell ref="G98:G99"/>
    <mergeCell ref="M101:M103"/>
    <mergeCell ref="N101:P101"/>
    <mergeCell ref="N102:N103"/>
    <mergeCell ref="O102:P102"/>
    <mergeCell ref="K96:K99"/>
    <mergeCell ref="L96:L99"/>
    <mergeCell ref="M96:M99"/>
    <mergeCell ref="N96:N99"/>
    <mergeCell ref="O96:O99"/>
    <mergeCell ref="P96:P99"/>
  </mergeCells>
  <pageMargins left="3.937007874015748E-2" right="3.937007874015748E-2" top="0.15748031496062992" bottom="0.15748031496062992" header="0.31496062992125984" footer="0.31496062992125984"/>
  <pageSetup paperSize="9" scale="37" fitToHeight="0" orientation="landscape" r:id="rId1"/>
  <rowBreaks count="8" manualBreakCount="8">
    <brk id="23" max="16383" man="1"/>
    <brk id="36" max="17" man="1"/>
    <brk id="48" max="17" man="1"/>
    <brk id="62" max="17" man="1"/>
    <brk id="68" max="17" man="1"/>
    <brk id="74" max="17" man="1"/>
    <brk id="80" max="17" man="1"/>
    <brk id="86"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CF411-A94B-43FF-B80D-6DE6F9056C6C}">
  <sheetPr>
    <pageSetUpPr fitToPage="1"/>
  </sheetPr>
  <dimension ref="A1:S147"/>
  <sheetViews>
    <sheetView topLeftCell="A44" zoomScale="60" zoomScaleNormal="60" workbookViewId="0">
      <selection activeCell="E131" sqref="E131"/>
    </sheetView>
  </sheetViews>
  <sheetFormatPr defaultColWidth="14.42578125" defaultRowHeight="15" x14ac:dyDescent="0.25"/>
  <cols>
    <col min="1" max="1" width="4.140625" style="354" customWidth="1"/>
    <col min="2" max="2" width="10.140625" style="357" customWidth="1"/>
    <col min="3" max="3" width="8.140625" style="357" customWidth="1"/>
    <col min="4" max="4" width="10" style="357" customWidth="1"/>
    <col min="5" max="5" width="38.42578125" style="354" customWidth="1"/>
    <col min="6" max="6" width="65.140625" style="424" customWidth="1"/>
    <col min="7" max="7" width="20" style="357" customWidth="1"/>
    <col min="8" max="8" width="18.42578125" style="366" customWidth="1"/>
    <col min="9" max="9" width="12.85546875" style="357" customWidth="1"/>
    <col min="10" max="10" width="28.140625" style="354" customWidth="1"/>
    <col min="11" max="11" width="10.5703125" style="354" customWidth="1"/>
    <col min="12" max="12" width="12.42578125" style="354" customWidth="1"/>
    <col min="13" max="13" width="14.5703125" style="354" customWidth="1"/>
    <col min="14" max="14" width="16.5703125" style="354" customWidth="1"/>
    <col min="15" max="15" width="16.42578125" style="354" customWidth="1"/>
    <col min="16" max="16" width="15.5703125" style="354" customWidth="1"/>
    <col min="17" max="17" width="18" style="354" customWidth="1"/>
    <col min="18" max="18" width="16.42578125" style="354" customWidth="1"/>
    <col min="19" max="19" width="14.42578125" style="364"/>
    <col min="20" max="16384" width="14.42578125" style="354"/>
  </cols>
  <sheetData>
    <row r="1" spans="1:19" ht="17.25" customHeight="1" x14ac:dyDescent="0.25"/>
    <row r="2" spans="1:19" ht="18.75" x14ac:dyDescent="0.3">
      <c r="A2" s="358" t="s">
        <v>1624</v>
      </c>
    </row>
    <row r="3" spans="1:19" ht="19.5" customHeight="1" x14ac:dyDescent="0.25">
      <c r="A3" s="425"/>
      <c r="B3" s="426"/>
      <c r="C3" s="426"/>
      <c r="D3" s="426"/>
      <c r="E3" s="425"/>
      <c r="F3" s="428"/>
      <c r="G3" s="429"/>
      <c r="H3" s="427"/>
      <c r="I3" s="429"/>
      <c r="J3" s="425"/>
      <c r="K3" s="425"/>
      <c r="L3" s="425"/>
      <c r="M3" s="443"/>
      <c r="N3" s="443"/>
      <c r="O3" s="443"/>
      <c r="P3" s="443"/>
      <c r="Q3" s="425"/>
      <c r="R3" s="425"/>
    </row>
    <row r="4" spans="1:19" ht="44.25" customHeight="1" x14ac:dyDescent="0.25">
      <c r="A4" s="1097" t="s">
        <v>0</v>
      </c>
      <c r="B4" s="1099" t="s">
        <v>1</v>
      </c>
      <c r="C4" s="1099" t="s">
        <v>2</v>
      </c>
      <c r="D4" s="1099" t="s">
        <v>3</v>
      </c>
      <c r="E4" s="1097" t="s">
        <v>4</v>
      </c>
      <c r="F4" s="1097" t="s">
        <v>5</v>
      </c>
      <c r="G4" s="1099" t="s">
        <v>6</v>
      </c>
      <c r="H4" s="1101" t="s">
        <v>7</v>
      </c>
      <c r="I4" s="1102"/>
      <c r="J4" s="1097" t="s">
        <v>8</v>
      </c>
      <c r="K4" s="1101" t="s">
        <v>9</v>
      </c>
      <c r="L4" s="1102"/>
      <c r="M4" s="1103" t="s">
        <v>10</v>
      </c>
      <c r="N4" s="1102"/>
      <c r="O4" s="1103" t="s">
        <v>11</v>
      </c>
      <c r="P4" s="1102"/>
      <c r="Q4" s="1097" t="s">
        <v>12</v>
      </c>
      <c r="R4" s="1099" t="s">
        <v>13</v>
      </c>
    </row>
    <row r="5" spans="1:19" ht="23.25" customHeight="1" x14ac:dyDescent="0.25">
      <c r="A5" s="1098"/>
      <c r="B5" s="1104"/>
      <c r="C5" s="1104"/>
      <c r="D5" s="1104"/>
      <c r="E5" s="1098"/>
      <c r="F5" s="1104"/>
      <c r="G5" s="1100"/>
      <c r="H5" s="437" t="s">
        <v>14</v>
      </c>
      <c r="I5" s="437" t="s">
        <v>15</v>
      </c>
      <c r="J5" s="1098"/>
      <c r="K5" s="440">
        <v>2020</v>
      </c>
      <c r="L5" s="440">
        <v>2021</v>
      </c>
      <c r="M5" s="442">
        <v>2020</v>
      </c>
      <c r="N5" s="442">
        <v>2021</v>
      </c>
      <c r="O5" s="442">
        <v>2020</v>
      </c>
      <c r="P5" s="442">
        <v>2021</v>
      </c>
      <c r="Q5" s="1098"/>
      <c r="R5" s="1098"/>
    </row>
    <row r="6" spans="1:19" s="357" customFormat="1" ht="20.25" customHeight="1" x14ac:dyDescent="0.25">
      <c r="A6" s="438" t="s">
        <v>16</v>
      </c>
      <c r="B6" s="437" t="s">
        <v>17</v>
      </c>
      <c r="C6" s="437" t="s">
        <v>18</v>
      </c>
      <c r="D6" s="437" t="s">
        <v>19</v>
      </c>
      <c r="E6" s="438" t="s">
        <v>20</v>
      </c>
      <c r="F6" s="441" t="s">
        <v>21</v>
      </c>
      <c r="G6" s="438" t="s">
        <v>22</v>
      </c>
      <c r="H6" s="437" t="s">
        <v>23</v>
      </c>
      <c r="I6" s="437" t="s">
        <v>24</v>
      </c>
      <c r="J6" s="438" t="s">
        <v>25</v>
      </c>
      <c r="K6" s="440" t="s">
        <v>26</v>
      </c>
      <c r="L6" s="440" t="s">
        <v>27</v>
      </c>
      <c r="M6" s="439" t="s">
        <v>28</v>
      </c>
      <c r="N6" s="439" t="s">
        <v>29</v>
      </c>
      <c r="O6" s="439" t="s">
        <v>30</v>
      </c>
      <c r="P6" s="439" t="s">
        <v>31</v>
      </c>
      <c r="Q6" s="438" t="s">
        <v>32</v>
      </c>
      <c r="R6" s="437" t="s">
        <v>33</v>
      </c>
      <c r="S6" s="488"/>
    </row>
    <row r="7" spans="1:19" s="372" customFormat="1" ht="38.25" customHeight="1" x14ac:dyDescent="0.25">
      <c r="A7" s="1087">
        <v>1</v>
      </c>
      <c r="B7" s="1087">
        <v>1</v>
      </c>
      <c r="C7" s="1087">
        <v>4</v>
      </c>
      <c r="D7" s="1087">
        <v>2</v>
      </c>
      <c r="E7" s="1087" t="s">
        <v>1625</v>
      </c>
      <c r="F7" s="1087" t="s">
        <v>1626</v>
      </c>
      <c r="G7" s="1087" t="s">
        <v>1627</v>
      </c>
      <c r="H7" s="436" t="s">
        <v>1628</v>
      </c>
      <c r="I7" s="544">
        <v>2</v>
      </c>
      <c r="J7" s="1087" t="s">
        <v>1629</v>
      </c>
      <c r="K7" s="1087" t="s">
        <v>1630</v>
      </c>
      <c r="L7" s="1089"/>
      <c r="M7" s="1090">
        <v>500000</v>
      </c>
      <c r="N7" s="1089"/>
      <c r="O7" s="1090">
        <v>250000</v>
      </c>
      <c r="P7" s="1089"/>
      <c r="Q7" s="1087" t="s">
        <v>1631</v>
      </c>
      <c r="R7" s="1087" t="s">
        <v>1632</v>
      </c>
    </row>
    <row r="8" spans="1:19" s="372" customFormat="1" ht="28.5" customHeight="1" x14ac:dyDescent="0.25">
      <c r="A8" s="1086"/>
      <c r="B8" s="1086"/>
      <c r="C8" s="1086"/>
      <c r="D8" s="1086"/>
      <c r="E8" s="1088"/>
      <c r="F8" s="1096"/>
      <c r="G8" s="1093"/>
      <c r="H8" s="436" t="s">
        <v>1633</v>
      </c>
      <c r="I8" s="544">
        <v>500</v>
      </c>
      <c r="J8" s="1088"/>
      <c r="K8" s="1088"/>
      <c r="L8" s="1088"/>
      <c r="M8" s="1088"/>
      <c r="N8" s="1088"/>
      <c r="O8" s="1088"/>
      <c r="P8" s="1088"/>
      <c r="Q8" s="1088"/>
      <c r="R8" s="1088"/>
    </row>
    <row r="9" spans="1:19" s="372" customFormat="1" ht="33" customHeight="1" x14ac:dyDescent="0.25">
      <c r="A9" s="1086"/>
      <c r="B9" s="1086"/>
      <c r="C9" s="1086"/>
      <c r="D9" s="1086"/>
      <c r="E9" s="1088"/>
      <c r="F9" s="1096"/>
      <c r="G9" s="1087" t="s">
        <v>1634</v>
      </c>
      <c r="H9" s="436" t="s">
        <v>1635</v>
      </c>
      <c r="I9" s="544">
        <v>2</v>
      </c>
      <c r="J9" s="1088"/>
      <c r="K9" s="1088"/>
      <c r="L9" s="1088"/>
      <c r="M9" s="1088"/>
      <c r="N9" s="1088"/>
      <c r="O9" s="1088"/>
      <c r="P9" s="1088"/>
      <c r="Q9" s="1088"/>
      <c r="R9" s="1088"/>
    </row>
    <row r="10" spans="1:19" s="372" customFormat="1" ht="33" customHeight="1" x14ac:dyDescent="0.25">
      <c r="A10" s="1086"/>
      <c r="B10" s="1086"/>
      <c r="C10" s="1086"/>
      <c r="D10" s="1086"/>
      <c r="E10" s="1088"/>
      <c r="F10" s="1096"/>
      <c r="G10" s="1093"/>
      <c r="H10" s="436" t="s">
        <v>1636</v>
      </c>
      <c r="I10" s="544">
        <v>30000</v>
      </c>
      <c r="J10" s="1088"/>
      <c r="K10" s="1088"/>
      <c r="L10" s="1088"/>
      <c r="M10" s="1088"/>
      <c r="N10" s="1088"/>
      <c r="O10" s="1088"/>
      <c r="P10" s="1088"/>
      <c r="Q10" s="1088"/>
      <c r="R10" s="1088"/>
    </row>
    <row r="11" spans="1:19" s="372" customFormat="1" ht="29.25" customHeight="1" x14ac:dyDescent="0.25">
      <c r="A11" s="1086"/>
      <c r="B11" s="1086"/>
      <c r="C11" s="1086"/>
      <c r="D11" s="1086"/>
      <c r="E11" s="1088"/>
      <c r="F11" s="1096"/>
      <c r="G11" s="1087" t="s">
        <v>1637</v>
      </c>
      <c r="H11" s="436" t="s">
        <v>1638</v>
      </c>
      <c r="I11" s="544">
        <v>15</v>
      </c>
      <c r="J11" s="1088"/>
      <c r="K11" s="1088"/>
      <c r="L11" s="1088"/>
      <c r="M11" s="1088"/>
      <c r="N11" s="1088"/>
      <c r="O11" s="1088"/>
      <c r="P11" s="1088"/>
      <c r="Q11" s="1088"/>
      <c r="R11" s="1088"/>
    </row>
    <row r="12" spans="1:19" s="372" customFormat="1" ht="30" customHeight="1" x14ac:dyDescent="0.25">
      <c r="A12" s="1086"/>
      <c r="B12" s="1086"/>
      <c r="C12" s="1086"/>
      <c r="D12" s="1086"/>
      <c r="E12" s="1088"/>
      <c r="F12" s="1096"/>
      <c r="G12" s="1094"/>
      <c r="H12" s="436" t="s">
        <v>1639</v>
      </c>
      <c r="I12" s="544">
        <v>500</v>
      </c>
      <c r="J12" s="1088"/>
      <c r="K12" s="1088"/>
      <c r="L12" s="1088"/>
      <c r="M12" s="1088"/>
      <c r="N12" s="1088"/>
      <c r="O12" s="1088"/>
      <c r="P12" s="1088"/>
      <c r="Q12" s="1088"/>
      <c r="R12" s="1088"/>
    </row>
    <row r="13" spans="1:19" s="434" customFormat="1" ht="96.75" customHeight="1" x14ac:dyDescent="0.2">
      <c r="A13" s="1085">
        <v>2</v>
      </c>
      <c r="B13" s="1085">
        <v>1</v>
      </c>
      <c r="C13" s="1085">
        <v>4</v>
      </c>
      <c r="D13" s="1085">
        <v>2</v>
      </c>
      <c r="E13" s="1095" t="s">
        <v>1640</v>
      </c>
      <c r="F13" s="1095" t="s">
        <v>1641</v>
      </c>
      <c r="G13" s="1085" t="s">
        <v>1642</v>
      </c>
      <c r="H13" s="436" t="s">
        <v>1643</v>
      </c>
      <c r="I13" s="544">
        <v>8</v>
      </c>
      <c r="J13" s="1087" t="s">
        <v>1644</v>
      </c>
      <c r="K13" s="1087" t="s">
        <v>1645</v>
      </c>
      <c r="L13" s="1092"/>
      <c r="M13" s="1091">
        <v>50000</v>
      </c>
      <c r="N13" s="1089"/>
      <c r="O13" s="1091">
        <v>50000</v>
      </c>
      <c r="P13" s="1089"/>
      <c r="Q13" s="1087" t="s">
        <v>1631</v>
      </c>
      <c r="R13" s="1087" t="s">
        <v>1632</v>
      </c>
    </row>
    <row r="14" spans="1:19" s="434" customFormat="1" ht="60" customHeight="1" x14ac:dyDescent="0.2">
      <c r="A14" s="1088"/>
      <c r="B14" s="1086"/>
      <c r="C14" s="1086"/>
      <c r="D14" s="1086"/>
      <c r="E14" s="1088"/>
      <c r="F14" s="1096"/>
      <c r="G14" s="1086"/>
      <c r="H14" s="435" t="s">
        <v>1646</v>
      </c>
      <c r="I14" s="540">
        <v>16</v>
      </c>
      <c r="J14" s="1088"/>
      <c r="K14" s="1088"/>
      <c r="L14" s="1088"/>
      <c r="M14" s="1088"/>
      <c r="N14" s="1088"/>
      <c r="O14" s="1088"/>
      <c r="P14" s="1088"/>
      <c r="Q14" s="1088"/>
      <c r="R14" s="1088"/>
    </row>
    <row r="15" spans="1:19" s="434" customFormat="1" ht="237" customHeight="1" x14ac:dyDescent="0.2">
      <c r="A15" s="533">
        <v>3</v>
      </c>
      <c r="B15" s="532">
        <v>1</v>
      </c>
      <c r="C15" s="533">
        <v>4</v>
      </c>
      <c r="D15" s="532">
        <v>2</v>
      </c>
      <c r="E15" s="532" t="s">
        <v>1647</v>
      </c>
      <c r="F15" s="542" t="s">
        <v>1648</v>
      </c>
      <c r="G15" s="532" t="s">
        <v>1342</v>
      </c>
      <c r="H15" s="536" t="s">
        <v>1633</v>
      </c>
      <c r="I15" s="554" t="s">
        <v>1509</v>
      </c>
      <c r="J15" s="532" t="s">
        <v>1649</v>
      </c>
      <c r="K15" s="539" t="s">
        <v>38</v>
      </c>
      <c r="L15" s="539"/>
      <c r="M15" s="534">
        <v>38680</v>
      </c>
      <c r="N15" s="533"/>
      <c r="O15" s="534">
        <v>38680</v>
      </c>
      <c r="P15" s="534"/>
      <c r="Q15" s="532" t="s">
        <v>1631</v>
      </c>
      <c r="R15" s="532" t="s">
        <v>1632</v>
      </c>
    </row>
    <row r="16" spans="1:19" s="389" customFormat="1" ht="59.25" customHeight="1" x14ac:dyDescent="0.25">
      <c r="A16" s="833">
        <v>4</v>
      </c>
      <c r="B16" s="833">
        <v>1</v>
      </c>
      <c r="C16" s="833">
        <v>4</v>
      </c>
      <c r="D16" s="833">
        <v>2</v>
      </c>
      <c r="E16" s="833" t="s">
        <v>1650</v>
      </c>
      <c r="F16" s="1083" t="s">
        <v>1651</v>
      </c>
      <c r="G16" s="869" t="s">
        <v>546</v>
      </c>
      <c r="H16" s="538" t="s">
        <v>1494</v>
      </c>
      <c r="I16" s="699">
        <v>12</v>
      </c>
      <c r="J16" s="869" t="s">
        <v>1652</v>
      </c>
      <c r="K16" s="869" t="s">
        <v>45</v>
      </c>
      <c r="L16" s="869"/>
      <c r="M16" s="1081">
        <v>44000</v>
      </c>
      <c r="N16" s="869"/>
      <c r="O16" s="884">
        <v>44000</v>
      </c>
      <c r="P16" s="869"/>
      <c r="Q16" s="869" t="s">
        <v>1631</v>
      </c>
      <c r="R16" s="869" t="s">
        <v>1632</v>
      </c>
    </row>
    <row r="17" spans="1:18" s="389" customFormat="1" ht="54" customHeight="1" x14ac:dyDescent="0.25">
      <c r="A17" s="880"/>
      <c r="B17" s="880"/>
      <c r="C17" s="880"/>
      <c r="D17" s="880"/>
      <c r="E17" s="880"/>
      <c r="F17" s="1084"/>
      <c r="G17" s="833"/>
      <c r="H17" s="536" t="s">
        <v>1633</v>
      </c>
      <c r="I17" s="532">
        <v>300</v>
      </c>
      <c r="J17" s="869"/>
      <c r="K17" s="869"/>
      <c r="L17" s="869"/>
      <c r="M17" s="1081"/>
      <c r="N17" s="869"/>
      <c r="O17" s="884"/>
      <c r="P17" s="869"/>
      <c r="Q17" s="869"/>
      <c r="R17" s="869"/>
    </row>
    <row r="18" spans="1:18" s="372" customFormat="1" ht="97.35" customHeight="1" x14ac:dyDescent="0.25">
      <c r="A18" s="880"/>
      <c r="B18" s="880"/>
      <c r="C18" s="880"/>
      <c r="D18" s="880"/>
      <c r="E18" s="880"/>
      <c r="F18" s="1084"/>
      <c r="G18" s="532" t="s">
        <v>1653</v>
      </c>
      <c r="H18" s="536" t="s">
        <v>36</v>
      </c>
      <c r="I18" s="532">
        <v>1</v>
      </c>
      <c r="J18" s="833"/>
      <c r="K18" s="833"/>
      <c r="L18" s="833"/>
      <c r="M18" s="1082"/>
      <c r="N18" s="833"/>
      <c r="O18" s="853"/>
      <c r="P18" s="833"/>
      <c r="Q18" s="833"/>
      <c r="R18" s="833"/>
    </row>
    <row r="19" spans="1:18" s="372" customFormat="1" ht="73.5" customHeight="1" x14ac:dyDescent="0.25">
      <c r="A19" s="879">
        <v>5</v>
      </c>
      <c r="B19" s="879">
        <v>1</v>
      </c>
      <c r="C19" s="879">
        <v>4</v>
      </c>
      <c r="D19" s="880">
        <v>2</v>
      </c>
      <c r="E19" s="880" t="s">
        <v>1654</v>
      </c>
      <c r="F19" s="880" t="s">
        <v>1655</v>
      </c>
      <c r="G19" s="532" t="s">
        <v>1656</v>
      </c>
      <c r="H19" s="542" t="s">
        <v>1657</v>
      </c>
      <c r="I19" s="432" t="s">
        <v>1658</v>
      </c>
      <c r="J19" s="880" t="s">
        <v>1659</v>
      </c>
      <c r="K19" s="973" t="s">
        <v>38</v>
      </c>
      <c r="L19" s="973"/>
      <c r="M19" s="883">
        <v>11000</v>
      </c>
      <c r="N19" s="879"/>
      <c r="O19" s="883">
        <v>11000</v>
      </c>
      <c r="P19" s="883"/>
      <c r="Q19" s="880" t="s">
        <v>1631</v>
      </c>
      <c r="R19" s="880" t="s">
        <v>1632</v>
      </c>
    </row>
    <row r="20" spans="1:18" s="372" customFormat="1" ht="73.5" customHeight="1" x14ac:dyDescent="0.25">
      <c r="A20" s="879"/>
      <c r="B20" s="879"/>
      <c r="C20" s="879"/>
      <c r="D20" s="880"/>
      <c r="E20" s="880"/>
      <c r="F20" s="880"/>
      <c r="G20" s="532" t="s">
        <v>510</v>
      </c>
      <c r="H20" s="542" t="s">
        <v>1660</v>
      </c>
      <c r="I20" s="432" t="s">
        <v>1661</v>
      </c>
      <c r="J20" s="880"/>
      <c r="K20" s="973"/>
      <c r="L20" s="973"/>
      <c r="M20" s="883"/>
      <c r="N20" s="879"/>
      <c r="O20" s="883"/>
      <c r="P20" s="883"/>
      <c r="Q20" s="880"/>
      <c r="R20" s="880"/>
    </row>
    <row r="21" spans="1:18" s="372" customFormat="1" ht="65.25" customHeight="1" x14ac:dyDescent="0.25">
      <c r="A21" s="879"/>
      <c r="B21" s="879"/>
      <c r="C21" s="879"/>
      <c r="D21" s="880"/>
      <c r="E21" s="880"/>
      <c r="F21" s="880"/>
      <c r="G21" s="532" t="s">
        <v>193</v>
      </c>
      <c r="H21" s="536" t="s">
        <v>58</v>
      </c>
      <c r="I21" s="554" t="s">
        <v>41</v>
      </c>
      <c r="J21" s="880"/>
      <c r="K21" s="973"/>
      <c r="L21" s="973"/>
      <c r="M21" s="883"/>
      <c r="N21" s="879"/>
      <c r="O21" s="883"/>
      <c r="P21" s="883"/>
      <c r="Q21" s="880"/>
      <c r="R21" s="880"/>
    </row>
    <row r="22" spans="1:18" s="372" customFormat="1" ht="58.5" customHeight="1" x14ac:dyDescent="0.25">
      <c r="A22" s="880">
        <v>6</v>
      </c>
      <c r="B22" s="880">
        <v>1</v>
      </c>
      <c r="C22" s="880">
        <v>4</v>
      </c>
      <c r="D22" s="880">
        <v>2</v>
      </c>
      <c r="E22" s="880" t="s">
        <v>1662</v>
      </c>
      <c r="F22" s="1080" t="s">
        <v>1663</v>
      </c>
      <c r="G22" s="697" t="s">
        <v>193</v>
      </c>
      <c r="H22" s="700" t="s">
        <v>469</v>
      </c>
      <c r="I22" s="532">
        <v>1</v>
      </c>
      <c r="J22" s="836" t="s">
        <v>1664</v>
      </c>
      <c r="K22" s="836" t="s">
        <v>45</v>
      </c>
      <c r="L22" s="836"/>
      <c r="M22" s="856">
        <v>73531.27</v>
      </c>
      <c r="N22" s="836"/>
      <c r="O22" s="852">
        <v>73531.27</v>
      </c>
      <c r="P22" s="836"/>
      <c r="Q22" s="836" t="s">
        <v>1631</v>
      </c>
      <c r="R22" s="836" t="s">
        <v>1632</v>
      </c>
    </row>
    <row r="23" spans="1:18" s="372" customFormat="1" ht="58.5" customHeight="1" x14ac:dyDescent="0.25">
      <c r="A23" s="880"/>
      <c r="B23" s="880"/>
      <c r="C23" s="880"/>
      <c r="D23" s="880"/>
      <c r="E23" s="880"/>
      <c r="F23" s="1080"/>
      <c r="G23" s="880" t="s">
        <v>1637</v>
      </c>
      <c r="H23" s="536" t="s">
        <v>1638</v>
      </c>
      <c r="I23" s="532">
        <v>1</v>
      </c>
      <c r="J23" s="869"/>
      <c r="K23" s="869"/>
      <c r="L23" s="869"/>
      <c r="M23" s="884"/>
      <c r="N23" s="869"/>
      <c r="O23" s="884"/>
      <c r="P23" s="869"/>
      <c r="Q23" s="869"/>
      <c r="R23" s="869"/>
    </row>
    <row r="24" spans="1:18" s="372" customFormat="1" ht="58.5" customHeight="1" x14ac:dyDescent="0.25">
      <c r="A24" s="880"/>
      <c r="B24" s="880"/>
      <c r="C24" s="880"/>
      <c r="D24" s="880"/>
      <c r="E24" s="880"/>
      <c r="F24" s="1080"/>
      <c r="G24" s="880"/>
      <c r="H24" s="956" t="s">
        <v>1665</v>
      </c>
      <c r="I24" s="836">
        <v>500</v>
      </c>
      <c r="J24" s="869"/>
      <c r="K24" s="869"/>
      <c r="L24" s="869"/>
      <c r="M24" s="884"/>
      <c r="N24" s="869"/>
      <c r="O24" s="884"/>
      <c r="P24" s="869"/>
      <c r="Q24" s="869"/>
      <c r="R24" s="869"/>
    </row>
    <row r="25" spans="1:18" s="372" customFormat="1" ht="24" customHeight="1" x14ac:dyDescent="0.25">
      <c r="A25" s="880"/>
      <c r="B25" s="880"/>
      <c r="C25" s="880"/>
      <c r="D25" s="880"/>
      <c r="E25" s="880"/>
      <c r="F25" s="1080"/>
      <c r="G25" s="880"/>
      <c r="H25" s="956"/>
      <c r="I25" s="833"/>
      <c r="J25" s="869"/>
      <c r="K25" s="869"/>
      <c r="L25" s="869"/>
      <c r="M25" s="884"/>
      <c r="N25" s="869"/>
      <c r="O25" s="884"/>
      <c r="P25" s="869"/>
      <c r="Q25" s="869"/>
      <c r="R25" s="869"/>
    </row>
    <row r="26" spans="1:18" s="372" customFormat="1" ht="63" customHeight="1" x14ac:dyDescent="0.25">
      <c r="A26" s="880"/>
      <c r="B26" s="880"/>
      <c r="C26" s="880"/>
      <c r="D26" s="880"/>
      <c r="E26" s="880"/>
      <c r="F26" s="1080"/>
      <c r="G26" s="697" t="s">
        <v>1342</v>
      </c>
      <c r="H26" s="536" t="s">
        <v>1633</v>
      </c>
      <c r="I26" s="532">
        <v>25</v>
      </c>
      <c r="J26" s="833"/>
      <c r="K26" s="833"/>
      <c r="L26" s="833"/>
      <c r="M26" s="853"/>
      <c r="N26" s="833"/>
      <c r="O26" s="853"/>
      <c r="P26" s="833"/>
      <c r="Q26" s="833"/>
      <c r="R26" s="833"/>
    </row>
    <row r="27" spans="1:18" s="372" customFormat="1" ht="33" customHeight="1" x14ac:dyDescent="0.25">
      <c r="A27" s="880">
        <v>7</v>
      </c>
      <c r="B27" s="880">
        <v>1</v>
      </c>
      <c r="C27" s="880">
        <v>4</v>
      </c>
      <c r="D27" s="880">
        <v>2</v>
      </c>
      <c r="E27" s="880" t="s">
        <v>1666</v>
      </c>
      <c r="F27" s="880" t="s">
        <v>1667</v>
      </c>
      <c r="G27" s="880" t="s">
        <v>1627</v>
      </c>
      <c r="H27" s="536" t="s">
        <v>1628</v>
      </c>
      <c r="I27" s="532">
        <v>4</v>
      </c>
      <c r="J27" s="880" t="s">
        <v>1629</v>
      </c>
      <c r="K27" s="880"/>
      <c r="L27" s="880" t="s">
        <v>1630</v>
      </c>
      <c r="M27" s="883"/>
      <c r="N27" s="1078">
        <v>642000</v>
      </c>
      <c r="O27" s="1078"/>
      <c r="P27" s="1078">
        <v>219000</v>
      </c>
      <c r="Q27" s="880" t="s">
        <v>1631</v>
      </c>
      <c r="R27" s="880" t="s">
        <v>1632</v>
      </c>
    </row>
    <row r="28" spans="1:18" s="372" customFormat="1" ht="26.45" customHeight="1" x14ac:dyDescent="0.25">
      <c r="A28" s="1073"/>
      <c r="B28" s="1073"/>
      <c r="C28" s="1073"/>
      <c r="D28" s="1073"/>
      <c r="E28" s="891"/>
      <c r="F28" s="879"/>
      <c r="G28" s="1073"/>
      <c r="H28" s="536" t="s">
        <v>1633</v>
      </c>
      <c r="I28" s="532">
        <v>1200</v>
      </c>
      <c r="J28" s="891"/>
      <c r="K28" s="891"/>
      <c r="L28" s="891"/>
      <c r="M28" s="891"/>
      <c r="N28" s="1079"/>
      <c r="O28" s="1079"/>
      <c r="P28" s="1079"/>
      <c r="Q28" s="891"/>
      <c r="R28" s="891"/>
    </row>
    <row r="29" spans="1:18" s="372" customFormat="1" ht="33.6" customHeight="1" x14ac:dyDescent="0.25">
      <c r="A29" s="1073"/>
      <c r="B29" s="1073"/>
      <c r="C29" s="1073"/>
      <c r="D29" s="1073"/>
      <c r="E29" s="891"/>
      <c r="F29" s="879"/>
      <c r="G29" s="880" t="s">
        <v>1668</v>
      </c>
      <c r="H29" s="536" t="s">
        <v>1669</v>
      </c>
      <c r="I29" s="532">
        <v>2</v>
      </c>
      <c r="J29" s="891"/>
      <c r="K29" s="891"/>
      <c r="L29" s="891"/>
      <c r="M29" s="891"/>
      <c r="N29" s="1079"/>
      <c r="O29" s="1079"/>
      <c r="P29" s="1079"/>
      <c r="Q29" s="891"/>
      <c r="R29" s="891"/>
    </row>
    <row r="30" spans="1:18" s="372" customFormat="1" ht="28.35" customHeight="1" x14ac:dyDescent="0.25">
      <c r="A30" s="1073"/>
      <c r="B30" s="1073"/>
      <c r="C30" s="1073"/>
      <c r="D30" s="1073"/>
      <c r="E30" s="891"/>
      <c r="F30" s="879"/>
      <c r="G30" s="1073"/>
      <c r="H30" s="536" t="s">
        <v>1636</v>
      </c>
      <c r="I30" s="532">
        <v>10000</v>
      </c>
      <c r="J30" s="891"/>
      <c r="K30" s="891"/>
      <c r="L30" s="891"/>
      <c r="M30" s="891"/>
      <c r="N30" s="1079"/>
      <c r="O30" s="1079"/>
      <c r="P30" s="1079"/>
      <c r="Q30" s="891"/>
      <c r="R30" s="891"/>
    </row>
    <row r="31" spans="1:18" s="372" customFormat="1" ht="32.450000000000003" customHeight="1" x14ac:dyDescent="0.25">
      <c r="A31" s="1073"/>
      <c r="B31" s="1073"/>
      <c r="C31" s="1073"/>
      <c r="D31" s="1073"/>
      <c r="E31" s="891"/>
      <c r="F31" s="879"/>
      <c r="G31" s="697" t="s">
        <v>1670</v>
      </c>
      <c r="H31" s="716" t="s">
        <v>1671</v>
      </c>
      <c r="I31" s="697">
        <v>6</v>
      </c>
      <c r="J31" s="891"/>
      <c r="K31" s="891"/>
      <c r="L31" s="891"/>
      <c r="M31" s="891"/>
      <c r="N31" s="1079"/>
      <c r="O31" s="1079"/>
      <c r="P31" s="1079"/>
      <c r="Q31" s="891"/>
      <c r="R31" s="891"/>
    </row>
    <row r="32" spans="1:18" s="372" customFormat="1" ht="41.45" customHeight="1" x14ac:dyDescent="0.25">
      <c r="A32" s="1073"/>
      <c r="B32" s="1073"/>
      <c r="C32" s="1073"/>
      <c r="D32" s="1073"/>
      <c r="E32" s="891"/>
      <c r="F32" s="879"/>
      <c r="G32" s="532" t="s">
        <v>1672</v>
      </c>
      <c r="H32" s="580" t="s">
        <v>1673</v>
      </c>
      <c r="I32" s="697">
        <v>1</v>
      </c>
      <c r="J32" s="891"/>
      <c r="K32" s="891"/>
      <c r="L32" s="891"/>
      <c r="M32" s="891"/>
      <c r="N32" s="1079"/>
      <c r="O32" s="1079"/>
      <c r="P32" s="1079"/>
      <c r="Q32" s="891"/>
      <c r="R32" s="891"/>
    </row>
    <row r="33" spans="1:18" s="372" customFormat="1" ht="21.6" customHeight="1" x14ac:dyDescent="0.25">
      <c r="A33" s="1073"/>
      <c r="B33" s="1073"/>
      <c r="C33" s="1073"/>
      <c r="D33" s="1073"/>
      <c r="E33" s="891"/>
      <c r="F33" s="879"/>
      <c r="G33" s="532" t="s">
        <v>1674</v>
      </c>
      <c r="H33" s="580" t="s">
        <v>535</v>
      </c>
      <c r="I33" s="697">
        <v>4</v>
      </c>
      <c r="J33" s="891"/>
      <c r="K33" s="891"/>
      <c r="L33" s="891"/>
      <c r="M33" s="891"/>
      <c r="N33" s="1079"/>
      <c r="O33" s="1079"/>
      <c r="P33" s="1079"/>
      <c r="Q33" s="891"/>
      <c r="R33" s="891"/>
    </row>
    <row r="34" spans="1:18" s="372" customFormat="1" ht="24.6" customHeight="1" x14ac:dyDescent="0.25">
      <c r="A34" s="1073"/>
      <c r="B34" s="1073"/>
      <c r="C34" s="1073"/>
      <c r="D34" s="1073"/>
      <c r="E34" s="891"/>
      <c r="F34" s="879"/>
      <c r="G34" s="836" t="s">
        <v>510</v>
      </c>
      <c r="H34" s="580" t="s">
        <v>910</v>
      </c>
      <c r="I34" s="697">
        <v>1</v>
      </c>
      <c r="J34" s="891"/>
      <c r="K34" s="891"/>
      <c r="L34" s="891"/>
      <c r="M34" s="891"/>
      <c r="N34" s="1079"/>
      <c r="O34" s="1079"/>
      <c r="P34" s="1079"/>
      <c r="Q34" s="891"/>
      <c r="R34" s="891"/>
    </row>
    <row r="35" spans="1:18" s="372" customFormat="1" ht="30.6" customHeight="1" x14ac:dyDescent="0.25">
      <c r="A35" s="1073"/>
      <c r="B35" s="1073"/>
      <c r="C35" s="1073"/>
      <c r="D35" s="1073"/>
      <c r="E35" s="891"/>
      <c r="F35" s="879"/>
      <c r="G35" s="833"/>
      <c r="H35" s="580" t="s">
        <v>1633</v>
      </c>
      <c r="I35" s="697">
        <v>70</v>
      </c>
      <c r="J35" s="891"/>
      <c r="K35" s="891"/>
      <c r="L35" s="891"/>
      <c r="M35" s="891"/>
      <c r="N35" s="1079"/>
      <c r="O35" s="1079"/>
      <c r="P35" s="1079"/>
      <c r="Q35" s="891"/>
      <c r="R35" s="891"/>
    </row>
    <row r="36" spans="1:18" s="372" customFormat="1" ht="23.45" customHeight="1" x14ac:dyDescent="0.25">
      <c r="A36" s="1073"/>
      <c r="B36" s="1073"/>
      <c r="C36" s="1073"/>
      <c r="D36" s="1073"/>
      <c r="E36" s="891"/>
      <c r="F36" s="879"/>
      <c r="G36" s="880" t="s">
        <v>1656</v>
      </c>
      <c r="H36" s="580" t="s">
        <v>1675</v>
      </c>
      <c r="I36" s="697">
        <v>1</v>
      </c>
      <c r="J36" s="891"/>
      <c r="K36" s="891"/>
      <c r="L36" s="891"/>
      <c r="M36" s="891"/>
      <c r="N36" s="1079"/>
      <c r="O36" s="1079"/>
      <c r="P36" s="1079"/>
      <c r="Q36" s="891"/>
      <c r="R36" s="891"/>
    </row>
    <row r="37" spans="1:18" s="372" customFormat="1" ht="25.7" customHeight="1" x14ac:dyDescent="0.25">
      <c r="A37" s="1073"/>
      <c r="B37" s="1073"/>
      <c r="C37" s="1073"/>
      <c r="D37" s="1073"/>
      <c r="E37" s="891"/>
      <c r="F37" s="879"/>
      <c r="G37" s="880"/>
      <c r="H37" s="536" t="s">
        <v>1633</v>
      </c>
      <c r="I37" s="697">
        <v>50</v>
      </c>
      <c r="J37" s="891"/>
      <c r="K37" s="891"/>
      <c r="L37" s="891"/>
      <c r="M37" s="891"/>
      <c r="N37" s="1079"/>
      <c r="O37" s="1079"/>
      <c r="P37" s="1079"/>
      <c r="Q37" s="891"/>
      <c r="R37" s="891"/>
    </row>
    <row r="38" spans="1:18" s="372" customFormat="1" ht="34.700000000000003" customHeight="1" x14ac:dyDescent="0.25">
      <c r="A38" s="1073"/>
      <c r="B38" s="1073"/>
      <c r="C38" s="1073"/>
      <c r="D38" s="1073"/>
      <c r="E38" s="891"/>
      <c r="F38" s="879"/>
      <c r="G38" s="532" t="s">
        <v>193</v>
      </c>
      <c r="H38" s="580" t="s">
        <v>469</v>
      </c>
      <c r="I38" s="532">
        <v>2</v>
      </c>
      <c r="J38" s="891"/>
      <c r="K38" s="891"/>
      <c r="L38" s="891"/>
      <c r="M38" s="891"/>
      <c r="N38" s="1079"/>
      <c r="O38" s="1079"/>
      <c r="P38" s="1079"/>
      <c r="Q38" s="891"/>
      <c r="R38" s="891"/>
    </row>
    <row r="39" spans="1:18" s="372" customFormat="1" ht="58.9" customHeight="1" x14ac:dyDescent="0.25">
      <c r="A39" s="880">
        <v>8</v>
      </c>
      <c r="B39" s="880">
        <v>1</v>
      </c>
      <c r="C39" s="880">
        <v>4</v>
      </c>
      <c r="D39" s="880">
        <v>2</v>
      </c>
      <c r="E39" s="880" t="s">
        <v>1676</v>
      </c>
      <c r="F39" s="880" t="s">
        <v>1677</v>
      </c>
      <c r="G39" s="836" t="s">
        <v>1342</v>
      </c>
      <c r="H39" s="580" t="s">
        <v>1379</v>
      </c>
      <c r="I39" s="532">
        <v>1</v>
      </c>
      <c r="J39" s="880" t="s">
        <v>1678</v>
      </c>
      <c r="K39" s="880"/>
      <c r="L39" s="879" t="s">
        <v>38</v>
      </c>
      <c r="M39" s="883"/>
      <c r="N39" s="1078">
        <v>60000</v>
      </c>
      <c r="O39" s="1078"/>
      <c r="P39" s="1078">
        <v>60000</v>
      </c>
      <c r="Q39" s="880" t="s">
        <v>1631</v>
      </c>
      <c r="R39" s="880" t="s">
        <v>1632</v>
      </c>
    </row>
    <row r="40" spans="1:18" s="372" customFormat="1" ht="77.25" customHeight="1" x14ac:dyDescent="0.25">
      <c r="A40" s="1073"/>
      <c r="B40" s="1073"/>
      <c r="C40" s="1073"/>
      <c r="D40" s="1073"/>
      <c r="E40" s="891"/>
      <c r="F40" s="879"/>
      <c r="G40" s="833"/>
      <c r="H40" s="580" t="s">
        <v>585</v>
      </c>
      <c r="I40" s="532">
        <v>25</v>
      </c>
      <c r="J40" s="891"/>
      <c r="K40" s="891"/>
      <c r="L40" s="891"/>
      <c r="M40" s="891"/>
      <c r="N40" s="1079"/>
      <c r="O40" s="1079"/>
      <c r="P40" s="1079"/>
      <c r="Q40" s="891"/>
      <c r="R40" s="891"/>
    </row>
    <row r="41" spans="1:18" s="372" customFormat="1" ht="77.25" customHeight="1" x14ac:dyDescent="0.25">
      <c r="A41" s="1073"/>
      <c r="B41" s="1073"/>
      <c r="C41" s="1073"/>
      <c r="D41" s="1073"/>
      <c r="E41" s="891"/>
      <c r="F41" s="879"/>
      <c r="G41" s="880" t="s">
        <v>510</v>
      </c>
      <c r="H41" s="580" t="s">
        <v>50</v>
      </c>
      <c r="I41" s="532">
        <v>2</v>
      </c>
      <c r="J41" s="891"/>
      <c r="K41" s="891"/>
      <c r="L41" s="891"/>
      <c r="M41" s="891"/>
      <c r="N41" s="1079"/>
      <c r="O41" s="1079"/>
      <c r="P41" s="1079"/>
      <c r="Q41" s="891"/>
      <c r="R41" s="891"/>
    </row>
    <row r="42" spans="1:18" s="372" customFormat="1" ht="38.25" customHeight="1" x14ac:dyDescent="0.25">
      <c r="A42" s="1073"/>
      <c r="B42" s="1073"/>
      <c r="C42" s="1073"/>
      <c r="D42" s="1073"/>
      <c r="E42" s="891"/>
      <c r="F42" s="879"/>
      <c r="G42" s="1073"/>
      <c r="H42" s="580" t="s">
        <v>585</v>
      </c>
      <c r="I42" s="532">
        <v>200</v>
      </c>
      <c r="J42" s="891"/>
      <c r="K42" s="891"/>
      <c r="L42" s="891"/>
      <c r="M42" s="891"/>
      <c r="N42" s="1079"/>
      <c r="O42" s="1079"/>
      <c r="P42" s="1079"/>
      <c r="Q42" s="891"/>
      <c r="R42" s="891"/>
    </row>
    <row r="43" spans="1:18" s="372" customFormat="1" ht="39" customHeight="1" x14ac:dyDescent="0.25">
      <c r="A43" s="836">
        <v>9</v>
      </c>
      <c r="B43" s="880">
        <v>1</v>
      </c>
      <c r="C43" s="880">
        <v>4</v>
      </c>
      <c r="D43" s="880">
        <v>5</v>
      </c>
      <c r="E43" s="880" t="s">
        <v>1679</v>
      </c>
      <c r="F43" s="880" t="s">
        <v>1680</v>
      </c>
      <c r="G43" s="836" t="s">
        <v>1681</v>
      </c>
      <c r="H43" s="697" t="s">
        <v>1682</v>
      </c>
      <c r="I43" s="697">
        <v>1</v>
      </c>
      <c r="J43" s="880" t="s">
        <v>1683</v>
      </c>
      <c r="K43" s="880"/>
      <c r="L43" s="879" t="s">
        <v>1684</v>
      </c>
      <c r="M43" s="883"/>
      <c r="N43" s="1075">
        <v>15947.882299602301</v>
      </c>
      <c r="O43" s="1078"/>
      <c r="P43" s="1078">
        <f>N43</f>
        <v>15947.882299602301</v>
      </c>
      <c r="Q43" s="880" t="s">
        <v>1631</v>
      </c>
      <c r="R43" s="880" t="s">
        <v>1632</v>
      </c>
    </row>
    <row r="44" spans="1:18" s="372" customFormat="1" ht="78" customHeight="1" x14ac:dyDescent="0.25">
      <c r="A44" s="833"/>
      <c r="B44" s="880"/>
      <c r="C44" s="880"/>
      <c r="D44" s="880"/>
      <c r="E44" s="1073"/>
      <c r="F44" s="879"/>
      <c r="G44" s="833"/>
      <c r="H44" s="580" t="s">
        <v>585</v>
      </c>
      <c r="I44" s="532">
        <v>70</v>
      </c>
      <c r="J44" s="891"/>
      <c r="K44" s="891"/>
      <c r="L44" s="891"/>
      <c r="M44" s="891"/>
      <c r="N44" s="1076"/>
      <c r="O44" s="1079"/>
      <c r="P44" s="1079"/>
      <c r="Q44" s="891"/>
      <c r="R44" s="891"/>
    </row>
    <row r="45" spans="1:18" s="372" customFormat="1" ht="33.6" customHeight="1" x14ac:dyDescent="0.25">
      <c r="A45" s="880">
        <v>10</v>
      </c>
      <c r="B45" s="880">
        <v>1</v>
      </c>
      <c r="C45" s="880">
        <v>4</v>
      </c>
      <c r="D45" s="880">
        <v>2</v>
      </c>
      <c r="E45" s="880" t="s">
        <v>1685</v>
      </c>
      <c r="F45" s="880" t="s">
        <v>1686</v>
      </c>
      <c r="G45" s="880" t="s">
        <v>1342</v>
      </c>
      <c r="H45" s="536" t="s">
        <v>1379</v>
      </c>
      <c r="I45" s="532">
        <v>1</v>
      </c>
      <c r="J45" s="836" t="s">
        <v>1687</v>
      </c>
      <c r="K45" s="880"/>
      <c r="L45" s="879" t="s">
        <v>38</v>
      </c>
      <c r="M45" s="883"/>
      <c r="N45" s="1075">
        <v>82000</v>
      </c>
      <c r="O45" s="883"/>
      <c r="P45" s="1075">
        <v>82000</v>
      </c>
      <c r="Q45" s="880" t="s">
        <v>1631</v>
      </c>
      <c r="R45" s="880" t="s">
        <v>1632</v>
      </c>
    </row>
    <row r="46" spans="1:18" s="372" customFormat="1" ht="27.6" customHeight="1" x14ac:dyDescent="0.25">
      <c r="A46" s="1073"/>
      <c r="B46" s="1073"/>
      <c r="C46" s="1073"/>
      <c r="D46" s="1073"/>
      <c r="E46" s="891"/>
      <c r="F46" s="879"/>
      <c r="G46" s="1073"/>
      <c r="H46" s="536" t="s">
        <v>585</v>
      </c>
      <c r="I46" s="532">
        <v>25</v>
      </c>
      <c r="J46" s="869"/>
      <c r="K46" s="891"/>
      <c r="L46" s="891"/>
      <c r="M46" s="891"/>
      <c r="N46" s="1076"/>
      <c r="O46" s="891"/>
      <c r="P46" s="1076"/>
      <c r="Q46" s="891"/>
      <c r="R46" s="891"/>
    </row>
    <row r="47" spans="1:18" s="372" customFormat="1" ht="29.45" customHeight="1" x14ac:dyDescent="0.25">
      <c r="A47" s="1073"/>
      <c r="B47" s="1073"/>
      <c r="C47" s="1073"/>
      <c r="D47" s="1073"/>
      <c r="E47" s="1074"/>
      <c r="F47" s="834"/>
      <c r="G47" s="834" t="s">
        <v>510</v>
      </c>
      <c r="H47" s="700" t="s">
        <v>910</v>
      </c>
      <c r="I47" s="697">
        <v>1</v>
      </c>
      <c r="J47" s="869"/>
      <c r="K47" s="1074"/>
      <c r="L47" s="1074"/>
      <c r="M47" s="1074"/>
      <c r="N47" s="1077"/>
      <c r="O47" s="1074"/>
      <c r="P47" s="1077"/>
      <c r="Q47" s="1074"/>
      <c r="R47" s="1074"/>
    </row>
    <row r="48" spans="1:18" s="372" customFormat="1" ht="42" customHeight="1" x14ac:dyDescent="0.25">
      <c r="A48" s="1073"/>
      <c r="B48" s="1073"/>
      <c r="C48" s="1073"/>
      <c r="D48" s="1073"/>
      <c r="E48" s="1074"/>
      <c r="F48" s="834"/>
      <c r="G48" s="835"/>
      <c r="H48" s="700" t="s">
        <v>1633</v>
      </c>
      <c r="I48" s="697">
        <v>50</v>
      </c>
      <c r="J48" s="869"/>
      <c r="K48" s="1074"/>
      <c r="L48" s="1074"/>
      <c r="M48" s="1074"/>
      <c r="N48" s="1077"/>
      <c r="O48" s="1074"/>
      <c r="P48" s="1077"/>
      <c r="Q48" s="1074"/>
      <c r="R48" s="1074"/>
    </row>
    <row r="49" spans="1:18" s="372" customFormat="1" ht="48" customHeight="1" x14ac:dyDescent="0.25">
      <c r="A49" s="1073"/>
      <c r="B49" s="1073"/>
      <c r="C49" s="1073"/>
      <c r="D49" s="1073"/>
      <c r="E49" s="1074"/>
      <c r="F49" s="834"/>
      <c r="G49" s="697" t="s">
        <v>1274</v>
      </c>
      <c r="H49" s="700" t="s">
        <v>57</v>
      </c>
      <c r="I49" s="697">
        <v>1</v>
      </c>
      <c r="J49" s="869"/>
      <c r="K49" s="1074"/>
      <c r="L49" s="1074"/>
      <c r="M49" s="1074"/>
      <c r="N49" s="1077"/>
      <c r="O49" s="1074"/>
      <c r="P49" s="1077"/>
      <c r="Q49" s="1074"/>
      <c r="R49" s="1074"/>
    </row>
    <row r="50" spans="1:18" s="372" customFormat="1" ht="24.75" customHeight="1" x14ac:dyDescent="0.25">
      <c r="A50" s="880">
        <v>11</v>
      </c>
      <c r="B50" s="880">
        <v>1</v>
      </c>
      <c r="C50" s="880">
        <v>4</v>
      </c>
      <c r="D50" s="880">
        <v>2</v>
      </c>
      <c r="E50" s="880" t="s">
        <v>1650</v>
      </c>
      <c r="F50" s="880" t="s">
        <v>1688</v>
      </c>
      <c r="G50" s="836" t="s">
        <v>510</v>
      </c>
      <c r="H50" s="536" t="s">
        <v>910</v>
      </c>
      <c r="I50" s="532">
        <v>1</v>
      </c>
      <c r="J50" s="836" t="s">
        <v>1689</v>
      </c>
      <c r="K50" s="836"/>
      <c r="L50" s="834" t="s">
        <v>34</v>
      </c>
      <c r="M50" s="852"/>
      <c r="N50" s="1071">
        <v>101143.91</v>
      </c>
      <c r="O50" s="852"/>
      <c r="P50" s="1071">
        <f>N50</f>
        <v>101143.91</v>
      </c>
      <c r="Q50" s="836" t="s">
        <v>1631</v>
      </c>
      <c r="R50" s="836" t="s">
        <v>1632</v>
      </c>
    </row>
    <row r="51" spans="1:18" s="372" customFormat="1" ht="24.75" customHeight="1" x14ac:dyDescent="0.25">
      <c r="A51" s="880"/>
      <c r="B51" s="880"/>
      <c r="C51" s="880"/>
      <c r="D51" s="880"/>
      <c r="E51" s="880"/>
      <c r="F51" s="880"/>
      <c r="G51" s="833"/>
      <c r="H51" s="536" t="s">
        <v>1633</v>
      </c>
      <c r="I51" s="532">
        <v>100</v>
      </c>
      <c r="J51" s="869"/>
      <c r="K51" s="869"/>
      <c r="L51" s="881"/>
      <c r="M51" s="884"/>
      <c r="N51" s="1072"/>
      <c r="O51" s="884"/>
      <c r="P51" s="1072"/>
      <c r="Q51" s="869"/>
      <c r="R51" s="869"/>
    </row>
    <row r="52" spans="1:18" s="372" customFormat="1" ht="28.5" customHeight="1" x14ac:dyDescent="0.25">
      <c r="A52" s="880"/>
      <c r="B52" s="880"/>
      <c r="C52" s="880"/>
      <c r="D52" s="880"/>
      <c r="E52" s="880"/>
      <c r="F52" s="880"/>
      <c r="G52" s="836" t="s">
        <v>1627</v>
      </c>
      <c r="H52" s="536" t="s">
        <v>1628</v>
      </c>
      <c r="I52" s="532">
        <v>1</v>
      </c>
      <c r="J52" s="869"/>
      <c r="K52" s="869"/>
      <c r="L52" s="881"/>
      <c r="M52" s="884"/>
      <c r="N52" s="1072"/>
      <c r="O52" s="884"/>
      <c r="P52" s="1072"/>
      <c r="Q52" s="869"/>
      <c r="R52" s="869"/>
    </row>
    <row r="53" spans="1:18" s="372" customFormat="1" ht="24.75" customHeight="1" x14ac:dyDescent="0.25">
      <c r="A53" s="1073"/>
      <c r="B53" s="1073"/>
      <c r="C53" s="1073"/>
      <c r="D53" s="1073"/>
      <c r="E53" s="891"/>
      <c r="F53" s="879"/>
      <c r="G53" s="833"/>
      <c r="H53" s="536" t="s">
        <v>1633</v>
      </c>
      <c r="I53" s="532">
        <v>200</v>
      </c>
      <c r="J53" s="869"/>
      <c r="K53" s="869"/>
      <c r="L53" s="881"/>
      <c r="M53" s="884"/>
      <c r="N53" s="1072"/>
      <c r="O53" s="884"/>
      <c r="P53" s="1072"/>
      <c r="Q53" s="869"/>
      <c r="R53" s="869"/>
    </row>
    <row r="54" spans="1:18" s="372" customFormat="1" ht="30.75" customHeight="1" x14ac:dyDescent="0.25">
      <c r="A54" s="1073"/>
      <c r="B54" s="1073"/>
      <c r="C54" s="1073"/>
      <c r="D54" s="1073"/>
      <c r="E54" s="891"/>
      <c r="F54" s="879"/>
      <c r="G54" s="836" t="s">
        <v>1690</v>
      </c>
      <c r="H54" s="536" t="s">
        <v>1691</v>
      </c>
      <c r="I54" s="532">
        <v>20</v>
      </c>
      <c r="J54" s="869"/>
      <c r="K54" s="869"/>
      <c r="L54" s="881"/>
      <c r="M54" s="884"/>
      <c r="N54" s="1072"/>
      <c r="O54" s="884"/>
      <c r="P54" s="1072"/>
      <c r="Q54" s="869"/>
      <c r="R54" s="869"/>
    </row>
    <row r="55" spans="1:18" s="372" customFormat="1" ht="24.75" customHeight="1" x14ac:dyDescent="0.25">
      <c r="A55" s="1073"/>
      <c r="B55" s="1073"/>
      <c r="C55" s="1073"/>
      <c r="D55" s="1073"/>
      <c r="E55" s="891"/>
      <c r="F55" s="879"/>
      <c r="G55" s="833"/>
      <c r="H55" s="536" t="s">
        <v>1633</v>
      </c>
      <c r="I55" s="532">
        <v>300</v>
      </c>
      <c r="J55" s="869"/>
      <c r="K55" s="869"/>
      <c r="L55" s="881"/>
      <c r="M55" s="884"/>
      <c r="N55" s="1072"/>
      <c r="O55" s="884"/>
      <c r="P55" s="1072"/>
      <c r="Q55" s="869"/>
      <c r="R55" s="869"/>
    </row>
    <row r="56" spans="1:18" s="372" customFormat="1" ht="24.75" customHeight="1" x14ac:dyDescent="0.25">
      <c r="A56" s="1073"/>
      <c r="B56" s="1073"/>
      <c r="C56" s="1073"/>
      <c r="D56" s="1073"/>
      <c r="E56" s="891"/>
      <c r="F56" s="879"/>
      <c r="G56" s="836" t="s">
        <v>546</v>
      </c>
      <c r="H56" s="536" t="s">
        <v>1494</v>
      </c>
      <c r="I56" s="532">
        <v>46</v>
      </c>
      <c r="J56" s="869"/>
      <c r="K56" s="869"/>
      <c r="L56" s="881"/>
      <c r="M56" s="884"/>
      <c r="N56" s="1072"/>
      <c r="O56" s="884"/>
      <c r="P56" s="1072"/>
      <c r="Q56" s="869"/>
      <c r="R56" s="869"/>
    </row>
    <row r="57" spans="1:18" s="372" customFormat="1" ht="24.75" customHeight="1" x14ac:dyDescent="0.25">
      <c r="A57" s="1073"/>
      <c r="B57" s="1073"/>
      <c r="C57" s="1073"/>
      <c r="D57" s="1073"/>
      <c r="E57" s="891"/>
      <c r="F57" s="879"/>
      <c r="G57" s="833"/>
      <c r="H57" s="536" t="s">
        <v>1633</v>
      </c>
      <c r="I57" s="532">
        <v>690</v>
      </c>
      <c r="J57" s="869"/>
      <c r="K57" s="869"/>
      <c r="L57" s="881"/>
      <c r="M57" s="884"/>
      <c r="N57" s="1072"/>
      <c r="O57" s="884"/>
      <c r="P57" s="1072"/>
      <c r="Q57" s="869"/>
      <c r="R57" s="869"/>
    </row>
    <row r="58" spans="1:18" s="372" customFormat="1" ht="24.75" customHeight="1" x14ac:dyDescent="0.25">
      <c r="A58" s="1073"/>
      <c r="B58" s="1073"/>
      <c r="C58" s="1073"/>
      <c r="D58" s="1073"/>
      <c r="E58" s="891"/>
      <c r="F58" s="879"/>
      <c r="G58" s="836" t="s">
        <v>1692</v>
      </c>
      <c r="H58" s="536" t="s">
        <v>1692</v>
      </c>
      <c r="I58" s="532">
        <v>1</v>
      </c>
      <c r="J58" s="869"/>
      <c r="K58" s="869"/>
      <c r="L58" s="881"/>
      <c r="M58" s="884"/>
      <c r="N58" s="1072"/>
      <c r="O58" s="884"/>
      <c r="P58" s="1072"/>
      <c r="Q58" s="869"/>
      <c r="R58" s="869"/>
    </row>
    <row r="59" spans="1:18" s="372" customFormat="1" ht="24.75" customHeight="1" x14ac:dyDescent="0.25">
      <c r="A59" s="1073"/>
      <c r="B59" s="1073"/>
      <c r="C59" s="1073"/>
      <c r="D59" s="1073"/>
      <c r="E59" s="891"/>
      <c r="F59" s="879"/>
      <c r="G59" s="833"/>
      <c r="H59" s="536" t="s">
        <v>1693</v>
      </c>
      <c r="I59" s="532">
        <v>2000</v>
      </c>
      <c r="J59" s="869"/>
      <c r="K59" s="869"/>
      <c r="L59" s="881"/>
      <c r="M59" s="884"/>
      <c r="N59" s="1072"/>
      <c r="O59" s="884"/>
      <c r="P59" s="1072"/>
      <c r="Q59" s="869"/>
      <c r="R59" s="869"/>
    </row>
    <row r="60" spans="1:18" s="372" customFormat="1" ht="24.75" customHeight="1" x14ac:dyDescent="0.25">
      <c r="A60" s="1073"/>
      <c r="B60" s="1073"/>
      <c r="C60" s="1073"/>
      <c r="D60" s="1073"/>
      <c r="E60" s="1074"/>
      <c r="F60" s="834"/>
      <c r="G60" s="697" t="s">
        <v>1694</v>
      </c>
      <c r="H60" s="700" t="s">
        <v>1695</v>
      </c>
      <c r="I60" s="697">
        <v>10</v>
      </c>
      <c r="J60" s="869"/>
      <c r="K60" s="869"/>
      <c r="L60" s="881"/>
      <c r="M60" s="884"/>
      <c r="N60" s="1072"/>
      <c r="O60" s="884"/>
      <c r="P60" s="1072"/>
      <c r="Q60" s="869"/>
      <c r="R60" s="869"/>
    </row>
    <row r="61" spans="1:18" s="566" customFormat="1" ht="256.5" customHeight="1" x14ac:dyDescent="0.25">
      <c r="A61" s="533">
        <v>12</v>
      </c>
      <c r="B61" s="533">
        <v>1</v>
      </c>
      <c r="C61" s="533">
        <v>4</v>
      </c>
      <c r="D61" s="533">
        <v>2</v>
      </c>
      <c r="E61" s="533" t="s">
        <v>1696</v>
      </c>
      <c r="F61" s="532" t="s">
        <v>1697</v>
      </c>
      <c r="G61" s="533" t="s">
        <v>1672</v>
      </c>
      <c r="H61" s="532" t="s">
        <v>1698</v>
      </c>
      <c r="I61" s="533">
        <v>13</v>
      </c>
      <c r="J61" s="532" t="s">
        <v>1699</v>
      </c>
      <c r="K61" s="533"/>
      <c r="L61" s="533" t="s">
        <v>45</v>
      </c>
      <c r="M61" s="533"/>
      <c r="N61" s="710">
        <v>98800</v>
      </c>
      <c r="O61" s="533"/>
      <c r="P61" s="710">
        <v>98800</v>
      </c>
      <c r="Q61" s="532" t="s">
        <v>1631</v>
      </c>
      <c r="R61" s="532" t="s">
        <v>1632</v>
      </c>
    </row>
    <row r="62" spans="1:18" ht="15.75" customHeight="1" x14ac:dyDescent="0.25">
      <c r="B62" s="354"/>
      <c r="C62" s="354"/>
      <c r="D62" s="354"/>
      <c r="F62" s="357"/>
      <c r="H62" s="354"/>
    </row>
    <row r="63" spans="1:18" ht="18.75" customHeight="1" x14ac:dyDescent="0.25">
      <c r="A63" s="425"/>
      <c r="B63" s="426"/>
      <c r="C63" s="426"/>
      <c r="D63" s="426"/>
      <c r="E63" s="425"/>
      <c r="F63" s="428"/>
      <c r="G63" s="429"/>
      <c r="H63" s="427"/>
      <c r="I63" s="429"/>
      <c r="J63" s="425"/>
      <c r="K63" s="425"/>
      <c r="L63" s="425"/>
      <c r="M63" s="1058"/>
      <c r="N63" s="1059"/>
      <c r="O63" s="1064" t="s">
        <v>35</v>
      </c>
      <c r="P63" s="1065"/>
      <c r="Q63" s="1066"/>
      <c r="R63" s="425"/>
    </row>
    <row r="64" spans="1:18" ht="15.75" customHeight="1" x14ac:dyDescent="0.25">
      <c r="A64" s="425"/>
      <c r="B64" s="426"/>
      <c r="C64" s="426"/>
      <c r="D64" s="426"/>
      <c r="E64" s="425"/>
      <c r="F64" s="428"/>
      <c r="G64" s="429"/>
      <c r="H64" s="427"/>
      <c r="I64" s="429"/>
      <c r="J64" s="425"/>
      <c r="K64" s="425"/>
      <c r="L64" s="425"/>
      <c r="M64" s="1060"/>
      <c r="N64" s="1061"/>
      <c r="O64" s="1067" t="s">
        <v>36</v>
      </c>
      <c r="P64" s="1069" t="s">
        <v>37</v>
      </c>
      <c r="Q64" s="1070"/>
      <c r="R64" s="425"/>
    </row>
    <row r="65" spans="1:18" ht="15.75" customHeight="1" x14ac:dyDescent="0.25">
      <c r="A65" s="425"/>
      <c r="B65" s="426"/>
      <c r="C65" s="426"/>
      <c r="D65" s="426"/>
      <c r="E65" s="425"/>
      <c r="F65" s="428"/>
      <c r="G65" s="429"/>
      <c r="H65" s="427"/>
      <c r="I65" s="429"/>
      <c r="J65" s="430"/>
      <c r="K65" s="425"/>
      <c r="L65" s="425"/>
      <c r="M65" s="1062"/>
      <c r="N65" s="1063"/>
      <c r="O65" s="1068"/>
      <c r="P65" s="593">
        <v>2020</v>
      </c>
      <c r="Q65" s="431">
        <v>2021</v>
      </c>
      <c r="R65" s="425"/>
    </row>
    <row r="66" spans="1:18" ht="15.75" customHeight="1" x14ac:dyDescent="0.25">
      <c r="A66" s="425"/>
      <c r="B66" s="426"/>
      <c r="C66" s="426"/>
      <c r="D66" s="426"/>
      <c r="E66" s="425"/>
      <c r="F66" s="428"/>
      <c r="G66" s="429"/>
      <c r="H66" s="427"/>
      <c r="I66" s="429"/>
      <c r="J66" s="425"/>
      <c r="K66" s="425"/>
      <c r="L66" s="425"/>
      <c r="M66" s="1064" t="s">
        <v>729</v>
      </c>
      <c r="N66" s="1066"/>
      <c r="O66" s="617">
        <v>12</v>
      </c>
      <c r="P66" s="764">
        <f>O22+O19+O16+O15+O13+O7</f>
        <v>467211.27</v>
      </c>
      <c r="Q66" s="616">
        <f>P61+P50+P45+P43+P27+P39</f>
        <v>576891.79229960241</v>
      </c>
      <c r="R66" s="425"/>
    </row>
    <row r="67" spans="1:18" ht="15.75" customHeight="1" x14ac:dyDescent="0.25">
      <c r="A67" s="425"/>
      <c r="B67" s="426"/>
      <c r="C67" s="426"/>
      <c r="D67" s="426"/>
      <c r="E67" s="425"/>
      <c r="F67" s="428"/>
      <c r="G67" s="429"/>
      <c r="H67" s="427"/>
      <c r="I67" s="429"/>
      <c r="J67" s="425"/>
      <c r="K67" s="425"/>
      <c r="L67" s="425"/>
      <c r="M67" s="425"/>
      <c r="N67" s="425"/>
      <c r="O67" s="425"/>
      <c r="P67" s="430"/>
      <c r="Q67" s="425"/>
      <c r="R67" s="425"/>
    </row>
    <row r="68" spans="1:18" ht="15.75" customHeight="1" x14ac:dyDescent="0.25">
      <c r="A68" s="425"/>
      <c r="B68" s="426"/>
      <c r="C68" s="426"/>
      <c r="D68" s="426"/>
      <c r="E68" s="425"/>
      <c r="F68" s="428"/>
      <c r="G68" s="429"/>
      <c r="H68" s="427"/>
      <c r="I68" s="429"/>
      <c r="J68" s="425"/>
      <c r="K68" s="425"/>
      <c r="L68" s="425"/>
      <c r="M68" s="425"/>
      <c r="N68" s="425"/>
      <c r="O68" s="425"/>
      <c r="P68" s="425"/>
      <c r="Q68" s="425"/>
      <c r="R68" s="425"/>
    </row>
    <row r="69" spans="1:18" ht="15.75" customHeight="1" x14ac:dyDescent="0.25">
      <c r="A69" s="425"/>
      <c r="B69" s="426"/>
      <c r="C69" s="426"/>
      <c r="D69" s="426"/>
      <c r="E69" s="425"/>
      <c r="F69" s="428"/>
      <c r="G69" s="429"/>
      <c r="H69" s="427"/>
      <c r="I69" s="429"/>
      <c r="J69" s="425"/>
      <c r="K69" s="425"/>
      <c r="L69" s="425"/>
      <c r="M69" s="425"/>
      <c r="N69" s="425"/>
      <c r="O69" s="425"/>
      <c r="P69" s="425"/>
      <c r="Q69" s="425"/>
      <c r="R69" s="425"/>
    </row>
    <row r="70" spans="1:18" ht="15.75" customHeight="1" x14ac:dyDescent="0.25">
      <c r="A70" s="425"/>
      <c r="B70" s="426"/>
      <c r="C70" s="426"/>
      <c r="D70" s="426"/>
      <c r="E70" s="425"/>
      <c r="F70" s="428"/>
      <c r="G70" s="429"/>
      <c r="H70" s="427"/>
      <c r="I70" s="429"/>
      <c r="J70" s="425"/>
      <c r="K70" s="425"/>
      <c r="L70" s="425"/>
      <c r="M70" s="425"/>
      <c r="N70" s="425"/>
      <c r="O70" s="425"/>
      <c r="P70" s="425"/>
      <c r="Q70" s="425"/>
      <c r="R70" s="425"/>
    </row>
    <row r="71" spans="1:18" ht="15.75" customHeight="1" x14ac:dyDescent="0.25">
      <c r="A71" s="425"/>
      <c r="B71" s="426"/>
      <c r="C71" s="426"/>
      <c r="D71" s="426"/>
      <c r="E71" s="425"/>
      <c r="F71" s="428"/>
      <c r="G71" s="429"/>
      <c r="H71" s="427"/>
      <c r="I71" s="429"/>
      <c r="J71" s="425"/>
      <c r="K71" s="425"/>
      <c r="L71" s="425"/>
      <c r="M71" s="425"/>
      <c r="N71" s="425"/>
      <c r="O71" s="425"/>
      <c r="P71" s="425"/>
      <c r="Q71" s="425"/>
      <c r="R71" s="425"/>
    </row>
    <row r="72" spans="1:18" ht="15.75" customHeight="1" x14ac:dyDescent="0.25">
      <c r="A72" s="425"/>
      <c r="B72" s="426"/>
      <c r="C72" s="426"/>
      <c r="D72" s="426"/>
      <c r="E72" s="425"/>
      <c r="F72" s="428"/>
      <c r="G72" s="429"/>
      <c r="H72" s="427"/>
      <c r="I72" s="429"/>
      <c r="J72" s="425"/>
      <c r="K72" s="425"/>
      <c r="L72" s="425"/>
      <c r="M72" s="425"/>
      <c r="N72" s="425"/>
      <c r="O72" s="425"/>
      <c r="P72" s="425"/>
      <c r="Q72" s="425"/>
      <c r="R72" s="425"/>
    </row>
    <row r="73" spans="1:18" ht="15.75" customHeight="1" x14ac:dyDescent="0.25">
      <c r="A73" s="425"/>
      <c r="B73" s="426"/>
      <c r="C73" s="426"/>
      <c r="D73" s="426"/>
      <c r="E73" s="425"/>
      <c r="F73" s="428"/>
      <c r="G73" s="429"/>
      <c r="H73" s="427"/>
      <c r="I73" s="429"/>
      <c r="J73" s="425"/>
      <c r="K73" s="425"/>
      <c r="L73" s="425"/>
      <c r="M73" s="425"/>
      <c r="N73" s="425"/>
      <c r="O73" s="425"/>
      <c r="P73" s="425"/>
      <c r="Q73" s="425"/>
      <c r="R73" s="425"/>
    </row>
    <row r="74" spans="1:18" ht="15.75" customHeight="1" x14ac:dyDescent="0.25">
      <c r="A74" s="425"/>
      <c r="B74" s="426"/>
      <c r="C74" s="426"/>
      <c r="D74" s="426"/>
      <c r="E74" s="425"/>
      <c r="F74" s="428"/>
      <c r="G74" s="429"/>
      <c r="H74" s="427"/>
      <c r="I74" s="429"/>
      <c r="J74" s="425"/>
      <c r="K74" s="425"/>
      <c r="L74" s="425"/>
      <c r="M74" s="425"/>
      <c r="N74" s="425"/>
      <c r="O74" s="425"/>
      <c r="P74" s="425"/>
      <c r="Q74" s="425"/>
      <c r="R74" s="425"/>
    </row>
    <row r="75" spans="1:18" ht="15.75" customHeight="1" x14ac:dyDescent="0.25">
      <c r="A75" s="425"/>
      <c r="B75" s="426"/>
      <c r="C75" s="426"/>
      <c r="D75" s="426"/>
      <c r="E75" s="425"/>
      <c r="F75" s="428"/>
      <c r="G75" s="429"/>
      <c r="H75" s="427"/>
      <c r="I75" s="429"/>
      <c r="J75" s="425"/>
      <c r="K75" s="425"/>
      <c r="L75" s="425"/>
      <c r="M75" s="425"/>
      <c r="N75" s="425"/>
      <c r="O75" s="425"/>
      <c r="P75" s="425"/>
      <c r="Q75" s="425"/>
      <c r="R75" s="425"/>
    </row>
    <row r="76" spans="1:18" ht="15.75" customHeight="1" x14ac:dyDescent="0.25">
      <c r="A76" s="425"/>
      <c r="B76" s="426"/>
      <c r="C76" s="426"/>
      <c r="D76" s="426"/>
      <c r="E76" s="425"/>
      <c r="F76" s="428"/>
      <c r="G76" s="429"/>
      <c r="H76" s="427"/>
      <c r="I76" s="429"/>
      <c r="J76" s="425"/>
      <c r="K76" s="425"/>
      <c r="L76" s="425"/>
      <c r="M76" s="425"/>
      <c r="N76" s="425"/>
      <c r="O76" s="425"/>
      <c r="P76" s="425"/>
      <c r="Q76" s="425"/>
      <c r="R76" s="425"/>
    </row>
    <row r="77" spans="1:18" ht="15.75" customHeight="1" x14ac:dyDescent="0.25">
      <c r="A77" s="425"/>
      <c r="B77" s="426"/>
      <c r="C77" s="426"/>
      <c r="D77" s="426"/>
      <c r="E77" s="425"/>
      <c r="F77" s="428"/>
      <c r="G77" s="429"/>
      <c r="H77" s="427"/>
      <c r="I77" s="429"/>
      <c r="J77" s="425"/>
      <c r="K77" s="425"/>
      <c r="L77" s="425"/>
      <c r="M77" s="425"/>
      <c r="N77" s="425"/>
      <c r="O77" s="425"/>
      <c r="P77" s="425"/>
      <c r="Q77" s="425"/>
      <c r="R77" s="425"/>
    </row>
    <row r="78" spans="1:18" ht="15.75" customHeight="1" x14ac:dyDescent="0.25">
      <c r="A78" s="425"/>
      <c r="B78" s="426"/>
      <c r="C78" s="426"/>
      <c r="D78" s="426"/>
      <c r="E78" s="425"/>
      <c r="F78" s="428"/>
      <c r="G78" s="429"/>
      <c r="H78" s="427"/>
      <c r="I78" s="429"/>
      <c r="J78" s="425"/>
      <c r="K78" s="425"/>
      <c r="L78" s="425"/>
      <c r="M78" s="425"/>
      <c r="N78" s="425"/>
      <c r="O78" s="425"/>
      <c r="P78" s="425"/>
      <c r="Q78" s="425"/>
      <c r="R78" s="425"/>
    </row>
    <row r="79" spans="1:18" ht="15.75" customHeight="1" x14ac:dyDescent="0.25">
      <c r="A79" s="425"/>
      <c r="B79" s="426"/>
      <c r="C79" s="426"/>
      <c r="D79" s="426"/>
      <c r="E79" s="425"/>
      <c r="F79" s="428"/>
      <c r="G79" s="429"/>
      <c r="H79" s="427"/>
      <c r="I79" s="429"/>
      <c r="J79" s="425"/>
      <c r="K79" s="425"/>
      <c r="L79" s="425"/>
      <c r="M79" s="425"/>
      <c r="N79" s="425"/>
      <c r="O79" s="425"/>
      <c r="P79" s="425"/>
      <c r="Q79" s="425"/>
      <c r="R79" s="425"/>
    </row>
    <row r="80" spans="1:18" ht="15.75" customHeight="1" x14ac:dyDescent="0.25">
      <c r="A80" s="425"/>
      <c r="B80" s="426"/>
      <c r="C80" s="426"/>
      <c r="D80" s="426"/>
      <c r="E80" s="425"/>
      <c r="F80" s="428"/>
      <c r="G80" s="429"/>
      <c r="H80" s="427"/>
      <c r="I80" s="429"/>
      <c r="J80" s="425"/>
      <c r="K80" s="425"/>
      <c r="L80" s="425"/>
      <c r="M80" s="425"/>
      <c r="N80" s="425"/>
      <c r="O80" s="425"/>
      <c r="P80" s="425"/>
      <c r="Q80" s="425"/>
      <c r="R80" s="425"/>
    </row>
    <row r="81" spans="1:18" ht="15.75" customHeight="1" x14ac:dyDescent="0.25">
      <c r="A81" s="425"/>
      <c r="B81" s="426"/>
      <c r="C81" s="426"/>
      <c r="D81" s="426"/>
      <c r="E81" s="425"/>
      <c r="F81" s="428"/>
      <c r="G81" s="429"/>
      <c r="H81" s="427"/>
      <c r="I81" s="429"/>
      <c r="J81" s="425"/>
      <c r="K81" s="425"/>
      <c r="L81" s="425"/>
      <c r="M81" s="425"/>
      <c r="N81" s="425"/>
      <c r="O81" s="425"/>
      <c r="P81" s="425"/>
      <c r="Q81" s="425"/>
      <c r="R81" s="425"/>
    </row>
    <row r="82" spans="1:18" ht="15.75" customHeight="1" x14ac:dyDescent="0.25">
      <c r="A82" s="425"/>
      <c r="B82" s="426"/>
      <c r="C82" s="426"/>
      <c r="D82" s="426"/>
      <c r="E82" s="425"/>
      <c r="F82" s="428"/>
      <c r="G82" s="429"/>
      <c r="H82" s="427"/>
      <c r="I82" s="429"/>
      <c r="J82" s="425"/>
      <c r="K82" s="425"/>
      <c r="L82" s="425"/>
      <c r="M82" s="425"/>
      <c r="N82" s="425"/>
      <c r="O82" s="425"/>
      <c r="P82" s="425"/>
      <c r="Q82" s="425"/>
      <c r="R82" s="425"/>
    </row>
    <row r="83" spans="1:18" ht="15.75" customHeight="1" x14ac:dyDescent="0.25">
      <c r="A83" s="425"/>
      <c r="B83" s="426"/>
      <c r="C83" s="426"/>
      <c r="D83" s="426"/>
      <c r="E83" s="425"/>
      <c r="F83" s="428"/>
      <c r="G83" s="429"/>
      <c r="H83" s="427"/>
      <c r="I83" s="429"/>
      <c r="J83" s="425"/>
      <c r="K83" s="425"/>
      <c r="L83" s="425"/>
      <c r="M83" s="425"/>
      <c r="N83" s="425"/>
      <c r="O83" s="425"/>
      <c r="P83" s="425"/>
      <c r="Q83" s="425"/>
      <c r="R83" s="425"/>
    </row>
    <row r="84" spans="1:18" ht="15.75" customHeight="1" x14ac:dyDescent="0.25">
      <c r="A84" s="425"/>
      <c r="B84" s="426"/>
      <c r="C84" s="426"/>
      <c r="D84" s="426"/>
      <c r="E84" s="425"/>
      <c r="F84" s="428"/>
      <c r="G84" s="429"/>
      <c r="H84" s="427"/>
      <c r="I84" s="429"/>
      <c r="J84" s="425"/>
      <c r="K84" s="425"/>
      <c r="L84" s="425"/>
      <c r="M84" s="425"/>
      <c r="N84" s="425"/>
      <c r="O84" s="425"/>
      <c r="P84" s="425"/>
      <c r="Q84" s="425"/>
      <c r="R84" s="425"/>
    </row>
    <row r="85" spans="1:18" ht="15.75" customHeight="1" x14ac:dyDescent="0.25">
      <c r="A85" s="425"/>
      <c r="B85" s="426"/>
      <c r="C85" s="426"/>
      <c r="D85" s="426"/>
      <c r="E85" s="425"/>
      <c r="F85" s="428"/>
      <c r="G85" s="429"/>
      <c r="H85" s="427"/>
      <c r="I85" s="429"/>
      <c r="J85" s="425"/>
      <c r="K85" s="425"/>
      <c r="L85" s="425"/>
      <c r="M85" s="425"/>
      <c r="N85" s="425"/>
      <c r="O85" s="425"/>
      <c r="P85" s="425"/>
      <c r="Q85" s="425"/>
      <c r="R85" s="425"/>
    </row>
    <row r="86" spans="1:18" ht="15.75" customHeight="1" x14ac:dyDescent="0.25">
      <c r="A86" s="425"/>
      <c r="B86" s="426"/>
      <c r="C86" s="426"/>
      <c r="D86" s="426"/>
      <c r="E86" s="425"/>
      <c r="F86" s="428"/>
      <c r="G86" s="429"/>
      <c r="H86" s="427"/>
      <c r="I86" s="429"/>
      <c r="J86" s="425"/>
      <c r="K86" s="425"/>
      <c r="L86" s="425"/>
      <c r="M86" s="425"/>
      <c r="N86" s="425"/>
      <c r="O86" s="425"/>
      <c r="P86" s="425"/>
      <c r="Q86" s="425"/>
      <c r="R86" s="425"/>
    </row>
    <row r="87" spans="1:18" ht="15.75" customHeight="1" x14ac:dyDescent="0.25">
      <c r="A87" s="425"/>
      <c r="B87" s="426"/>
      <c r="C87" s="426"/>
      <c r="D87" s="426"/>
      <c r="E87" s="425"/>
      <c r="F87" s="428"/>
      <c r="G87" s="429"/>
      <c r="H87" s="427"/>
      <c r="I87" s="429"/>
      <c r="J87" s="425"/>
      <c r="K87" s="425"/>
      <c r="L87" s="425"/>
      <c r="M87" s="425"/>
      <c r="N87" s="425"/>
      <c r="O87" s="425"/>
      <c r="P87" s="425"/>
      <c r="Q87" s="425"/>
      <c r="R87" s="425"/>
    </row>
    <row r="88" spans="1:18" ht="15.75" customHeight="1" x14ac:dyDescent="0.25">
      <c r="A88" s="425"/>
      <c r="B88" s="426"/>
      <c r="C88" s="426"/>
      <c r="D88" s="426"/>
      <c r="E88" s="425"/>
      <c r="F88" s="428"/>
      <c r="G88" s="429"/>
      <c r="H88" s="427"/>
      <c r="I88" s="429"/>
      <c r="J88" s="425"/>
      <c r="K88" s="425"/>
      <c r="L88" s="425"/>
      <c r="M88" s="425"/>
      <c r="N88" s="425"/>
      <c r="O88" s="425"/>
      <c r="P88" s="425"/>
      <c r="Q88" s="425"/>
      <c r="R88" s="425"/>
    </row>
    <row r="89" spans="1:18" ht="15.75" customHeight="1" x14ac:dyDescent="0.25">
      <c r="A89" s="425"/>
      <c r="B89" s="426"/>
      <c r="C89" s="426"/>
      <c r="D89" s="426"/>
      <c r="E89" s="425"/>
      <c r="F89" s="428"/>
      <c r="G89" s="429"/>
      <c r="H89" s="427"/>
      <c r="I89" s="429"/>
      <c r="J89" s="425"/>
      <c r="K89" s="425"/>
      <c r="L89" s="425"/>
      <c r="M89" s="425"/>
      <c r="N89" s="425"/>
      <c r="O89" s="425"/>
      <c r="P89" s="425"/>
      <c r="Q89" s="425"/>
      <c r="R89" s="425"/>
    </row>
    <row r="90" spans="1:18" ht="15.75" customHeight="1" x14ac:dyDescent="0.25">
      <c r="A90" s="425"/>
      <c r="B90" s="426"/>
      <c r="C90" s="426"/>
      <c r="D90" s="426"/>
      <c r="E90" s="425"/>
      <c r="F90" s="428"/>
      <c r="G90" s="429"/>
      <c r="H90" s="427"/>
      <c r="I90" s="429"/>
      <c r="J90" s="425"/>
      <c r="K90" s="425"/>
      <c r="L90" s="425"/>
      <c r="M90" s="425"/>
      <c r="N90" s="425"/>
      <c r="O90" s="425"/>
      <c r="P90" s="425"/>
      <c r="Q90" s="425"/>
      <c r="R90" s="425"/>
    </row>
    <row r="91" spans="1:18" ht="15.75" customHeight="1" x14ac:dyDescent="0.25">
      <c r="A91" s="425"/>
      <c r="B91" s="426"/>
      <c r="C91" s="426"/>
      <c r="D91" s="426"/>
      <c r="E91" s="425"/>
      <c r="F91" s="428"/>
      <c r="G91" s="429"/>
      <c r="H91" s="427"/>
      <c r="I91" s="429"/>
      <c r="J91" s="425"/>
      <c r="K91" s="425"/>
      <c r="L91" s="425"/>
      <c r="M91" s="425"/>
      <c r="N91" s="425"/>
      <c r="O91" s="425"/>
      <c r="P91" s="425"/>
      <c r="Q91" s="425"/>
      <c r="R91" s="425"/>
    </row>
    <row r="92" spans="1:18" ht="15.75" customHeight="1" x14ac:dyDescent="0.25">
      <c r="A92" s="425"/>
      <c r="B92" s="426"/>
      <c r="C92" s="426"/>
      <c r="D92" s="426"/>
      <c r="E92" s="425"/>
      <c r="F92" s="428"/>
      <c r="G92" s="429"/>
      <c r="H92" s="427"/>
      <c r="I92" s="429"/>
      <c r="J92" s="425"/>
      <c r="K92" s="425"/>
      <c r="L92" s="425"/>
      <c r="M92" s="425"/>
      <c r="N92" s="425"/>
      <c r="O92" s="425"/>
      <c r="P92" s="425"/>
      <c r="Q92" s="425"/>
      <c r="R92" s="425"/>
    </row>
    <row r="93" spans="1:18" ht="15.75" customHeight="1" x14ac:dyDescent="0.25">
      <c r="A93" s="425"/>
      <c r="B93" s="426"/>
      <c r="C93" s="426"/>
      <c r="D93" s="426"/>
      <c r="E93" s="425"/>
      <c r="F93" s="428"/>
      <c r="G93" s="429"/>
      <c r="H93" s="427"/>
      <c r="I93" s="429"/>
      <c r="J93" s="425"/>
      <c r="K93" s="425"/>
      <c r="L93" s="425"/>
      <c r="M93" s="425"/>
      <c r="N93" s="425"/>
      <c r="O93" s="425"/>
      <c r="P93" s="425"/>
      <c r="Q93" s="425"/>
      <c r="R93" s="425"/>
    </row>
    <row r="94" spans="1:18" ht="15.75" customHeight="1" x14ac:dyDescent="0.25">
      <c r="A94" s="425"/>
      <c r="B94" s="426"/>
      <c r="C94" s="426"/>
      <c r="D94" s="426"/>
      <c r="E94" s="425"/>
      <c r="F94" s="428"/>
      <c r="G94" s="429"/>
      <c r="H94" s="427"/>
      <c r="I94" s="429"/>
      <c r="J94" s="425"/>
      <c r="K94" s="425"/>
      <c r="L94" s="425"/>
      <c r="M94" s="425"/>
      <c r="N94" s="425"/>
      <c r="O94" s="425"/>
      <c r="P94" s="425"/>
      <c r="Q94" s="425"/>
      <c r="R94" s="425"/>
    </row>
    <row r="95" spans="1:18" ht="15.75" customHeight="1" x14ac:dyDescent="0.25">
      <c r="A95" s="425"/>
      <c r="B95" s="426"/>
      <c r="C95" s="426"/>
      <c r="D95" s="426"/>
      <c r="E95" s="425"/>
      <c r="F95" s="428"/>
      <c r="G95" s="429"/>
      <c r="H95" s="427"/>
      <c r="I95" s="429"/>
      <c r="J95" s="425"/>
      <c r="K95" s="425"/>
      <c r="L95" s="425"/>
      <c r="M95" s="425"/>
      <c r="N95" s="425"/>
      <c r="O95" s="425"/>
      <c r="P95" s="425"/>
      <c r="Q95" s="425"/>
      <c r="R95" s="425"/>
    </row>
    <row r="96" spans="1:18" ht="15.75" customHeight="1" x14ac:dyDescent="0.25">
      <c r="A96" s="425"/>
      <c r="B96" s="426"/>
      <c r="C96" s="426"/>
      <c r="D96" s="426"/>
      <c r="E96" s="425"/>
      <c r="F96" s="428"/>
      <c r="G96" s="429"/>
      <c r="H96" s="427"/>
      <c r="I96" s="429"/>
      <c r="J96" s="425"/>
      <c r="K96" s="425"/>
      <c r="L96" s="425"/>
      <c r="M96" s="425"/>
      <c r="N96" s="425"/>
      <c r="O96" s="425"/>
      <c r="P96" s="425"/>
      <c r="Q96" s="425"/>
      <c r="R96" s="425"/>
    </row>
    <row r="97" spans="1:18" ht="15.75" customHeight="1" x14ac:dyDescent="0.25">
      <c r="A97" s="425"/>
      <c r="B97" s="426"/>
      <c r="C97" s="426"/>
      <c r="D97" s="426"/>
      <c r="E97" s="425"/>
      <c r="F97" s="428"/>
      <c r="G97" s="429"/>
      <c r="H97" s="427"/>
      <c r="I97" s="429"/>
      <c r="J97" s="425"/>
      <c r="K97" s="425"/>
      <c r="L97" s="425"/>
      <c r="M97" s="425"/>
      <c r="N97" s="425"/>
      <c r="O97" s="425"/>
      <c r="P97" s="425"/>
      <c r="Q97" s="425"/>
      <c r="R97" s="425"/>
    </row>
    <row r="98" spans="1:18" ht="15.75" customHeight="1" x14ac:dyDescent="0.25">
      <c r="A98" s="425"/>
      <c r="B98" s="426"/>
      <c r="C98" s="426"/>
      <c r="D98" s="426"/>
      <c r="E98" s="425"/>
      <c r="F98" s="428"/>
      <c r="G98" s="429"/>
      <c r="H98" s="427"/>
      <c r="I98" s="429"/>
      <c r="J98" s="425"/>
      <c r="K98" s="425"/>
      <c r="L98" s="425"/>
      <c r="M98" s="425"/>
      <c r="N98" s="425"/>
      <c r="O98" s="425"/>
      <c r="P98" s="425"/>
      <c r="Q98" s="425"/>
      <c r="R98" s="425"/>
    </row>
    <row r="99" spans="1:18" ht="15.75" customHeight="1" x14ac:dyDescent="0.25">
      <c r="A99" s="425"/>
      <c r="B99" s="426"/>
      <c r="C99" s="426"/>
      <c r="D99" s="426"/>
      <c r="E99" s="425"/>
      <c r="F99" s="428"/>
      <c r="G99" s="429"/>
      <c r="H99" s="427"/>
      <c r="I99" s="429"/>
      <c r="J99" s="425"/>
      <c r="K99" s="425"/>
      <c r="L99" s="425"/>
      <c r="M99" s="425"/>
      <c r="N99" s="425"/>
      <c r="O99" s="425"/>
      <c r="P99" s="425"/>
      <c r="Q99" s="425"/>
      <c r="R99" s="425"/>
    </row>
    <row r="100" spans="1:18" ht="15.75" customHeight="1" x14ac:dyDescent="0.25">
      <c r="A100" s="425"/>
      <c r="B100" s="426"/>
      <c r="C100" s="426"/>
      <c r="D100" s="426"/>
      <c r="E100" s="425"/>
      <c r="F100" s="428"/>
      <c r="G100" s="429"/>
      <c r="H100" s="427"/>
      <c r="I100" s="429"/>
      <c r="J100" s="425"/>
      <c r="K100" s="425"/>
      <c r="L100" s="425"/>
      <c r="M100" s="425"/>
      <c r="N100" s="425"/>
      <c r="O100" s="425"/>
      <c r="P100" s="425"/>
      <c r="Q100" s="425"/>
      <c r="R100" s="425"/>
    </row>
    <row r="101" spans="1:18" ht="15.75" customHeight="1" x14ac:dyDescent="0.25">
      <c r="A101" s="425"/>
      <c r="B101" s="426"/>
      <c r="C101" s="426"/>
      <c r="D101" s="426"/>
      <c r="E101" s="425"/>
      <c r="F101" s="428"/>
      <c r="G101" s="429"/>
      <c r="H101" s="427"/>
      <c r="I101" s="429"/>
      <c r="J101" s="425"/>
      <c r="K101" s="425"/>
      <c r="L101" s="425"/>
      <c r="M101" s="425"/>
      <c r="N101" s="425"/>
      <c r="O101" s="425"/>
      <c r="P101" s="425"/>
      <c r="Q101" s="425"/>
      <c r="R101" s="425"/>
    </row>
    <row r="102" spans="1:18" ht="15.75" customHeight="1" x14ac:dyDescent="0.25">
      <c r="A102" s="425"/>
      <c r="B102" s="426"/>
      <c r="C102" s="426"/>
      <c r="D102" s="426"/>
      <c r="E102" s="425"/>
      <c r="F102" s="428"/>
      <c r="G102" s="429"/>
      <c r="H102" s="427"/>
      <c r="I102" s="429"/>
      <c r="J102" s="425"/>
      <c r="K102" s="425"/>
      <c r="L102" s="425"/>
      <c r="M102" s="425"/>
      <c r="N102" s="425"/>
      <c r="O102" s="425"/>
      <c r="P102" s="425"/>
      <c r="Q102" s="425"/>
      <c r="R102" s="425"/>
    </row>
    <row r="103" spans="1:18" ht="15.75" customHeight="1" x14ac:dyDescent="0.25">
      <c r="A103" s="425"/>
      <c r="B103" s="426"/>
      <c r="C103" s="426"/>
      <c r="D103" s="426"/>
      <c r="E103" s="425"/>
      <c r="F103" s="428"/>
      <c r="G103" s="429"/>
      <c r="H103" s="427"/>
      <c r="I103" s="429"/>
      <c r="J103" s="425"/>
      <c r="K103" s="425"/>
      <c r="L103" s="425"/>
      <c r="M103" s="425"/>
      <c r="N103" s="425"/>
      <c r="O103" s="425"/>
      <c r="P103" s="425"/>
      <c r="Q103" s="425"/>
      <c r="R103" s="425"/>
    </row>
    <row r="104" spans="1:18" ht="15.75" customHeight="1" x14ac:dyDescent="0.25">
      <c r="A104" s="425"/>
      <c r="B104" s="426"/>
      <c r="C104" s="426"/>
      <c r="D104" s="426"/>
      <c r="E104" s="425"/>
      <c r="F104" s="428"/>
      <c r="G104" s="429"/>
      <c r="H104" s="427"/>
      <c r="I104" s="429"/>
      <c r="J104" s="425"/>
      <c r="K104" s="425"/>
      <c r="L104" s="425"/>
      <c r="M104" s="425"/>
      <c r="N104" s="425"/>
      <c r="O104" s="425"/>
      <c r="P104" s="425"/>
      <c r="Q104" s="425"/>
      <c r="R104" s="425"/>
    </row>
    <row r="105" spans="1:18" ht="15.75" customHeight="1" x14ac:dyDescent="0.25">
      <c r="A105" s="425"/>
      <c r="B105" s="426"/>
      <c r="C105" s="426"/>
      <c r="D105" s="426"/>
      <c r="E105" s="425"/>
      <c r="F105" s="428"/>
      <c r="G105" s="429"/>
      <c r="H105" s="427"/>
      <c r="I105" s="429"/>
      <c r="J105" s="425"/>
      <c r="K105" s="425"/>
      <c r="L105" s="425"/>
      <c r="M105" s="425"/>
      <c r="N105" s="425"/>
      <c r="O105" s="425"/>
      <c r="P105" s="425"/>
      <c r="Q105" s="425"/>
      <c r="R105" s="425"/>
    </row>
    <row r="106" spans="1:18" ht="15.75" customHeight="1" x14ac:dyDescent="0.25">
      <c r="A106" s="425"/>
      <c r="B106" s="426"/>
      <c r="C106" s="426"/>
      <c r="D106" s="426"/>
      <c r="E106" s="425"/>
      <c r="F106" s="428"/>
      <c r="G106" s="429"/>
      <c r="H106" s="427"/>
      <c r="I106" s="429"/>
      <c r="J106" s="425"/>
      <c r="K106" s="425"/>
      <c r="L106" s="425"/>
      <c r="M106" s="425"/>
      <c r="N106" s="425"/>
      <c r="O106" s="425"/>
      <c r="P106" s="425"/>
      <c r="Q106" s="425"/>
      <c r="R106" s="425"/>
    </row>
    <row r="107" spans="1:18" ht="15.75" customHeight="1" x14ac:dyDescent="0.25">
      <c r="A107" s="425"/>
      <c r="B107" s="426"/>
      <c r="C107" s="426"/>
      <c r="D107" s="426"/>
      <c r="E107" s="425"/>
      <c r="F107" s="428"/>
      <c r="G107" s="429"/>
      <c r="H107" s="427"/>
      <c r="I107" s="429"/>
      <c r="J107" s="425"/>
      <c r="K107" s="425"/>
      <c r="L107" s="425"/>
      <c r="M107" s="425"/>
      <c r="N107" s="425"/>
      <c r="O107" s="425"/>
      <c r="P107" s="425"/>
      <c r="Q107" s="425"/>
      <c r="R107" s="425"/>
    </row>
    <row r="108" spans="1:18" ht="15.75" customHeight="1" x14ac:dyDescent="0.25">
      <c r="A108" s="425"/>
      <c r="B108" s="426"/>
      <c r="C108" s="426"/>
      <c r="D108" s="426"/>
      <c r="E108" s="425"/>
      <c r="F108" s="428"/>
      <c r="G108" s="429"/>
      <c r="H108" s="427"/>
      <c r="I108" s="429"/>
      <c r="J108" s="425"/>
      <c r="K108" s="425"/>
      <c r="L108" s="425"/>
      <c r="M108" s="425"/>
      <c r="N108" s="425"/>
      <c r="O108" s="425"/>
      <c r="P108" s="425"/>
      <c r="Q108" s="425"/>
      <c r="R108" s="425"/>
    </row>
    <row r="109" spans="1:18" ht="15.75" customHeight="1" x14ac:dyDescent="0.25">
      <c r="A109" s="425"/>
      <c r="B109" s="426"/>
      <c r="C109" s="426"/>
      <c r="D109" s="426"/>
      <c r="E109" s="425"/>
      <c r="F109" s="428"/>
      <c r="G109" s="429"/>
      <c r="H109" s="427"/>
      <c r="I109" s="429"/>
      <c r="J109" s="425"/>
      <c r="K109" s="425"/>
      <c r="L109" s="425"/>
      <c r="M109" s="425"/>
      <c r="N109" s="425"/>
      <c r="O109" s="425"/>
      <c r="P109" s="425"/>
      <c r="Q109" s="425"/>
      <c r="R109" s="425"/>
    </row>
    <row r="110" spans="1:18" ht="15.75" customHeight="1" x14ac:dyDescent="0.25">
      <c r="A110" s="425"/>
      <c r="B110" s="426"/>
      <c r="C110" s="426"/>
      <c r="D110" s="426"/>
      <c r="E110" s="425"/>
      <c r="F110" s="428"/>
      <c r="G110" s="429"/>
      <c r="H110" s="427"/>
      <c r="I110" s="429"/>
      <c r="J110" s="425"/>
      <c r="K110" s="425"/>
      <c r="L110" s="425"/>
      <c r="M110" s="425"/>
      <c r="N110" s="425"/>
      <c r="O110" s="425"/>
      <c r="P110" s="425"/>
      <c r="Q110" s="425"/>
      <c r="R110" s="425"/>
    </row>
    <row r="111" spans="1:18" ht="15.75" customHeight="1" x14ac:dyDescent="0.25">
      <c r="A111" s="425"/>
      <c r="B111" s="426"/>
      <c r="C111" s="426"/>
      <c r="D111" s="426"/>
      <c r="E111" s="425"/>
      <c r="F111" s="428"/>
      <c r="G111" s="429"/>
      <c r="H111" s="427"/>
      <c r="I111" s="429"/>
      <c r="J111" s="425"/>
      <c r="K111" s="425"/>
      <c r="L111" s="425"/>
      <c r="M111" s="425"/>
      <c r="N111" s="425"/>
      <c r="O111" s="425"/>
      <c r="P111" s="425"/>
      <c r="Q111" s="425"/>
      <c r="R111" s="425"/>
    </row>
    <row r="112" spans="1:18" ht="15.75" customHeight="1" x14ac:dyDescent="0.25">
      <c r="A112" s="425"/>
      <c r="B112" s="426"/>
      <c r="C112" s="426"/>
      <c r="D112" s="426"/>
      <c r="E112" s="425"/>
      <c r="F112" s="428"/>
      <c r="G112" s="429"/>
      <c r="H112" s="427"/>
      <c r="I112" s="429"/>
      <c r="J112" s="425"/>
      <c r="K112" s="425"/>
      <c r="L112" s="425"/>
      <c r="M112" s="425"/>
      <c r="N112" s="425"/>
      <c r="O112" s="425"/>
      <c r="P112" s="425"/>
      <c r="Q112" s="425"/>
      <c r="R112" s="425"/>
    </row>
    <row r="113" spans="1:18" ht="15.75" customHeight="1" x14ac:dyDescent="0.25">
      <c r="A113" s="425"/>
      <c r="B113" s="426"/>
      <c r="C113" s="426"/>
      <c r="D113" s="426"/>
      <c r="E113" s="425"/>
      <c r="F113" s="428"/>
      <c r="G113" s="429"/>
      <c r="H113" s="427"/>
      <c r="I113" s="429"/>
      <c r="J113" s="425"/>
      <c r="K113" s="425"/>
      <c r="L113" s="425"/>
      <c r="M113" s="425"/>
      <c r="N113" s="425"/>
      <c r="O113" s="425"/>
      <c r="P113" s="425"/>
      <c r="Q113" s="425"/>
      <c r="R113" s="425"/>
    </row>
    <row r="114" spans="1:18" ht="15.75" customHeight="1" x14ac:dyDescent="0.25">
      <c r="A114" s="425"/>
      <c r="B114" s="426"/>
      <c r="C114" s="426"/>
      <c r="D114" s="426"/>
      <c r="E114" s="425"/>
      <c r="F114" s="428"/>
      <c r="G114" s="429"/>
      <c r="H114" s="427"/>
      <c r="I114" s="429"/>
      <c r="J114" s="425"/>
      <c r="K114" s="425"/>
      <c r="L114" s="425"/>
      <c r="M114" s="425"/>
      <c r="N114" s="425"/>
      <c r="O114" s="425"/>
      <c r="P114" s="425"/>
      <c r="Q114" s="425"/>
      <c r="R114" s="425"/>
    </row>
    <row r="115" spans="1:18" ht="15.75" customHeight="1" x14ac:dyDescent="0.25">
      <c r="A115" s="425"/>
      <c r="B115" s="426"/>
      <c r="C115" s="426"/>
      <c r="D115" s="426"/>
      <c r="E115" s="425"/>
      <c r="F115" s="428"/>
      <c r="G115" s="429"/>
      <c r="H115" s="427"/>
      <c r="I115" s="429"/>
      <c r="J115" s="425"/>
      <c r="K115" s="425"/>
      <c r="L115" s="425"/>
      <c r="M115" s="425"/>
      <c r="N115" s="425"/>
      <c r="O115" s="425"/>
      <c r="P115" s="425"/>
      <c r="Q115" s="425"/>
      <c r="R115" s="425"/>
    </row>
    <row r="116" spans="1:18" ht="15.75" customHeight="1" x14ac:dyDescent="0.25">
      <c r="A116" s="425"/>
      <c r="B116" s="426"/>
      <c r="C116" s="426"/>
      <c r="D116" s="426"/>
      <c r="E116" s="425"/>
      <c r="F116" s="428"/>
      <c r="G116" s="429"/>
      <c r="H116" s="427"/>
      <c r="I116" s="429"/>
      <c r="J116" s="425"/>
      <c r="K116" s="425"/>
      <c r="L116" s="425"/>
      <c r="M116" s="425"/>
      <c r="N116" s="425"/>
      <c r="O116" s="425"/>
      <c r="P116" s="425"/>
      <c r="Q116" s="425"/>
      <c r="R116" s="425"/>
    </row>
    <row r="117" spans="1:18" ht="15.75" customHeight="1" x14ac:dyDescent="0.25">
      <c r="A117" s="425"/>
      <c r="B117" s="426"/>
      <c r="C117" s="426"/>
      <c r="D117" s="426"/>
      <c r="E117" s="425"/>
      <c r="F117" s="428"/>
      <c r="G117" s="429"/>
      <c r="H117" s="427"/>
      <c r="I117" s="429"/>
      <c r="J117" s="425"/>
      <c r="K117" s="425"/>
      <c r="L117" s="425"/>
      <c r="M117" s="425"/>
      <c r="N117" s="425"/>
      <c r="O117" s="425"/>
      <c r="P117" s="425"/>
      <c r="Q117" s="425"/>
      <c r="R117" s="425"/>
    </row>
    <row r="118" spans="1:18" ht="15.75" customHeight="1" x14ac:dyDescent="0.25">
      <c r="A118" s="425"/>
      <c r="B118" s="426"/>
      <c r="C118" s="426"/>
      <c r="D118" s="426"/>
      <c r="E118" s="425"/>
      <c r="F118" s="428"/>
      <c r="G118" s="429"/>
      <c r="H118" s="427"/>
      <c r="I118" s="429"/>
      <c r="J118" s="425"/>
      <c r="K118" s="425"/>
      <c r="L118" s="425"/>
      <c r="M118" s="425"/>
      <c r="N118" s="425"/>
      <c r="O118" s="425"/>
      <c r="P118" s="425"/>
      <c r="Q118" s="425"/>
      <c r="R118" s="425"/>
    </row>
    <row r="119" spans="1:18" ht="15.75" customHeight="1" x14ac:dyDescent="0.25">
      <c r="A119" s="425"/>
      <c r="B119" s="426"/>
      <c r="C119" s="426"/>
      <c r="D119" s="426"/>
      <c r="E119" s="425"/>
      <c r="F119" s="428"/>
      <c r="G119" s="429"/>
      <c r="H119" s="427"/>
      <c r="I119" s="429"/>
      <c r="J119" s="425"/>
      <c r="K119" s="425"/>
      <c r="L119" s="425"/>
      <c r="M119" s="425"/>
      <c r="N119" s="425"/>
      <c r="O119" s="425"/>
      <c r="P119" s="425"/>
      <c r="Q119" s="425"/>
      <c r="R119" s="425"/>
    </row>
    <row r="120" spans="1:18" ht="15.75" customHeight="1" x14ac:dyDescent="0.25">
      <c r="A120" s="425"/>
      <c r="B120" s="426"/>
      <c r="C120" s="426"/>
      <c r="D120" s="426"/>
      <c r="E120" s="425"/>
      <c r="F120" s="428"/>
      <c r="G120" s="429"/>
      <c r="H120" s="427"/>
      <c r="I120" s="429"/>
      <c r="J120" s="425"/>
      <c r="K120" s="425"/>
      <c r="L120" s="425"/>
      <c r="M120" s="425"/>
      <c r="N120" s="425"/>
      <c r="O120" s="425"/>
      <c r="P120" s="425"/>
      <c r="Q120" s="425"/>
      <c r="R120" s="425"/>
    </row>
    <row r="121" spans="1:18" ht="15.75" customHeight="1" x14ac:dyDescent="0.25">
      <c r="A121" s="425"/>
      <c r="B121" s="426"/>
      <c r="C121" s="426"/>
      <c r="D121" s="426"/>
      <c r="E121" s="425"/>
      <c r="F121" s="428"/>
      <c r="G121" s="429"/>
      <c r="H121" s="427"/>
      <c r="I121" s="429"/>
      <c r="J121" s="425"/>
      <c r="K121" s="425"/>
      <c r="L121" s="425"/>
      <c r="M121" s="425"/>
      <c r="N121" s="425"/>
      <c r="O121" s="425"/>
      <c r="P121" s="425"/>
      <c r="Q121" s="425"/>
      <c r="R121" s="425"/>
    </row>
    <row r="122" spans="1:18" ht="15.75" customHeight="1" x14ac:dyDescent="0.25">
      <c r="A122" s="425"/>
      <c r="B122" s="426"/>
      <c r="C122" s="426"/>
      <c r="D122" s="426"/>
      <c r="E122" s="425"/>
      <c r="F122" s="428"/>
      <c r="G122" s="429"/>
      <c r="H122" s="427"/>
      <c r="I122" s="429"/>
      <c r="J122" s="425"/>
      <c r="K122" s="425"/>
      <c r="L122" s="425"/>
      <c r="M122" s="425"/>
      <c r="N122" s="425"/>
      <c r="O122" s="425"/>
      <c r="P122" s="425"/>
      <c r="Q122" s="425"/>
      <c r="R122" s="425"/>
    </row>
    <row r="123" spans="1:18" ht="15.75" customHeight="1" x14ac:dyDescent="0.25">
      <c r="A123" s="425"/>
      <c r="B123" s="426"/>
      <c r="C123" s="426"/>
      <c r="D123" s="426"/>
      <c r="E123" s="425"/>
      <c r="F123" s="428"/>
      <c r="G123" s="429"/>
      <c r="H123" s="427"/>
      <c r="I123" s="429"/>
      <c r="J123" s="425"/>
      <c r="K123" s="425"/>
      <c r="L123" s="425"/>
      <c r="M123" s="425"/>
      <c r="N123" s="425"/>
      <c r="O123" s="425"/>
      <c r="P123" s="425"/>
      <c r="Q123" s="425"/>
      <c r="R123" s="425"/>
    </row>
    <row r="124" spans="1:18" ht="15.75" customHeight="1" x14ac:dyDescent="0.25">
      <c r="A124" s="425"/>
      <c r="B124" s="426"/>
      <c r="C124" s="426"/>
      <c r="D124" s="426"/>
      <c r="E124" s="425"/>
      <c r="F124" s="428"/>
      <c r="G124" s="429"/>
      <c r="H124" s="427"/>
      <c r="I124" s="429"/>
      <c r="J124" s="425"/>
      <c r="K124" s="425"/>
      <c r="L124" s="425"/>
      <c r="M124" s="425"/>
      <c r="N124" s="425"/>
      <c r="O124" s="425"/>
      <c r="P124" s="425"/>
      <c r="Q124" s="425"/>
      <c r="R124" s="425"/>
    </row>
    <row r="125" spans="1:18" ht="15.75" customHeight="1" x14ac:dyDescent="0.25">
      <c r="A125" s="425"/>
      <c r="B125" s="426"/>
      <c r="C125" s="426"/>
      <c r="D125" s="426"/>
      <c r="E125" s="425"/>
      <c r="F125" s="428"/>
      <c r="G125" s="429"/>
      <c r="H125" s="427"/>
      <c r="I125" s="429"/>
      <c r="J125" s="425"/>
      <c r="K125" s="425"/>
      <c r="L125" s="425"/>
      <c r="M125" s="425"/>
      <c r="N125" s="425"/>
      <c r="O125" s="425"/>
      <c r="P125" s="425"/>
      <c r="Q125" s="425"/>
      <c r="R125" s="425"/>
    </row>
    <row r="126" spans="1:18" ht="15.75" customHeight="1" x14ac:dyDescent="0.25">
      <c r="A126" s="425"/>
      <c r="B126" s="426"/>
      <c r="C126" s="426"/>
      <c r="D126" s="426"/>
      <c r="E126" s="425"/>
      <c r="F126" s="428"/>
      <c r="G126" s="429"/>
      <c r="H126" s="427"/>
      <c r="I126" s="429"/>
      <c r="J126" s="425"/>
      <c r="K126" s="425"/>
      <c r="L126" s="425"/>
      <c r="M126" s="425"/>
      <c r="N126" s="425"/>
      <c r="O126" s="425"/>
      <c r="P126" s="425"/>
      <c r="Q126" s="425"/>
      <c r="R126" s="425"/>
    </row>
    <row r="127" spans="1:18" ht="15.75" customHeight="1" x14ac:dyDescent="0.25">
      <c r="A127" s="425"/>
      <c r="B127" s="426"/>
      <c r="C127" s="426"/>
      <c r="D127" s="426"/>
      <c r="E127" s="425"/>
      <c r="F127" s="428"/>
      <c r="G127" s="429"/>
      <c r="H127" s="427"/>
      <c r="I127" s="429"/>
      <c r="J127" s="425"/>
      <c r="K127" s="425"/>
      <c r="L127" s="425"/>
      <c r="M127" s="425"/>
      <c r="N127" s="425"/>
      <c r="O127" s="425"/>
      <c r="P127" s="425"/>
      <c r="Q127" s="425"/>
      <c r="R127" s="425"/>
    </row>
    <row r="128" spans="1:18" ht="15.75" customHeight="1" x14ac:dyDescent="0.25">
      <c r="A128" s="425"/>
      <c r="B128" s="426"/>
      <c r="C128" s="426"/>
      <c r="D128" s="426"/>
      <c r="E128" s="425"/>
      <c r="F128" s="428"/>
      <c r="G128" s="429"/>
      <c r="H128" s="427"/>
      <c r="I128" s="429"/>
      <c r="J128" s="425"/>
      <c r="K128" s="425"/>
      <c r="L128" s="425"/>
      <c r="M128" s="425"/>
      <c r="N128" s="425"/>
      <c r="O128" s="425"/>
      <c r="P128" s="425"/>
      <c r="Q128" s="425"/>
      <c r="R128" s="425"/>
    </row>
    <row r="129" spans="1:18" ht="15.75" customHeight="1" x14ac:dyDescent="0.25">
      <c r="A129" s="425"/>
      <c r="B129" s="426"/>
      <c r="C129" s="426"/>
      <c r="D129" s="426"/>
      <c r="E129" s="425"/>
      <c r="F129" s="428"/>
      <c r="G129" s="429"/>
      <c r="H129" s="427"/>
      <c r="I129" s="429"/>
      <c r="J129" s="425"/>
      <c r="K129" s="425"/>
      <c r="L129" s="425"/>
      <c r="M129" s="425"/>
      <c r="N129" s="425"/>
      <c r="O129" s="425"/>
      <c r="P129" s="425"/>
      <c r="Q129" s="425"/>
      <c r="R129" s="425"/>
    </row>
    <row r="130" spans="1:18" ht="15.75" customHeight="1" x14ac:dyDescent="0.25">
      <c r="A130" s="425"/>
      <c r="B130" s="426"/>
      <c r="C130" s="426"/>
      <c r="D130" s="426"/>
      <c r="E130" s="425"/>
      <c r="F130" s="428"/>
      <c r="G130" s="429"/>
      <c r="H130" s="427"/>
      <c r="I130" s="429"/>
      <c r="J130" s="425"/>
      <c r="K130" s="425"/>
      <c r="L130" s="425"/>
      <c r="M130" s="425"/>
      <c r="N130" s="425"/>
      <c r="O130" s="425"/>
      <c r="P130" s="425"/>
      <c r="Q130" s="425"/>
      <c r="R130" s="425"/>
    </row>
    <row r="131" spans="1:18" ht="15.75" customHeight="1" x14ac:dyDescent="0.25">
      <c r="A131" s="425"/>
      <c r="B131" s="426"/>
      <c r="C131" s="426"/>
      <c r="D131" s="426"/>
      <c r="E131" s="425"/>
      <c r="F131" s="428"/>
      <c r="G131" s="429"/>
      <c r="H131" s="427"/>
      <c r="I131" s="429"/>
      <c r="J131" s="425"/>
      <c r="K131" s="425"/>
      <c r="L131" s="425"/>
      <c r="M131" s="425"/>
      <c r="N131" s="425"/>
      <c r="O131" s="425"/>
      <c r="P131" s="425"/>
      <c r="Q131" s="425"/>
      <c r="R131" s="425"/>
    </row>
    <row r="132" spans="1:18" ht="15.75" customHeight="1" x14ac:dyDescent="0.25">
      <c r="A132" s="425"/>
      <c r="B132" s="426"/>
      <c r="C132" s="426"/>
      <c r="D132" s="426"/>
      <c r="E132" s="425"/>
      <c r="F132" s="428"/>
      <c r="G132" s="429"/>
      <c r="H132" s="427"/>
      <c r="I132" s="429"/>
      <c r="J132" s="425"/>
      <c r="K132" s="425"/>
      <c r="L132" s="425"/>
      <c r="M132" s="425"/>
      <c r="N132" s="425"/>
      <c r="O132" s="425"/>
      <c r="P132" s="425"/>
      <c r="Q132" s="425"/>
      <c r="R132" s="425"/>
    </row>
    <row r="133" spans="1:18" ht="15.75" customHeight="1" x14ac:dyDescent="0.25">
      <c r="A133" s="425"/>
      <c r="B133" s="426"/>
      <c r="C133" s="426"/>
      <c r="D133" s="426"/>
      <c r="E133" s="425"/>
      <c r="F133" s="428"/>
      <c r="G133" s="429"/>
      <c r="H133" s="427"/>
      <c r="I133" s="429"/>
      <c r="J133" s="425"/>
      <c r="K133" s="425"/>
      <c r="L133" s="425"/>
      <c r="M133" s="425"/>
      <c r="N133" s="425"/>
      <c r="O133" s="425"/>
      <c r="P133" s="425"/>
      <c r="Q133" s="425"/>
      <c r="R133" s="425"/>
    </row>
    <row r="134" spans="1:18" ht="15.75" customHeight="1" x14ac:dyDescent="0.25">
      <c r="A134" s="425"/>
      <c r="B134" s="426"/>
      <c r="C134" s="426"/>
      <c r="D134" s="426"/>
      <c r="E134" s="425"/>
      <c r="F134" s="428"/>
      <c r="G134" s="429"/>
      <c r="H134" s="427"/>
      <c r="I134" s="429"/>
      <c r="J134" s="425"/>
      <c r="K134" s="425"/>
      <c r="L134" s="425"/>
      <c r="M134" s="425"/>
      <c r="N134" s="425"/>
      <c r="O134" s="425"/>
      <c r="P134" s="425"/>
      <c r="Q134" s="425"/>
      <c r="R134" s="425"/>
    </row>
    <row r="135" spans="1:18" ht="15.75" customHeight="1" x14ac:dyDescent="0.25">
      <c r="A135" s="425"/>
      <c r="B135" s="426"/>
      <c r="C135" s="426"/>
      <c r="D135" s="426"/>
      <c r="E135" s="425"/>
      <c r="F135" s="428"/>
      <c r="G135" s="429"/>
      <c r="H135" s="427"/>
      <c r="I135" s="429"/>
      <c r="J135" s="425"/>
      <c r="K135" s="425"/>
      <c r="L135" s="425"/>
      <c r="M135" s="425"/>
      <c r="N135" s="425"/>
      <c r="O135" s="425"/>
      <c r="P135" s="425"/>
      <c r="Q135" s="425"/>
      <c r="R135" s="425"/>
    </row>
    <row r="136" spans="1:18" ht="15.75" customHeight="1" x14ac:dyDescent="0.25">
      <c r="A136" s="425"/>
      <c r="B136" s="426"/>
      <c r="C136" s="426"/>
      <c r="D136" s="426"/>
      <c r="E136" s="425"/>
      <c r="F136" s="428"/>
      <c r="G136" s="429"/>
      <c r="H136" s="427"/>
      <c r="I136" s="429"/>
      <c r="J136" s="425"/>
      <c r="K136" s="425"/>
      <c r="L136" s="425"/>
      <c r="M136" s="425"/>
      <c r="N136" s="425"/>
      <c r="O136" s="425"/>
      <c r="P136" s="425"/>
      <c r="Q136" s="425"/>
      <c r="R136" s="425"/>
    </row>
    <row r="137" spans="1:18" ht="15.75" customHeight="1" x14ac:dyDescent="0.25">
      <c r="A137" s="425"/>
      <c r="B137" s="426"/>
      <c r="C137" s="426"/>
      <c r="D137" s="426"/>
      <c r="E137" s="425"/>
      <c r="F137" s="428"/>
      <c r="G137" s="429"/>
      <c r="H137" s="427"/>
      <c r="I137" s="429"/>
      <c r="J137" s="425"/>
      <c r="K137" s="425"/>
      <c r="L137" s="425"/>
      <c r="M137" s="425"/>
      <c r="N137" s="425"/>
      <c r="O137" s="425"/>
      <c r="P137" s="425"/>
      <c r="Q137" s="425"/>
      <c r="R137" s="425"/>
    </row>
    <row r="138" spans="1:18" ht="15.75" customHeight="1" x14ac:dyDescent="0.25">
      <c r="A138" s="425"/>
      <c r="B138" s="426"/>
      <c r="C138" s="426"/>
      <c r="D138" s="426"/>
      <c r="E138" s="425"/>
      <c r="F138" s="428"/>
      <c r="G138" s="429"/>
      <c r="H138" s="427"/>
      <c r="I138" s="429"/>
      <c r="J138" s="425"/>
      <c r="K138" s="425"/>
      <c r="L138" s="425"/>
      <c r="M138" s="425"/>
      <c r="N138" s="425"/>
      <c r="O138" s="425"/>
      <c r="P138" s="425"/>
      <c r="Q138" s="425"/>
      <c r="R138" s="425"/>
    </row>
    <row r="139" spans="1:18" ht="15.75" customHeight="1" x14ac:dyDescent="0.25">
      <c r="A139" s="425"/>
      <c r="B139" s="426"/>
      <c r="C139" s="426"/>
      <c r="D139" s="426"/>
      <c r="E139" s="425"/>
      <c r="F139" s="428"/>
      <c r="G139" s="429"/>
      <c r="H139" s="427"/>
      <c r="I139" s="429"/>
      <c r="J139" s="425"/>
      <c r="K139" s="425"/>
      <c r="L139" s="425"/>
      <c r="M139" s="425"/>
      <c r="N139" s="425"/>
      <c r="O139" s="425"/>
      <c r="P139" s="425"/>
      <c r="Q139" s="425"/>
      <c r="R139" s="425"/>
    </row>
    <row r="140" spans="1:18" ht="15.75" customHeight="1" x14ac:dyDescent="0.25">
      <c r="A140" s="425"/>
      <c r="B140" s="426"/>
      <c r="C140" s="426"/>
      <c r="D140" s="426"/>
      <c r="E140" s="425"/>
      <c r="F140" s="428"/>
      <c r="G140" s="429"/>
      <c r="H140" s="427"/>
      <c r="I140" s="429"/>
      <c r="J140" s="425"/>
      <c r="K140" s="425"/>
      <c r="L140" s="425"/>
      <c r="M140" s="425"/>
      <c r="N140" s="425"/>
      <c r="O140" s="425"/>
      <c r="P140" s="425"/>
      <c r="Q140" s="425"/>
      <c r="R140" s="425"/>
    </row>
    <row r="141" spans="1:18" ht="15.75" customHeight="1" x14ac:dyDescent="0.25">
      <c r="A141" s="425"/>
      <c r="B141" s="426"/>
      <c r="C141" s="426"/>
      <c r="D141" s="426"/>
      <c r="E141" s="425"/>
      <c r="F141" s="428"/>
      <c r="G141" s="429"/>
      <c r="H141" s="427"/>
      <c r="I141" s="429"/>
      <c r="J141" s="425"/>
      <c r="K141" s="425"/>
      <c r="L141" s="425"/>
      <c r="M141" s="425"/>
      <c r="N141" s="425"/>
      <c r="O141" s="425"/>
      <c r="P141" s="425"/>
      <c r="Q141" s="425"/>
      <c r="R141" s="425"/>
    </row>
    <row r="142" spans="1:18" ht="15.75" customHeight="1" x14ac:dyDescent="0.25">
      <c r="A142" s="425"/>
      <c r="B142" s="426"/>
      <c r="C142" s="426"/>
      <c r="D142" s="426"/>
      <c r="E142" s="425"/>
      <c r="F142" s="428"/>
      <c r="G142" s="429"/>
      <c r="H142" s="427"/>
      <c r="I142" s="429"/>
      <c r="J142" s="425"/>
      <c r="K142" s="425"/>
      <c r="L142" s="425"/>
      <c r="M142" s="425"/>
      <c r="N142" s="425"/>
      <c r="O142" s="425"/>
      <c r="P142" s="425"/>
      <c r="Q142" s="425"/>
      <c r="R142" s="425"/>
    </row>
    <row r="143" spans="1:18" ht="15.75" customHeight="1" x14ac:dyDescent="0.25">
      <c r="A143" s="425"/>
      <c r="B143" s="426"/>
      <c r="C143" s="426"/>
      <c r="D143" s="426"/>
      <c r="E143" s="425"/>
      <c r="F143" s="428"/>
      <c r="G143" s="429"/>
      <c r="H143" s="427"/>
      <c r="I143" s="429"/>
      <c r="J143" s="425"/>
      <c r="K143" s="425"/>
      <c r="L143" s="425"/>
      <c r="M143" s="425"/>
      <c r="N143" s="425"/>
      <c r="O143" s="425"/>
      <c r="P143" s="425"/>
      <c r="Q143" s="425"/>
      <c r="R143" s="425"/>
    </row>
    <row r="144" spans="1:18" ht="15.75" customHeight="1" x14ac:dyDescent="0.25">
      <c r="A144" s="425"/>
      <c r="B144" s="426"/>
      <c r="C144" s="426"/>
      <c r="D144" s="426"/>
      <c r="E144" s="425"/>
      <c r="F144" s="428"/>
      <c r="G144" s="429"/>
      <c r="H144" s="427"/>
      <c r="I144" s="429"/>
      <c r="J144" s="425"/>
      <c r="K144" s="425"/>
      <c r="L144" s="425"/>
      <c r="M144" s="425"/>
      <c r="N144" s="425"/>
      <c r="O144" s="425"/>
      <c r="P144" s="425"/>
      <c r="Q144" s="425"/>
      <c r="R144" s="425"/>
    </row>
    <row r="145" spans="1:18" ht="15.75" customHeight="1" x14ac:dyDescent="0.25">
      <c r="A145" s="425"/>
      <c r="B145" s="426"/>
      <c r="C145" s="426"/>
      <c r="D145" s="426"/>
      <c r="E145" s="425"/>
      <c r="F145" s="428"/>
      <c r="G145" s="429"/>
      <c r="H145" s="427"/>
      <c r="I145" s="429"/>
      <c r="J145" s="425"/>
      <c r="K145" s="425"/>
      <c r="L145" s="425"/>
      <c r="M145" s="425"/>
      <c r="N145" s="425"/>
      <c r="O145" s="425"/>
      <c r="P145" s="425"/>
      <c r="Q145" s="425"/>
      <c r="R145" s="425"/>
    </row>
    <row r="146" spans="1:18" ht="15.75" customHeight="1" x14ac:dyDescent="0.25">
      <c r="A146" s="425"/>
      <c r="B146" s="426"/>
      <c r="C146" s="426"/>
      <c r="D146" s="426"/>
      <c r="E146" s="425"/>
      <c r="F146" s="428"/>
      <c r="G146" s="429"/>
      <c r="H146" s="427"/>
      <c r="I146" s="429"/>
      <c r="J146" s="425"/>
      <c r="K146" s="425"/>
      <c r="L146" s="425"/>
      <c r="M146" s="425"/>
      <c r="N146" s="425"/>
      <c r="O146" s="425"/>
      <c r="P146" s="425"/>
      <c r="Q146" s="425"/>
      <c r="R146" s="425"/>
    </row>
    <row r="147" spans="1:18" ht="15.75" customHeight="1" x14ac:dyDescent="0.25">
      <c r="A147" s="425"/>
      <c r="B147" s="426"/>
      <c r="C147" s="426"/>
      <c r="D147" s="426"/>
      <c r="E147" s="425"/>
      <c r="F147" s="428"/>
      <c r="G147" s="429"/>
      <c r="H147" s="427"/>
      <c r="I147" s="429"/>
      <c r="J147" s="425"/>
      <c r="K147" s="425"/>
      <c r="L147" s="425"/>
      <c r="M147" s="425"/>
      <c r="N147" s="425"/>
      <c r="O147" s="425"/>
      <c r="P147" s="425"/>
      <c r="Q147" s="425"/>
      <c r="R147" s="425"/>
    </row>
  </sheetData>
  <mergeCells count="191">
    <mergeCell ref="B4:B5"/>
    <mergeCell ref="C4:C5"/>
    <mergeCell ref="D4:D5"/>
    <mergeCell ref="E4:E5"/>
    <mergeCell ref="F4:F5"/>
    <mergeCell ref="Q7:Q12"/>
    <mergeCell ref="R7:R12"/>
    <mergeCell ref="A13:A14"/>
    <mergeCell ref="B13:B14"/>
    <mergeCell ref="C13:C14"/>
    <mergeCell ref="D13:D14"/>
    <mergeCell ref="E13:E14"/>
    <mergeCell ref="F13:F14"/>
    <mergeCell ref="K7:K12"/>
    <mergeCell ref="Q4:Q5"/>
    <mergeCell ref="R4:R5"/>
    <mergeCell ref="A7:A12"/>
    <mergeCell ref="B7:B12"/>
    <mergeCell ref="C7:C12"/>
    <mergeCell ref="D7:D12"/>
    <mergeCell ref="E7:E12"/>
    <mergeCell ref="F7:F12"/>
    <mergeCell ref="G7:G8"/>
    <mergeCell ref="J7:J12"/>
    <mergeCell ref="G4:G5"/>
    <mergeCell ref="H4:I4"/>
    <mergeCell ref="J4:J5"/>
    <mergeCell ref="K4:L4"/>
    <mergeCell ref="M4:N4"/>
    <mergeCell ref="O4:P4"/>
    <mergeCell ref="A4:A5"/>
    <mergeCell ref="M7:M12"/>
    <mergeCell ref="N7:N12"/>
    <mergeCell ref="O7:O12"/>
    <mergeCell ref="P7:P12"/>
    <mergeCell ref="O13:O14"/>
    <mergeCell ref="P13:P14"/>
    <mergeCell ref="Q13:Q14"/>
    <mergeCell ref="R13:R14"/>
    <mergeCell ref="L13:L14"/>
    <mergeCell ref="M13:M14"/>
    <mergeCell ref="N13:N14"/>
    <mergeCell ref="B16:B18"/>
    <mergeCell ref="C16:C18"/>
    <mergeCell ref="D16:D18"/>
    <mergeCell ref="E16:E18"/>
    <mergeCell ref="F16:F18"/>
    <mergeCell ref="G13:G14"/>
    <mergeCell ref="J13:J14"/>
    <mergeCell ref="K13:K14"/>
    <mergeCell ref="L7:L12"/>
    <mergeCell ref="G9:G10"/>
    <mergeCell ref="G11:G12"/>
    <mergeCell ref="O16:O18"/>
    <mergeCell ref="P16:P18"/>
    <mergeCell ref="Q16:Q18"/>
    <mergeCell ref="R16:R18"/>
    <mergeCell ref="A19:A21"/>
    <mergeCell ref="B19:B21"/>
    <mergeCell ref="C19:C21"/>
    <mergeCell ref="D19:D21"/>
    <mergeCell ref="E19:E21"/>
    <mergeCell ref="F19:F21"/>
    <mergeCell ref="G16:G17"/>
    <mergeCell ref="J16:J18"/>
    <mergeCell ref="K16:K18"/>
    <mergeCell ref="L16:L18"/>
    <mergeCell ref="M16:M18"/>
    <mergeCell ref="N16:N18"/>
    <mergeCell ref="P19:P21"/>
    <mergeCell ref="Q19:Q21"/>
    <mergeCell ref="R19:R21"/>
    <mergeCell ref="L19:L21"/>
    <mergeCell ref="M19:M21"/>
    <mergeCell ref="N19:N21"/>
    <mergeCell ref="O19:O21"/>
    <mergeCell ref="A16:A18"/>
    <mergeCell ref="A22:A26"/>
    <mergeCell ref="B22:B26"/>
    <mergeCell ref="C22:C26"/>
    <mergeCell ref="D22:D26"/>
    <mergeCell ref="E22:E26"/>
    <mergeCell ref="F22:F26"/>
    <mergeCell ref="J22:J26"/>
    <mergeCell ref="J19:J21"/>
    <mergeCell ref="K19:K21"/>
    <mergeCell ref="Q22:Q26"/>
    <mergeCell ref="R22:R26"/>
    <mergeCell ref="G23:G25"/>
    <mergeCell ref="H24:H25"/>
    <mergeCell ref="I24:I25"/>
    <mergeCell ref="A27:A38"/>
    <mergeCell ref="B27:B38"/>
    <mergeCell ref="C27:C38"/>
    <mergeCell ref="D27:D38"/>
    <mergeCell ref="E27:E38"/>
    <mergeCell ref="K22:K26"/>
    <mergeCell ref="L22:L26"/>
    <mergeCell ref="M22:M26"/>
    <mergeCell ref="N22:N26"/>
    <mergeCell ref="O22:O26"/>
    <mergeCell ref="P22:P26"/>
    <mergeCell ref="N27:N38"/>
    <mergeCell ref="O27:O38"/>
    <mergeCell ref="P27:P38"/>
    <mergeCell ref="Q27:Q38"/>
    <mergeCell ref="R27:R38"/>
    <mergeCell ref="G29:G30"/>
    <mergeCell ref="G34:G35"/>
    <mergeCell ref="G36:G37"/>
    <mergeCell ref="F27:F38"/>
    <mergeCell ref="G27:G28"/>
    <mergeCell ref="J27:J38"/>
    <mergeCell ref="K27:K38"/>
    <mergeCell ref="L27:L38"/>
    <mergeCell ref="M27:M38"/>
    <mergeCell ref="O39:O42"/>
    <mergeCell ref="P39:P42"/>
    <mergeCell ref="Q39:Q42"/>
    <mergeCell ref="R39:R42"/>
    <mergeCell ref="G41:G42"/>
    <mergeCell ref="A43:A44"/>
    <mergeCell ref="B43:B44"/>
    <mergeCell ref="C43:C44"/>
    <mergeCell ref="D43:D44"/>
    <mergeCell ref="E43:E44"/>
    <mergeCell ref="G39:G40"/>
    <mergeCell ref="J39:J42"/>
    <mergeCell ref="K39:K42"/>
    <mergeCell ref="L39:L42"/>
    <mergeCell ref="M39:M42"/>
    <mergeCell ref="N39:N42"/>
    <mergeCell ref="A39:A42"/>
    <mergeCell ref="B39:B42"/>
    <mergeCell ref="C39:C42"/>
    <mergeCell ref="D39:D42"/>
    <mergeCell ref="E39:E42"/>
    <mergeCell ref="F39:F42"/>
    <mergeCell ref="N43:N44"/>
    <mergeCell ref="O43:O44"/>
    <mergeCell ref="P43:P44"/>
    <mergeCell ref="Q43:Q44"/>
    <mergeCell ref="R43:R44"/>
    <mergeCell ref="L43:L44"/>
    <mergeCell ref="M43:M44"/>
    <mergeCell ref="Q45:Q49"/>
    <mergeCell ref="R45:R49"/>
    <mergeCell ref="G47:G48"/>
    <mergeCell ref="F45:F49"/>
    <mergeCell ref="G45:G46"/>
    <mergeCell ref="J45:J49"/>
    <mergeCell ref="K45:K49"/>
    <mergeCell ref="L45:L49"/>
    <mergeCell ref="M45:M49"/>
    <mergeCell ref="F43:F44"/>
    <mergeCell ref="G43:G44"/>
    <mergeCell ref="J43:J44"/>
    <mergeCell ref="K43:K44"/>
    <mergeCell ref="A50:A60"/>
    <mergeCell ref="B50:B60"/>
    <mergeCell ref="C50:C60"/>
    <mergeCell ref="D50:D60"/>
    <mergeCell ref="E50:E60"/>
    <mergeCell ref="F50:F60"/>
    <mergeCell ref="N45:N49"/>
    <mergeCell ref="O45:O49"/>
    <mergeCell ref="P45:P49"/>
    <mergeCell ref="G52:G53"/>
    <mergeCell ref="G54:G55"/>
    <mergeCell ref="G56:G57"/>
    <mergeCell ref="G58:G59"/>
    <mergeCell ref="G50:G51"/>
    <mergeCell ref="J50:J60"/>
    <mergeCell ref="K50:K60"/>
    <mergeCell ref="L50:L60"/>
    <mergeCell ref="M50:M60"/>
    <mergeCell ref="A45:A49"/>
    <mergeCell ref="B45:B49"/>
    <mergeCell ref="C45:C49"/>
    <mergeCell ref="D45:D49"/>
    <mergeCell ref="E45:E49"/>
    <mergeCell ref="M63:N65"/>
    <mergeCell ref="O63:Q63"/>
    <mergeCell ref="O64:O65"/>
    <mergeCell ref="P64:Q64"/>
    <mergeCell ref="M66:N66"/>
    <mergeCell ref="O50:O60"/>
    <mergeCell ref="P50:P60"/>
    <mergeCell ref="Q50:Q60"/>
    <mergeCell ref="R50:R60"/>
    <mergeCell ref="N50:N60"/>
  </mergeCells>
  <pageMargins left="0.51181102362204722" right="0.51181102362204722" top="0" bottom="0" header="0.31496062992125984" footer="0.31496062992125984"/>
  <pageSetup paperSize="9" scale="38"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F50E3-DD7A-49E9-ADFC-60EEED48DE92}">
  <dimension ref="A2:S82"/>
  <sheetViews>
    <sheetView view="pageBreakPreview" topLeftCell="A69" zoomScale="70" zoomScaleNormal="70" zoomScaleSheetLayoutView="70" workbookViewId="0">
      <selection activeCell="E131" sqref="E131"/>
    </sheetView>
  </sheetViews>
  <sheetFormatPr defaultRowHeight="15" x14ac:dyDescent="0.25"/>
  <cols>
    <col min="1" max="1" width="4.5703125" style="354" customWidth="1"/>
    <col min="2" max="2" width="8.85546875" style="354" customWidth="1"/>
    <col min="3" max="3" width="11.42578125" style="354" customWidth="1"/>
    <col min="4" max="4" width="9.5703125" style="354" customWidth="1"/>
    <col min="5" max="5" width="45.5703125" style="354" customWidth="1"/>
    <col min="6" max="6" width="61.42578125" style="354" customWidth="1"/>
    <col min="7" max="7" width="35.5703125" style="354" customWidth="1"/>
    <col min="8" max="8" width="20.42578125" style="354" customWidth="1"/>
    <col min="9" max="9" width="12.140625" style="354" customWidth="1"/>
    <col min="10" max="10" width="32.140625" style="354" customWidth="1"/>
    <col min="11" max="11" width="12.140625" style="354" customWidth="1"/>
    <col min="12" max="12" width="12.5703125" style="354" customWidth="1"/>
    <col min="13" max="13" width="17.85546875" style="354" customWidth="1"/>
    <col min="14" max="14" width="17.42578125" style="354" customWidth="1"/>
    <col min="15" max="16" width="18" style="354" customWidth="1"/>
    <col min="17" max="17" width="21.42578125" style="354" customWidth="1"/>
    <col min="18" max="18" width="23.5703125" style="354" customWidth="1"/>
    <col min="19" max="19" width="19.5703125" style="354" customWidth="1"/>
    <col min="20" max="258" width="9.140625" style="354"/>
    <col min="259" max="259" width="4.5703125" style="354" bestFit="1" customWidth="1"/>
    <col min="260" max="260" width="9.5703125" style="354" bestFit="1" customWidth="1"/>
    <col min="261" max="261" width="10" style="354" bestFit="1" customWidth="1"/>
    <col min="262" max="262" width="8.85546875" style="354" bestFit="1" customWidth="1"/>
    <col min="263" max="263" width="22.85546875" style="354" customWidth="1"/>
    <col min="264" max="264" width="59.5703125" style="354" bestFit="1" customWidth="1"/>
    <col min="265" max="265" width="57.85546875" style="354" bestFit="1" customWidth="1"/>
    <col min="266" max="266" width="35.42578125" style="354" bestFit="1" customWidth="1"/>
    <col min="267" max="267" width="28.140625" style="354" bestFit="1" customWidth="1"/>
    <col min="268" max="268" width="33.140625" style="354" bestFit="1" customWidth="1"/>
    <col min="269" max="269" width="26" style="354" bestFit="1" customWidth="1"/>
    <col min="270" max="270" width="19.140625" style="354" bestFit="1" customWidth="1"/>
    <col min="271" max="271" width="10.42578125" style="354" customWidth="1"/>
    <col min="272" max="272" width="11.85546875" style="354" customWidth="1"/>
    <col min="273" max="273" width="14.5703125" style="354" customWidth="1"/>
    <col min="274" max="274" width="9" style="354" bestFit="1" customWidth="1"/>
    <col min="275" max="514" width="9.140625" style="354"/>
    <col min="515" max="515" width="4.5703125" style="354" bestFit="1" customWidth="1"/>
    <col min="516" max="516" width="9.5703125" style="354" bestFit="1" customWidth="1"/>
    <col min="517" max="517" width="10" style="354" bestFit="1" customWidth="1"/>
    <col min="518" max="518" width="8.85546875" style="354" bestFit="1" customWidth="1"/>
    <col min="519" max="519" width="22.85546875" style="354" customWidth="1"/>
    <col min="520" max="520" width="59.5703125" style="354" bestFit="1" customWidth="1"/>
    <col min="521" max="521" width="57.85546875" style="354" bestFit="1" customWidth="1"/>
    <col min="522" max="522" width="35.42578125" style="354" bestFit="1" customWidth="1"/>
    <col min="523" max="523" width="28.140625" style="354" bestFit="1" customWidth="1"/>
    <col min="524" max="524" width="33.140625" style="354" bestFit="1" customWidth="1"/>
    <col min="525" max="525" width="26" style="354" bestFit="1" customWidth="1"/>
    <col min="526" max="526" width="19.140625" style="354" bestFit="1" customWidth="1"/>
    <col min="527" max="527" width="10.42578125" style="354" customWidth="1"/>
    <col min="528" max="528" width="11.85546875" style="354" customWidth="1"/>
    <col min="529" max="529" width="14.5703125" style="354" customWidth="1"/>
    <col min="530" max="530" width="9" style="354" bestFit="1" customWidth="1"/>
    <col min="531" max="770" width="9.140625" style="354"/>
    <col min="771" max="771" width="4.5703125" style="354" bestFit="1" customWidth="1"/>
    <col min="772" max="772" width="9.5703125" style="354" bestFit="1" customWidth="1"/>
    <col min="773" max="773" width="10" style="354" bestFit="1" customWidth="1"/>
    <col min="774" max="774" width="8.85546875" style="354" bestFit="1" customWidth="1"/>
    <col min="775" max="775" width="22.85546875" style="354" customWidth="1"/>
    <col min="776" max="776" width="59.5703125" style="354" bestFit="1" customWidth="1"/>
    <col min="777" max="777" width="57.85546875" style="354" bestFit="1" customWidth="1"/>
    <col min="778" max="778" width="35.42578125" style="354" bestFit="1" customWidth="1"/>
    <col min="779" max="779" width="28.140625" style="354" bestFit="1" customWidth="1"/>
    <col min="780" max="780" width="33.140625" style="354" bestFit="1" customWidth="1"/>
    <col min="781" max="781" width="26" style="354" bestFit="1" customWidth="1"/>
    <col min="782" max="782" width="19.140625" style="354" bestFit="1" customWidth="1"/>
    <col min="783" max="783" width="10.42578125" style="354" customWidth="1"/>
    <col min="784" max="784" width="11.85546875" style="354" customWidth="1"/>
    <col min="785" max="785" width="14.5703125" style="354" customWidth="1"/>
    <col min="786" max="786" width="9" style="354" bestFit="1" customWidth="1"/>
    <col min="787" max="1026" width="9.140625" style="354"/>
    <col min="1027" max="1027" width="4.5703125" style="354" bestFit="1" customWidth="1"/>
    <col min="1028" max="1028" width="9.5703125" style="354" bestFit="1" customWidth="1"/>
    <col min="1029" max="1029" width="10" style="354" bestFit="1" customWidth="1"/>
    <col min="1030" max="1030" width="8.85546875" style="354" bestFit="1" customWidth="1"/>
    <col min="1031" max="1031" width="22.85546875" style="354" customWidth="1"/>
    <col min="1032" max="1032" width="59.5703125" style="354" bestFit="1" customWidth="1"/>
    <col min="1033" max="1033" width="57.85546875" style="354" bestFit="1" customWidth="1"/>
    <col min="1034" max="1034" width="35.42578125" style="354" bestFit="1" customWidth="1"/>
    <col min="1035" max="1035" width="28.140625" style="354" bestFit="1" customWidth="1"/>
    <col min="1036" max="1036" width="33.140625" style="354" bestFit="1" customWidth="1"/>
    <col min="1037" max="1037" width="26" style="354" bestFit="1" customWidth="1"/>
    <col min="1038" max="1038" width="19.140625" style="354" bestFit="1" customWidth="1"/>
    <col min="1039" max="1039" width="10.42578125" style="354" customWidth="1"/>
    <col min="1040" max="1040" width="11.85546875" style="354" customWidth="1"/>
    <col min="1041" max="1041" width="14.5703125" style="354" customWidth="1"/>
    <col min="1042" max="1042" width="9" style="354" bestFit="1" customWidth="1"/>
    <col min="1043" max="1282" width="9.140625" style="354"/>
    <col min="1283" max="1283" width="4.5703125" style="354" bestFit="1" customWidth="1"/>
    <col min="1284" max="1284" width="9.5703125" style="354" bestFit="1" customWidth="1"/>
    <col min="1285" max="1285" width="10" style="354" bestFit="1" customWidth="1"/>
    <col min="1286" max="1286" width="8.85546875" style="354" bestFit="1" customWidth="1"/>
    <col min="1287" max="1287" width="22.85546875" style="354" customWidth="1"/>
    <col min="1288" max="1288" width="59.5703125" style="354" bestFit="1" customWidth="1"/>
    <col min="1289" max="1289" width="57.85546875" style="354" bestFit="1" customWidth="1"/>
    <col min="1290" max="1290" width="35.42578125" style="354" bestFit="1" customWidth="1"/>
    <col min="1291" max="1291" width="28.140625" style="354" bestFit="1" customWidth="1"/>
    <col min="1292" max="1292" width="33.140625" style="354" bestFit="1" customWidth="1"/>
    <col min="1293" max="1293" width="26" style="354" bestFit="1" customWidth="1"/>
    <col min="1294" max="1294" width="19.140625" style="354" bestFit="1" customWidth="1"/>
    <col min="1295" max="1295" width="10.42578125" style="354" customWidth="1"/>
    <col min="1296" max="1296" width="11.85546875" style="354" customWidth="1"/>
    <col min="1297" max="1297" width="14.5703125" style="354" customWidth="1"/>
    <col min="1298" max="1298" width="9" style="354" bestFit="1" customWidth="1"/>
    <col min="1299" max="1538" width="9.140625" style="354"/>
    <col min="1539" max="1539" width="4.5703125" style="354" bestFit="1" customWidth="1"/>
    <col min="1540" max="1540" width="9.5703125" style="354" bestFit="1" customWidth="1"/>
    <col min="1541" max="1541" width="10" style="354" bestFit="1" customWidth="1"/>
    <col min="1542" max="1542" width="8.85546875" style="354" bestFit="1" customWidth="1"/>
    <col min="1543" max="1543" width="22.85546875" style="354" customWidth="1"/>
    <col min="1544" max="1544" width="59.5703125" style="354" bestFit="1" customWidth="1"/>
    <col min="1545" max="1545" width="57.85546875" style="354" bestFit="1" customWidth="1"/>
    <col min="1546" max="1546" width="35.42578125" style="354" bestFit="1" customWidth="1"/>
    <col min="1547" max="1547" width="28.140625" style="354" bestFit="1" customWidth="1"/>
    <col min="1548" max="1548" width="33.140625" style="354" bestFit="1" customWidth="1"/>
    <col min="1549" max="1549" width="26" style="354" bestFit="1" customWidth="1"/>
    <col min="1550" max="1550" width="19.140625" style="354" bestFit="1" customWidth="1"/>
    <col min="1551" max="1551" width="10.42578125" style="354" customWidth="1"/>
    <col min="1552" max="1552" width="11.85546875" style="354" customWidth="1"/>
    <col min="1553" max="1553" width="14.5703125" style="354" customWidth="1"/>
    <col min="1554" max="1554" width="9" style="354" bestFit="1" customWidth="1"/>
    <col min="1555" max="1794" width="9.140625" style="354"/>
    <col min="1795" max="1795" width="4.5703125" style="354" bestFit="1" customWidth="1"/>
    <col min="1796" max="1796" width="9.5703125" style="354" bestFit="1" customWidth="1"/>
    <col min="1797" max="1797" width="10" style="354" bestFit="1" customWidth="1"/>
    <col min="1798" max="1798" width="8.85546875" style="354" bestFit="1" customWidth="1"/>
    <col min="1799" max="1799" width="22.85546875" style="354" customWidth="1"/>
    <col min="1800" max="1800" width="59.5703125" style="354" bestFit="1" customWidth="1"/>
    <col min="1801" max="1801" width="57.85546875" style="354" bestFit="1" customWidth="1"/>
    <col min="1802" max="1802" width="35.42578125" style="354" bestFit="1" customWidth="1"/>
    <col min="1803" max="1803" width="28.140625" style="354" bestFit="1" customWidth="1"/>
    <col min="1804" max="1804" width="33.140625" style="354" bestFit="1" customWidth="1"/>
    <col min="1805" max="1805" width="26" style="354" bestFit="1" customWidth="1"/>
    <col min="1806" max="1806" width="19.140625" style="354" bestFit="1" customWidth="1"/>
    <col min="1807" max="1807" width="10.42578125" style="354" customWidth="1"/>
    <col min="1808" max="1808" width="11.85546875" style="354" customWidth="1"/>
    <col min="1809" max="1809" width="14.5703125" style="354" customWidth="1"/>
    <col min="1810" max="1810" width="9" style="354" bestFit="1" customWidth="1"/>
    <col min="1811" max="2050" width="9.140625" style="354"/>
    <col min="2051" max="2051" width="4.5703125" style="354" bestFit="1" customWidth="1"/>
    <col min="2052" max="2052" width="9.5703125" style="354" bestFit="1" customWidth="1"/>
    <col min="2053" max="2053" width="10" style="354" bestFit="1" customWidth="1"/>
    <col min="2054" max="2054" width="8.85546875" style="354" bestFit="1" customWidth="1"/>
    <col min="2055" max="2055" width="22.85546875" style="354" customWidth="1"/>
    <col min="2056" max="2056" width="59.5703125" style="354" bestFit="1" customWidth="1"/>
    <col min="2057" max="2057" width="57.85546875" style="354" bestFit="1" customWidth="1"/>
    <col min="2058" max="2058" width="35.42578125" style="354" bestFit="1" customWidth="1"/>
    <col min="2059" max="2059" width="28.140625" style="354" bestFit="1" customWidth="1"/>
    <col min="2060" max="2060" width="33.140625" style="354" bestFit="1" customWidth="1"/>
    <col min="2061" max="2061" width="26" style="354" bestFit="1" customWidth="1"/>
    <col min="2062" max="2062" width="19.140625" style="354" bestFit="1" customWidth="1"/>
    <col min="2063" max="2063" width="10.42578125" style="354" customWidth="1"/>
    <col min="2064" max="2064" width="11.85546875" style="354" customWidth="1"/>
    <col min="2065" max="2065" width="14.5703125" style="354" customWidth="1"/>
    <col min="2066" max="2066" width="9" style="354" bestFit="1" customWidth="1"/>
    <col min="2067" max="2306" width="9.140625" style="354"/>
    <col min="2307" max="2307" width="4.5703125" style="354" bestFit="1" customWidth="1"/>
    <col min="2308" max="2308" width="9.5703125" style="354" bestFit="1" customWidth="1"/>
    <col min="2309" max="2309" width="10" style="354" bestFit="1" customWidth="1"/>
    <col min="2310" max="2310" width="8.85546875" style="354" bestFit="1" customWidth="1"/>
    <col min="2311" max="2311" width="22.85546875" style="354" customWidth="1"/>
    <col min="2312" max="2312" width="59.5703125" style="354" bestFit="1" customWidth="1"/>
    <col min="2313" max="2313" width="57.85546875" style="354" bestFit="1" customWidth="1"/>
    <col min="2314" max="2314" width="35.42578125" style="354" bestFit="1" customWidth="1"/>
    <col min="2315" max="2315" width="28.140625" style="354" bestFit="1" customWidth="1"/>
    <col min="2316" max="2316" width="33.140625" style="354" bestFit="1" customWidth="1"/>
    <col min="2317" max="2317" width="26" style="354" bestFit="1" customWidth="1"/>
    <col min="2318" max="2318" width="19.140625" style="354" bestFit="1" customWidth="1"/>
    <col min="2319" max="2319" width="10.42578125" style="354" customWidth="1"/>
    <col min="2320" max="2320" width="11.85546875" style="354" customWidth="1"/>
    <col min="2321" max="2321" width="14.5703125" style="354" customWidth="1"/>
    <col min="2322" max="2322" width="9" style="354" bestFit="1" customWidth="1"/>
    <col min="2323" max="2562" width="9.140625" style="354"/>
    <col min="2563" max="2563" width="4.5703125" style="354" bestFit="1" customWidth="1"/>
    <col min="2564" max="2564" width="9.5703125" style="354" bestFit="1" customWidth="1"/>
    <col min="2565" max="2565" width="10" style="354" bestFit="1" customWidth="1"/>
    <col min="2566" max="2566" width="8.85546875" style="354" bestFit="1" customWidth="1"/>
    <col min="2567" max="2567" width="22.85546875" style="354" customWidth="1"/>
    <col min="2568" max="2568" width="59.5703125" style="354" bestFit="1" customWidth="1"/>
    <col min="2569" max="2569" width="57.85546875" style="354" bestFit="1" customWidth="1"/>
    <col min="2570" max="2570" width="35.42578125" style="354" bestFit="1" customWidth="1"/>
    <col min="2571" max="2571" width="28.140625" style="354" bestFit="1" customWidth="1"/>
    <col min="2572" max="2572" width="33.140625" style="354" bestFit="1" customWidth="1"/>
    <col min="2573" max="2573" width="26" style="354" bestFit="1" customWidth="1"/>
    <col min="2574" max="2574" width="19.140625" style="354" bestFit="1" customWidth="1"/>
    <col min="2575" max="2575" width="10.42578125" style="354" customWidth="1"/>
    <col min="2576" max="2576" width="11.85546875" style="354" customWidth="1"/>
    <col min="2577" max="2577" width="14.5703125" style="354" customWidth="1"/>
    <col min="2578" max="2578" width="9" style="354" bestFit="1" customWidth="1"/>
    <col min="2579" max="2818" width="9.140625" style="354"/>
    <col min="2819" max="2819" width="4.5703125" style="354" bestFit="1" customWidth="1"/>
    <col min="2820" max="2820" width="9.5703125" style="354" bestFit="1" customWidth="1"/>
    <col min="2821" max="2821" width="10" style="354" bestFit="1" customWidth="1"/>
    <col min="2822" max="2822" width="8.85546875" style="354" bestFit="1" customWidth="1"/>
    <col min="2823" max="2823" width="22.85546875" style="354" customWidth="1"/>
    <col min="2824" max="2824" width="59.5703125" style="354" bestFit="1" customWidth="1"/>
    <col min="2825" max="2825" width="57.85546875" style="354" bestFit="1" customWidth="1"/>
    <col min="2826" max="2826" width="35.42578125" style="354" bestFit="1" customWidth="1"/>
    <col min="2827" max="2827" width="28.140625" style="354" bestFit="1" customWidth="1"/>
    <col min="2828" max="2828" width="33.140625" style="354" bestFit="1" customWidth="1"/>
    <col min="2829" max="2829" width="26" style="354" bestFit="1" customWidth="1"/>
    <col min="2830" max="2830" width="19.140625" style="354" bestFit="1" customWidth="1"/>
    <col min="2831" max="2831" width="10.42578125" style="354" customWidth="1"/>
    <col min="2832" max="2832" width="11.85546875" style="354" customWidth="1"/>
    <col min="2833" max="2833" width="14.5703125" style="354" customWidth="1"/>
    <col min="2834" max="2834" width="9" style="354" bestFit="1" customWidth="1"/>
    <col min="2835" max="3074" width="9.140625" style="354"/>
    <col min="3075" max="3075" width="4.5703125" style="354" bestFit="1" customWidth="1"/>
    <col min="3076" max="3076" width="9.5703125" style="354" bestFit="1" customWidth="1"/>
    <col min="3077" max="3077" width="10" style="354" bestFit="1" customWidth="1"/>
    <col min="3078" max="3078" width="8.85546875" style="354" bestFit="1" customWidth="1"/>
    <col min="3079" max="3079" width="22.85546875" style="354" customWidth="1"/>
    <col min="3080" max="3080" width="59.5703125" style="354" bestFit="1" customWidth="1"/>
    <col min="3081" max="3081" width="57.85546875" style="354" bestFit="1" customWidth="1"/>
    <col min="3082" max="3082" width="35.42578125" style="354" bestFit="1" customWidth="1"/>
    <col min="3083" max="3083" width="28.140625" style="354" bestFit="1" customWidth="1"/>
    <col min="3084" max="3084" width="33.140625" style="354" bestFit="1" customWidth="1"/>
    <col min="3085" max="3085" width="26" style="354" bestFit="1" customWidth="1"/>
    <col min="3086" max="3086" width="19.140625" style="354" bestFit="1" customWidth="1"/>
    <col min="3087" max="3087" width="10.42578125" style="354" customWidth="1"/>
    <col min="3088" max="3088" width="11.85546875" style="354" customWidth="1"/>
    <col min="3089" max="3089" width="14.5703125" style="354" customWidth="1"/>
    <col min="3090" max="3090" width="9" style="354" bestFit="1" customWidth="1"/>
    <col min="3091" max="3330" width="9.140625" style="354"/>
    <col min="3331" max="3331" width="4.5703125" style="354" bestFit="1" customWidth="1"/>
    <col min="3332" max="3332" width="9.5703125" style="354" bestFit="1" customWidth="1"/>
    <col min="3333" max="3333" width="10" style="354" bestFit="1" customWidth="1"/>
    <col min="3334" max="3334" width="8.85546875" style="354" bestFit="1" customWidth="1"/>
    <col min="3335" max="3335" width="22.85546875" style="354" customWidth="1"/>
    <col min="3336" max="3336" width="59.5703125" style="354" bestFit="1" customWidth="1"/>
    <col min="3337" max="3337" width="57.85546875" style="354" bestFit="1" customWidth="1"/>
    <col min="3338" max="3338" width="35.42578125" style="354" bestFit="1" customWidth="1"/>
    <col min="3339" max="3339" width="28.140625" style="354" bestFit="1" customWidth="1"/>
    <col min="3340" max="3340" width="33.140625" style="354" bestFit="1" customWidth="1"/>
    <col min="3341" max="3341" width="26" style="354" bestFit="1" customWidth="1"/>
    <col min="3342" max="3342" width="19.140625" style="354" bestFit="1" customWidth="1"/>
    <col min="3343" max="3343" width="10.42578125" style="354" customWidth="1"/>
    <col min="3344" max="3344" width="11.85546875" style="354" customWidth="1"/>
    <col min="3345" max="3345" width="14.5703125" style="354" customWidth="1"/>
    <col min="3346" max="3346" width="9" style="354" bestFit="1" customWidth="1"/>
    <col min="3347" max="3586" width="9.140625" style="354"/>
    <col min="3587" max="3587" width="4.5703125" style="354" bestFit="1" customWidth="1"/>
    <col min="3588" max="3588" width="9.5703125" style="354" bestFit="1" customWidth="1"/>
    <col min="3589" max="3589" width="10" style="354" bestFit="1" customWidth="1"/>
    <col min="3590" max="3590" width="8.85546875" style="354" bestFit="1" customWidth="1"/>
    <col min="3591" max="3591" width="22.85546875" style="354" customWidth="1"/>
    <col min="3592" max="3592" width="59.5703125" style="354" bestFit="1" customWidth="1"/>
    <col min="3593" max="3593" width="57.85546875" style="354" bestFit="1" customWidth="1"/>
    <col min="3594" max="3594" width="35.42578125" style="354" bestFit="1" customWidth="1"/>
    <col min="3595" max="3595" width="28.140625" style="354" bestFit="1" customWidth="1"/>
    <col min="3596" max="3596" width="33.140625" style="354" bestFit="1" customWidth="1"/>
    <col min="3597" max="3597" width="26" style="354" bestFit="1" customWidth="1"/>
    <col min="3598" max="3598" width="19.140625" style="354" bestFit="1" customWidth="1"/>
    <col min="3599" max="3599" width="10.42578125" style="354" customWidth="1"/>
    <col min="3600" max="3600" width="11.85546875" style="354" customWidth="1"/>
    <col min="3601" max="3601" width="14.5703125" style="354" customWidth="1"/>
    <col min="3602" max="3602" width="9" style="354" bestFit="1" customWidth="1"/>
    <col min="3603" max="3842" width="9.140625" style="354"/>
    <col min="3843" max="3843" width="4.5703125" style="354" bestFit="1" customWidth="1"/>
    <col min="3844" max="3844" width="9.5703125" style="354" bestFit="1" customWidth="1"/>
    <col min="3845" max="3845" width="10" style="354" bestFit="1" customWidth="1"/>
    <col min="3846" max="3846" width="8.85546875" style="354" bestFit="1" customWidth="1"/>
    <col min="3847" max="3847" width="22.85546875" style="354" customWidth="1"/>
    <col min="3848" max="3848" width="59.5703125" style="354" bestFit="1" customWidth="1"/>
    <col min="3849" max="3849" width="57.85546875" style="354" bestFit="1" customWidth="1"/>
    <col min="3850" max="3850" width="35.42578125" style="354" bestFit="1" customWidth="1"/>
    <col min="3851" max="3851" width="28.140625" style="354" bestFit="1" customWidth="1"/>
    <col min="3852" max="3852" width="33.140625" style="354" bestFit="1" customWidth="1"/>
    <col min="3853" max="3853" width="26" style="354" bestFit="1" customWidth="1"/>
    <col min="3854" max="3854" width="19.140625" style="354" bestFit="1" customWidth="1"/>
    <col min="3855" max="3855" width="10.42578125" style="354" customWidth="1"/>
    <col min="3856" max="3856" width="11.85546875" style="354" customWidth="1"/>
    <col min="3857" max="3857" width="14.5703125" style="354" customWidth="1"/>
    <col min="3858" max="3858" width="9" style="354" bestFit="1" customWidth="1"/>
    <col min="3859" max="4098" width="9.140625" style="354"/>
    <col min="4099" max="4099" width="4.5703125" style="354" bestFit="1" customWidth="1"/>
    <col min="4100" max="4100" width="9.5703125" style="354" bestFit="1" customWidth="1"/>
    <col min="4101" max="4101" width="10" style="354" bestFit="1" customWidth="1"/>
    <col min="4102" max="4102" width="8.85546875" style="354" bestFit="1" customWidth="1"/>
    <col min="4103" max="4103" width="22.85546875" style="354" customWidth="1"/>
    <col min="4104" max="4104" width="59.5703125" style="354" bestFit="1" customWidth="1"/>
    <col min="4105" max="4105" width="57.85546875" style="354" bestFit="1" customWidth="1"/>
    <col min="4106" max="4106" width="35.42578125" style="354" bestFit="1" customWidth="1"/>
    <col min="4107" max="4107" width="28.140625" style="354" bestFit="1" customWidth="1"/>
    <col min="4108" max="4108" width="33.140625" style="354" bestFit="1" customWidth="1"/>
    <col min="4109" max="4109" width="26" style="354" bestFit="1" customWidth="1"/>
    <col min="4110" max="4110" width="19.140625" style="354" bestFit="1" customWidth="1"/>
    <col min="4111" max="4111" width="10.42578125" style="354" customWidth="1"/>
    <col min="4112" max="4112" width="11.85546875" style="354" customWidth="1"/>
    <col min="4113" max="4113" width="14.5703125" style="354" customWidth="1"/>
    <col min="4114" max="4114" width="9" style="354" bestFit="1" customWidth="1"/>
    <col min="4115" max="4354" width="9.140625" style="354"/>
    <col min="4355" max="4355" width="4.5703125" style="354" bestFit="1" customWidth="1"/>
    <col min="4356" max="4356" width="9.5703125" style="354" bestFit="1" customWidth="1"/>
    <col min="4357" max="4357" width="10" style="354" bestFit="1" customWidth="1"/>
    <col min="4358" max="4358" width="8.85546875" style="354" bestFit="1" customWidth="1"/>
    <col min="4359" max="4359" width="22.85546875" style="354" customWidth="1"/>
    <col min="4360" max="4360" width="59.5703125" style="354" bestFit="1" customWidth="1"/>
    <col min="4361" max="4361" width="57.85546875" style="354" bestFit="1" customWidth="1"/>
    <col min="4362" max="4362" width="35.42578125" style="354" bestFit="1" customWidth="1"/>
    <col min="4363" max="4363" width="28.140625" style="354" bestFit="1" customWidth="1"/>
    <col min="4364" max="4364" width="33.140625" style="354" bestFit="1" customWidth="1"/>
    <col min="4365" max="4365" width="26" style="354" bestFit="1" customWidth="1"/>
    <col min="4366" max="4366" width="19.140625" style="354" bestFit="1" customWidth="1"/>
    <col min="4367" max="4367" width="10.42578125" style="354" customWidth="1"/>
    <col min="4368" max="4368" width="11.85546875" style="354" customWidth="1"/>
    <col min="4369" max="4369" width="14.5703125" style="354" customWidth="1"/>
    <col min="4370" max="4370" width="9" style="354" bestFit="1" customWidth="1"/>
    <col min="4371" max="4610" width="9.140625" style="354"/>
    <col min="4611" max="4611" width="4.5703125" style="354" bestFit="1" customWidth="1"/>
    <col min="4612" max="4612" width="9.5703125" style="354" bestFit="1" customWidth="1"/>
    <col min="4613" max="4613" width="10" style="354" bestFit="1" customWidth="1"/>
    <col min="4614" max="4614" width="8.85546875" style="354" bestFit="1" customWidth="1"/>
    <col min="4615" max="4615" width="22.85546875" style="354" customWidth="1"/>
    <col min="4616" max="4616" width="59.5703125" style="354" bestFit="1" customWidth="1"/>
    <col min="4617" max="4617" width="57.85546875" style="354" bestFit="1" customWidth="1"/>
    <col min="4618" max="4618" width="35.42578125" style="354" bestFit="1" customWidth="1"/>
    <col min="4619" max="4619" width="28.140625" style="354" bestFit="1" customWidth="1"/>
    <col min="4620" max="4620" width="33.140625" style="354" bestFit="1" customWidth="1"/>
    <col min="4621" max="4621" width="26" style="354" bestFit="1" customWidth="1"/>
    <col min="4622" max="4622" width="19.140625" style="354" bestFit="1" customWidth="1"/>
    <col min="4623" max="4623" width="10.42578125" style="354" customWidth="1"/>
    <col min="4624" max="4624" width="11.85546875" style="354" customWidth="1"/>
    <col min="4625" max="4625" width="14.5703125" style="354" customWidth="1"/>
    <col min="4626" max="4626" width="9" style="354" bestFit="1" customWidth="1"/>
    <col min="4627" max="4866" width="9.140625" style="354"/>
    <col min="4867" max="4867" width="4.5703125" style="354" bestFit="1" customWidth="1"/>
    <col min="4868" max="4868" width="9.5703125" style="354" bestFit="1" customWidth="1"/>
    <col min="4869" max="4869" width="10" style="354" bestFit="1" customWidth="1"/>
    <col min="4870" max="4870" width="8.85546875" style="354" bestFit="1" customWidth="1"/>
    <col min="4871" max="4871" width="22.85546875" style="354" customWidth="1"/>
    <col min="4872" max="4872" width="59.5703125" style="354" bestFit="1" customWidth="1"/>
    <col min="4873" max="4873" width="57.85546875" style="354" bestFit="1" customWidth="1"/>
    <col min="4874" max="4874" width="35.42578125" style="354" bestFit="1" customWidth="1"/>
    <col min="4875" max="4875" width="28.140625" style="354" bestFit="1" customWidth="1"/>
    <col min="4876" max="4876" width="33.140625" style="354" bestFit="1" customWidth="1"/>
    <col min="4877" max="4877" width="26" style="354" bestFit="1" customWidth="1"/>
    <col min="4878" max="4878" width="19.140625" style="354" bestFit="1" customWidth="1"/>
    <col min="4879" max="4879" width="10.42578125" style="354" customWidth="1"/>
    <col min="4880" max="4880" width="11.85546875" style="354" customWidth="1"/>
    <col min="4881" max="4881" width="14.5703125" style="354" customWidth="1"/>
    <col min="4882" max="4882" width="9" style="354" bestFit="1" customWidth="1"/>
    <col min="4883" max="5122" width="9.140625" style="354"/>
    <col min="5123" max="5123" width="4.5703125" style="354" bestFit="1" customWidth="1"/>
    <col min="5124" max="5124" width="9.5703125" style="354" bestFit="1" customWidth="1"/>
    <col min="5125" max="5125" width="10" style="354" bestFit="1" customWidth="1"/>
    <col min="5126" max="5126" width="8.85546875" style="354" bestFit="1" customWidth="1"/>
    <col min="5127" max="5127" width="22.85546875" style="354" customWidth="1"/>
    <col min="5128" max="5128" width="59.5703125" style="354" bestFit="1" customWidth="1"/>
    <col min="5129" max="5129" width="57.85546875" style="354" bestFit="1" customWidth="1"/>
    <col min="5130" max="5130" width="35.42578125" style="354" bestFit="1" customWidth="1"/>
    <col min="5131" max="5131" width="28.140625" style="354" bestFit="1" customWidth="1"/>
    <col min="5132" max="5132" width="33.140625" style="354" bestFit="1" customWidth="1"/>
    <col min="5133" max="5133" width="26" style="354" bestFit="1" customWidth="1"/>
    <col min="5134" max="5134" width="19.140625" style="354" bestFit="1" customWidth="1"/>
    <col min="5135" max="5135" width="10.42578125" style="354" customWidth="1"/>
    <col min="5136" max="5136" width="11.85546875" style="354" customWidth="1"/>
    <col min="5137" max="5137" width="14.5703125" style="354" customWidth="1"/>
    <col min="5138" max="5138" width="9" style="354" bestFit="1" customWidth="1"/>
    <col min="5139" max="5378" width="9.140625" style="354"/>
    <col min="5379" max="5379" width="4.5703125" style="354" bestFit="1" customWidth="1"/>
    <col min="5380" max="5380" width="9.5703125" style="354" bestFit="1" customWidth="1"/>
    <col min="5381" max="5381" width="10" style="354" bestFit="1" customWidth="1"/>
    <col min="5382" max="5382" width="8.85546875" style="354" bestFit="1" customWidth="1"/>
    <col min="5383" max="5383" width="22.85546875" style="354" customWidth="1"/>
    <col min="5384" max="5384" width="59.5703125" style="354" bestFit="1" customWidth="1"/>
    <col min="5385" max="5385" width="57.85546875" style="354" bestFit="1" customWidth="1"/>
    <col min="5386" max="5386" width="35.42578125" style="354" bestFit="1" customWidth="1"/>
    <col min="5387" max="5387" width="28.140625" style="354" bestFit="1" customWidth="1"/>
    <col min="5388" max="5388" width="33.140625" style="354" bestFit="1" customWidth="1"/>
    <col min="5389" max="5389" width="26" style="354" bestFit="1" customWidth="1"/>
    <col min="5390" max="5390" width="19.140625" style="354" bestFit="1" customWidth="1"/>
    <col min="5391" max="5391" width="10.42578125" style="354" customWidth="1"/>
    <col min="5392" max="5392" width="11.85546875" style="354" customWidth="1"/>
    <col min="5393" max="5393" width="14.5703125" style="354" customWidth="1"/>
    <col min="5394" max="5394" width="9" style="354" bestFit="1" customWidth="1"/>
    <col min="5395" max="5634" width="9.140625" style="354"/>
    <col min="5635" max="5635" width="4.5703125" style="354" bestFit="1" customWidth="1"/>
    <col min="5636" max="5636" width="9.5703125" style="354" bestFit="1" customWidth="1"/>
    <col min="5637" max="5637" width="10" style="354" bestFit="1" customWidth="1"/>
    <col min="5638" max="5638" width="8.85546875" style="354" bestFit="1" customWidth="1"/>
    <col min="5639" max="5639" width="22.85546875" style="354" customWidth="1"/>
    <col min="5640" max="5640" width="59.5703125" style="354" bestFit="1" customWidth="1"/>
    <col min="5641" max="5641" width="57.85546875" style="354" bestFit="1" customWidth="1"/>
    <col min="5642" max="5642" width="35.42578125" style="354" bestFit="1" customWidth="1"/>
    <col min="5643" max="5643" width="28.140625" style="354" bestFit="1" customWidth="1"/>
    <col min="5644" max="5644" width="33.140625" style="354" bestFit="1" customWidth="1"/>
    <col min="5645" max="5645" width="26" style="354" bestFit="1" customWidth="1"/>
    <col min="5646" max="5646" width="19.140625" style="354" bestFit="1" customWidth="1"/>
    <col min="5647" max="5647" width="10.42578125" style="354" customWidth="1"/>
    <col min="5648" max="5648" width="11.85546875" style="354" customWidth="1"/>
    <col min="5649" max="5649" width="14.5703125" style="354" customWidth="1"/>
    <col min="5650" max="5650" width="9" style="354" bestFit="1" customWidth="1"/>
    <col min="5651" max="5890" width="9.140625" style="354"/>
    <col min="5891" max="5891" width="4.5703125" style="354" bestFit="1" customWidth="1"/>
    <col min="5892" max="5892" width="9.5703125" style="354" bestFit="1" customWidth="1"/>
    <col min="5893" max="5893" width="10" style="354" bestFit="1" customWidth="1"/>
    <col min="5894" max="5894" width="8.85546875" style="354" bestFit="1" customWidth="1"/>
    <col min="5895" max="5895" width="22.85546875" style="354" customWidth="1"/>
    <col min="5896" max="5896" width="59.5703125" style="354" bestFit="1" customWidth="1"/>
    <col min="5897" max="5897" width="57.85546875" style="354" bestFit="1" customWidth="1"/>
    <col min="5898" max="5898" width="35.42578125" style="354" bestFit="1" customWidth="1"/>
    <col min="5899" max="5899" width="28.140625" style="354" bestFit="1" customWidth="1"/>
    <col min="5900" max="5900" width="33.140625" style="354" bestFit="1" customWidth="1"/>
    <col min="5901" max="5901" width="26" style="354" bestFit="1" customWidth="1"/>
    <col min="5902" max="5902" width="19.140625" style="354" bestFit="1" customWidth="1"/>
    <col min="5903" max="5903" width="10.42578125" style="354" customWidth="1"/>
    <col min="5904" max="5904" width="11.85546875" style="354" customWidth="1"/>
    <col min="5905" max="5905" width="14.5703125" style="354" customWidth="1"/>
    <col min="5906" max="5906" width="9" style="354" bestFit="1" customWidth="1"/>
    <col min="5907" max="6146" width="9.140625" style="354"/>
    <col min="6147" max="6147" width="4.5703125" style="354" bestFit="1" customWidth="1"/>
    <col min="6148" max="6148" width="9.5703125" style="354" bestFit="1" customWidth="1"/>
    <col min="6149" max="6149" width="10" style="354" bestFit="1" customWidth="1"/>
    <col min="6150" max="6150" width="8.85546875" style="354" bestFit="1" customWidth="1"/>
    <col min="6151" max="6151" width="22.85546875" style="354" customWidth="1"/>
    <col min="6152" max="6152" width="59.5703125" style="354" bestFit="1" customWidth="1"/>
    <col min="6153" max="6153" width="57.85546875" style="354" bestFit="1" customWidth="1"/>
    <col min="6154" max="6154" width="35.42578125" style="354" bestFit="1" customWidth="1"/>
    <col min="6155" max="6155" width="28.140625" style="354" bestFit="1" customWidth="1"/>
    <col min="6156" max="6156" width="33.140625" style="354" bestFit="1" customWidth="1"/>
    <col min="6157" max="6157" width="26" style="354" bestFit="1" customWidth="1"/>
    <col min="6158" max="6158" width="19.140625" style="354" bestFit="1" customWidth="1"/>
    <col min="6159" max="6159" width="10.42578125" style="354" customWidth="1"/>
    <col min="6160" max="6160" width="11.85546875" style="354" customWidth="1"/>
    <col min="6161" max="6161" width="14.5703125" style="354" customWidth="1"/>
    <col min="6162" max="6162" width="9" style="354" bestFit="1" customWidth="1"/>
    <col min="6163" max="6402" width="9.140625" style="354"/>
    <col min="6403" max="6403" width="4.5703125" style="354" bestFit="1" customWidth="1"/>
    <col min="6404" max="6404" width="9.5703125" style="354" bestFit="1" customWidth="1"/>
    <col min="6405" max="6405" width="10" style="354" bestFit="1" customWidth="1"/>
    <col min="6406" max="6406" width="8.85546875" style="354" bestFit="1" customWidth="1"/>
    <col min="6407" max="6407" width="22.85546875" style="354" customWidth="1"/>
    <col min="6408" max="6408" width="59.5703125" style="354" bestFit="1" customWidth="1"/>
    <col min="6409" max="6409" width="57.85546875" style="354" bestFit="1" customWidth="1"/>
    <col min="6410" max="6410" width="35.42578125" style="354" bestFit="1" customWidth="1"/>
    <col min="6411" max="6411" width="28.140625" style="354" bestFit="1" customWidth="1"/>
    <col min="6412" max="6412" width="33.140625" style="354" bestFit="1" customWidth="1"/>
    <col min="6413" max="6413" width="26" style="354" bestFit="1" customWidth="1"/>
    <col min="6414" max="6414" width="19.140625" style="354" bestFit="1" customWidth="1"/>
    <col min="6415" max="6415" width="10.42578125" style="354" customWidth="1"/>
    <col min="6416" max="6416" width="11.85546875" style="354" customWidth="1"/>
    <col min="6417" max="6417" width="14.5703125" style="354" customWidth="1"/>
    <col min="6418" max="6418" width="9" style="354" bestFit="1" customWidth="1"/>
    <col min="6419" max="6658" width="9.140625" style="354"/>
    <col min="6659" max="6659" width="4.5703125" style="354" bestFit="1" customWidth="1"/>
    <col min="6660" max="6660" width="9.5703125" style="354" bestFit="1" customWidth="1"/>
    <col min="6661" max="6661" width="10" style="354" bestFit="1" customWidth="1"/>
    <col min="6662" max="6662" width="8.85546875" style="354" bestFit="1" customWidth="1"/>
    <col min="6663" max="6663" width="22.85546875" style="354" customWidth="1"/>
    <col min="6664" max="6664" width="59.5703125" style="354" bestFit="1" customWidth="1"/>
    <col min="6665" max="6665" width="57.85546875" style="354" bestFit="1" customWidth="1"/>
    <col min="6666" max="6666" width="35.42578125" style="354" bestFit="1" customWidth="1"/>
    <col min="6667" max="6667" width="28.140625" style="354" bestFit="1" customWidth="1"/>
    <col min="6668" max="6668" width="33.140625" style="354" bestFit="1" customWidth="1"/>
    <col min="6669" max="6669" width="26" style="354" bestFit="1" customWidth="1"/>
    <col min="6670" max="6670" width="19.140625" style="354" bestFit="1" customWidth="1"/>
    <col min="6671" max="6671" width="10.42578125" style="354" customWidth="1"/>
    <col min="6672" max="6672" width="11.85546875" style="354" customWidth="1"/>
    <col min="6673" max="6673" width="14.5703125" style="354" customWidth="1"/>
    <col min="6674" max="6674" width="9" style="354" bestFit="1" customWidth="1"/>
    <col min="6675" max="6914" width="9.140625" style="354"/>
    <col min="6915" max="6915" width="4.5703125" style="354" bestFit="1" customWidth="1"/>
    <col min="6916" max="6916" width="9.5703125" style="354" bestFit="1" customWidth="1"/>
    <col min="6917" max="6917" width="10" style="354" bestFit="1" customWidth="1"/>
    <col min="6918" max="6918" width="8.85546875" style="354" bestFit="1" customWidth="1"/>
    <col min="6919" max="6919" width="22.85546875" style="354" customWidth="1"/>
    <col min="6920" max="6920" width="59.5703125" style="354" bestFit="1" customWidth="1"/>
    <col min="6921" max="6921" width="57.85546875" style="354" bestFit="1" customWidth="1"/>
    <col min="6922" max="6922" width="35.42578125" style="354" bestFit="1" customWidth="1"/>
    <col min="6923" max="6923" width="28.140625" style="354" bestFit="1" customWidth="1"/>
    <col min="6924" max="6924" width="33.140625" style="354" bestFit="1" customWidth="1"/>
    <col min="6925" max="6925" width="26" style="354" bestFit="1" customWidth="1"/>
    <col min="6926" max="6926" width="19.140625" style="354" bestFit="1" customWidth="1"/>
    <col min="6927" max="6927" width="10.42578125" style="354" customWidth="1"/>
    <col min="6928" max="6928" width="11.85546875" style="354" customWidth="1"/>
    <col min="6929" max="6929" width="14.5703125" style="354" customWidth="1"/>
    <col min="6930" max="6930" width="9" style="354" bestFit="1" customWidth="1"/>
    <col min="6931" max="7170" width="9.140625" style="354"/>
    <col min="7171" max="7171" width="4.5703125" style="354" bestFit="1" customWidth="1"/>
    <col min="7172" max="7172" width="9.5703125" style="354" bestFit="1" customWidth="1"/>
    <col min="7173" max="7173" width="10" style="354" bestFit="1" customWidth="1"/>
    <col min="7174" max="7174" width="8.85546875" style="354" bestFit="1" customWidth="1"/>
    <col min="7175" max="7175" width="22.85546875" style="354" customWidth="1"/>
    <col min="7176" max="7176" width="59.5703125" style="354" bestFit="1" customWidth="1"/>
    <col min="7177" max="7177" width="57.85546875" style="354" bestFit="1" customWidth="1"/>
    <col min="7178" max="7178" width="35.42578125" style="354" bestFit="1" customWidth="1"/>
    <col min="7179" max="7179" width="28.140625" style="354" bestFit="1" customWidth="1"/>
    <col min="7180" max="7180" width="33.140625" style="354" bestFit="1" customWidth="1"/>
    <col min="7181" max="7181" width="26" style="354" bestFit="1" customWidth="1"/>
    <col min="7182" max="7182" width="19.140625" style="354" bestFit="1" customWidth="1"/>
    <col min="7183" max="7183" width="10.42578125" style="354" customWidth="1"/>
    <col min="7184" max="7184" width="11.85546875" style="354" customWidth="1"/>
    <col min="7185" max="7185" width="14.5703125" style="354" customWidth="1"/>
    <col min="7186" max="7186" width="9" style="354" bestFit="1" customWidth="1"/>
    <col min="7187" max="7426" width="9.140625" style="354"/>
    <col min="7427" max="7427" width="4.5703125" style="354" bestFit="1" customWidth="1"/>
    <col min="7428" max="7428" width="9.5703125" style="354" bestFit="1" customWidth="1"/>
    <col min="7429" max="7429" width="10" style="354" bestFit="1" customWidth="1"/>
    <col min="7430" max="7430" width="8.85546875" style="354" bestFit="1" customWidth="1"/>
    <col min="7431" max="7431" width="22.85546875" style="354" customWidth="1"/>
    <col min="7432" max="7432" width="59.5703125" style="354" bestFit="1" customWidth="1"/>
    <col min="7433" max="7433" width="57.85546875" style="354" bestFit="1" customWidth="1"/>
    <col min="7434" max="7434" width="35.42578125" style="354" bestFit="1" customWidth="1"/>
    <col min="7435" max="7435" width="28.140625" style="354" bestFit="1" customWidth="1"/>
    <col min="7436" max="7436" width="33.140625" style="354" bestFit="1" customWidth="1"/>
    <col min="7437" max="7437" width="26" style="354" bestFit="1" customWidth="1"/>
    <col min="7438" max="7438" width="19.140625" style="354" bestFit="1" customWidth="1"/>
    <col min="7439" max="7439" width="10.42578125" style="354" customWidth="1"/>
    <col min="7440" max="7440" width="11.85546875" style="354" customWidth="1"/>
    <col min="7441" max="7441" width="14.5703125" style="354" customWidth="1"/>
    <col min="7442" max="7442" width="9" style="354" bestFit="1" customWidth="1"/>
    <col min="7443" max="7682" width="9.140625" style="354"/>
    <col min="7683" max="7683" width="4.5703125" style="354" bestFit="1" customWidth="1"/>
    <col min="7684" max="7684" width="9.5703125" style="354" bestFit="1" customWidth="1"/>
    <col min="7685" max="7685" width="10" style="354" bestFit="1" customWidth="1"/>
    <col min="7686" max="7686" width="8.85546875" style="354" bestFit="1" customWidth="1"/>
    <col min="7687" max="7687" width="22.85546875" style="354" customWidth="1"/>
    <col min="7688" max="7688" width="59.5703125" style="354" bestFit="1" customWidth="1"/>
    <col min="7689" max="7689" width="57.85546875" style="354" bestFit="1" customWidth="1"/>
    <col min="7690" max="7690" width="35.42578125" style="354" bestFit="1" customWidth="1"/>
    <col min="7691" max="7691" width="28.140625" style="354" bestFit="1" customWidth="1"/>
    <col min="7692" max="7692" width="33.140625" style="354" bestFit="1" customWidth="1"/>
    <col min="7693" max="7693" width="26" style="354" bestFit="1" customWidth="1"/>
    <col min="7694" max="7694" width="19.140625" style="354" bestFit="1" customWidth="1"/>
    <col min="7695" max="7695" width="10.42578125" style="354" customWidth="1"/>
    <col min="7696" max="7696" width="11.85546875" style="354" customWidth="1"/>
    <col min="7697" max="7697" width="14.5703125" style="354" customWidth="1"/>
    <col min="7698" max="7698" width="9" style="354" bestFit="1" customWidth="1"/>
    <col min="7699" max="7938" width="9.140625" style="354"/>
    <col min="7939" max="7939" width="4.5703125" style="354" bestFit="1" customWidth="1"/>
    <col min="7940" max="7940" width="9.5703125" style="354" bestFit="1" customWidth="1"/>
    <col min="7941" max="7941" width="10" style="354" bestFit="1" customWidth="1"/>
    <col min="7942" max="7942" width="8.85546875" style="354" bestFit="1" customWidth="1"/>
    <col min="7943" max="7943" width="22.85546875" style="354" customWidth="1"/>
    <col min="7944" max="7944" width="59.5703125" style="354" bestFit="1" customWidth="1"/>
    <col min="7945" max="7945" width="57.85546875" style="354" bestFit="1" customWidth="1"/>
    <col min="7946" max="7946" width="35.42578125" style="354" bestFit="1" customWidth="1"/>
    <col min="7947" max="7947" width="28.140625" style="354" bestFit="1" customWidth="1"/>
    <col min="7948" max="7948" width="33.140625" style="354" bestFit="1" customWidth="1"/>
    <col min="7949" max="7949" width="26" style="354" bestFit="1" customWidth="1"/>
    <col min="7950" max="7950" width="19.140625" style="354" bestFit="1" customWidth="1"/>
    <col min="7951" max="7951" width="10.42578125" style="354" customWidth="1"/>
    <col min="7952" max="7952" width="11.85546875" style="354" customWidth="1"/>
    <col min="7953" max="7953" width="14.5703125" style="354" customWidth="1"/>
    <col min="7954" max="7954" width="9" style="354" bestFit="1" customWidth="1"/>
    <col min="7955" max="8194" width="9.140625" style="354"/>
    <col min="8195" max="8195" width="4.5703125" style="354" bestFit="1" customWidth="1"/>
    <col min="8196" max="8196" width="9.5703125" style="354" bestFit="1" customWidth="1"/>
    <col min="8197" max="8197" width="10" style="354" bestFit="1" customWidth="1"/>
    <col min="8198" max="8198" width="8.85546875" style="354" bestFit="1" customWidth="1"/>
    <col min="8199" max="8199" width="22.85546875" style="354" customWidth="1"/>
    <col min="8200" max="8200" width="59.5703125" style="354" bestFit="1" customWidth="1"/>
    <col min="8201" max="8201" width="57.85546875" style="354" bestFit="1" customWidth="1"/>
    <col min="8202" max="8202" width="35.42578125" style="354" bestFit="1" customWidth="1"/>
    <col min="8203" max="8203" width="28.140625" style="354" bestFit="1" customWidth="1"/>
    <col min="8204" max="8204" width="33.140625" style="354" bestFit="1" customWidth="1"/>
    <col min="8205" max="8205" width="26" style="354" bestFit="1" customWidth="1"/>
    <col min="8206" max="8206" width="19.140625" style="354" bestFit="1" customWidth="1"/>
    <col min="8207" max="8207" width="10.42578125" style="354" customWidth="1"/>
    <col min="8208" max="8208" width="11.85546875" style="354" customWidth="1"/>
    <col min="8209" max="8209" width="14.5703125" style="354" customWidth="1"/>
    <col min="8210" max="8210" width="9" style="354" bestFit="1" customWidth="1"/>
    <col min="8211" max="8450" width="9.140625" style="354"/>
    <col min="8451" max="8451" width="4.5703125" style="354" bestFit="1" customWidth="1"/>
    <col min="8452" max="8452" width="9.5703125" style="354" bestFit="1" customWidth="1"/>
    <col min="8453" max="8453" width="10" style="354" bestFit="1" customWidth="1"/>
    <col min="8454" max="8454" width="8.85546875" style="354" bestFit="1" customWidth="1"/>
    <col min="8455" max="8455" width="22.85546875" style="354" customWidth="1"/>
    <col min="8456" max="8456" width="59.5703125" style="354" bestFit="1" customWidth="1"/>
    <col min="8457" max="8457" width="57.85546875" style="354" bestFit="1" customWidth="1"/>
    <col min="8458" max="8458" width="35.42578125" style="354" bestFit="1" customWidth="1"/>
    <col min="8459" max="8459" width="28.140625" style="354" bestFit="1" customWidth="1"/>
    <col min="8460" max="8460" width="33.140625" style="354" bestFit="1" customWidth="1"/>
    <col min="8461" max="8461" width="26" style="354" bestFit="1" customWidth="1"/>
    <col min="8462" max="8462" width="19.140625" style="354" bestFit="1" customWidth="1"/>
    <col min="8463" max="8463" width="10.42578125" style="354" customWidth="1"/>
    <col min="8464" max="8464" width="11.85546875" style="354" customWidth="1"/>
    <col min="8465" max="8465" width="14.5703125" style="354" customWidth="1"/>
    <col min="8466" max="8466" width="9" style="354" bestFit="1" customWidth="1"/>
    <col min="8467" max="8706" width="9.140625" style="354"/>
    <col min="8707" max="8707" width="4.5703125" style="354" bestFit="1" customWidth="1"/>
    <col min="8708" max="8708" width="9.5703125" style="354" bestFit="1" customWidth="1"/>
    <col min="8709" max="8709" width="10" style="354" bestFit="1" customWidth="1"/>
    <col min="8710" max="8710" width="8.85546875" style="354" bestFit="1" customWidth="1"/>
    <col min="8711" max="8711" width="22.85546875" style="354" customWidth="1"/>
    <col min="8712" max="8712" width="59.5703125" style="354" bestFit="1" customWidth="1"/>
    <col min="8713" max="8713" width="57.85546875" style="354" bestFit="1" customWidth="1"/>
    <col min="8714" max="8714" width="35.42578125" style="354" bestFit="1" customWidth="1"/>
    <col min="8715" max="8715" width="28.140625" style="354" bestFit="1" customWidth="1"/>
    <col min="8716" max="8716" width="33.140625" style="354" bestFit="1" customWidth="1"/>
    <col min="8717" max="8717" width="26" style="354" bestFit="1" customWidth="1"/>
    <col min="8718" max="8718" width="19.140625" style="354" bestFit="1" customWidth="1"/>
    <col min="8719" max="8719" width="10.42578125" style="354" customWidth="1"/>
    <col min="8720" max="8720" width="11.85546875" style="354" customWidth="1"/>
    <col min="8721" max="8721" width="14.5703125" style="354" customWidth="1"/>
    <col min="8722" max="8722" width="9" style="354" bestFit="1" customWidth="1"/>
    <col min="8723" max="8962" width="9.140625" style="354"/>
    <col min="8963" max="8963" width="4.5703125" style="354" bestFit="1" customWidth="1"/>
    <col min="8964" max="8964" width="9.5703125" style="354" bestFit="1" customWidth="1"/>
    <col min="8965" max="8965" width="10" style="354" bestFit="1" customWidth="1"/>
    <col min="8966" max="8966" width="8.85546875" style="354" bestFit="1" customWidth="1"/>
    <col min="8967" max="8967" width="22.85546875" style="354" customWidth="1"/>
    <col min="8968" max="8968" width="59.5703125" style="354" bestFit="1" customWidth="1"/>
    <col min="8969" max="8969" width="57.85546875" style="354" bestFit="1" customWidth="1"/>
    <col min="8970" max="8970" width="35.42578125" style="354" bestFit="1" customWidth="1"/>
    <col min="8971" max="8971" width="28.140625" style="354" bestFit="1" customWidth="1"/>
    <col min="8972" max="8972" width="33.140625" style="354" bestFit="1" customWidth="1"/>
    <col min="8973" max="8973" width="26" style="354" bestFit="1" customWidth="1"/>
    <col min="8974" max="8974" width="19.140625" style="354" bestFit="1" customWidth="1"/>
    <col min="8975" max="8975" width="10.42578125" style="354" customWidth="1"/>
    <col min="8976" max="8976" width="11.85546875" style="354" customWidth="1"/>
    <col min="8977" max="8977" width="14.5703125" style="354" customWidth="1"/>
    <col min="8978" max="8978" width="9" style="354" bestFit="1" customWidth="1"/>
    <col min="8979" max="9218" width="9.140625" style="354"/>
    <col min="9219" max="9219" width="4.5703125" style="354" bestFit="1" customWidth="1"/>
    <col min="9220" max="9220" width="9.5703125" style="354" bestFit="1" customWidth="1"/>
    <col min="9221" max="9221" width="10" style="354" bestFit="1" customWidth="1"/>
    <col min="9222" max="9222" width="8.85546875" style="354" bestFit="1" customWidth="1"/>
    <col min="9223" max="9223" width="22.85546875" style="354" customWidth="1"/>
    <col min="9224" max="9224" width="59.5703125" style="354" bestFit="1" customWidth="1"/>
    <col min="9225" max="9225" width="57.85546875" style="354" bestFit="1" customWidth="1"/>
    <col min="9226" max="9226" width="35.42578125" style="354" bestFit="1" customWidth="1"/>
    <col min="9227" max="9227" width="28.140625" style="354" bestFit="1" customWidth="1"/>
    <col min="9228" max="9228" width="33.140625" style="354" bestFit="1" customWidth="1"/>
    <col min="9229" max="9229" width="26" style="354" bestFit="1" customWidth="1"/>
    <col min="9230" max="9230" width="19.140625" style="354" bestFit="1" customWidth="1"/>
    <col min="9231" max="9231" width="10.42578125" style="354" customWidth="1"/>
    <col min="9232" max="9232" width="11.85546875" style="354" customWidth="1"/>
    <col min="9233" max="9233" width="14.5703125" style="354" customWidth="1"/>
    <col min="9234" max="9234" width="9" style="354" bestFit="1" customWidth="1"/>
    <col min="9235" max="9474" width="9.140625" style="354"/>
    <col min="9475" max="9475" width="4.5703125" style="354" bestFit="1" customWidth="1"/>
    <col min="9476" max="9476" width="9.5703125" style="354" bestFit="1" customWidth="1"/>
    <col min="9477" max="9477" width="10" style="354" bestFit="1" customWidth="1"/>
    <col min="9478" max="9478" width="8.85546875" style="354" bestFit="1" customWidth="1"/>
    <col min="9479" max="9479" width="22.85546875" style="354" customWidth="1"/>
    <col min="9480" max="9480" width="59.5703125" style="354" bestFit="1" customWidth="1"/>
    <col min="9481" max="9481" width="57.85546875" style="354" bestFit="1" customWidth="1"/>
    <col min="9482" max="9482" width="35.42578125" style="354" bestFit="1" customWidth="1"/>
    <col min="9483" max="9483" width="28.140625" style="354" bestFit="1" customWidth="1"/>
    <col min="9484" max="9484" width="33.140625" style="354" bestFit="1" customWidth="1"/>
    <col min="9485" max="9485" width="26" style="354" bestFit="1" customWidth="1"/>
    <col min="9486" max="9486" width="19.140625" style="354" bestFit="1" customWidth="1"/>
    <col min="9487" max="9487" width="10.42578125" style="354" customWidth="1"/>
    <col min="9488" max="9488" width="11.85546875" style="354" customWidth="1"/>
    <col min="9489" max="9489" width="14.5703125" style="354" customWidth="1"/>
    <col min="9490" max="9490" width="9" style="354" bestFit="1" customWidth="1"/>
    <col min="9491" max="9730" width="9.140625" style="354"/>
    <col min="9731" max="9731" width="4.5703125" style="354" bestFit="1" customWidth="1"/>
    <col min="9732" max="9732" width="9.5703125" style="354" bestFit="1" customWidth="1"/>
    <col min="9733" max="9733" width="10" style="354" bestFit="1" customWidth="1"/>
    <col min="9734" max="9734" width="8.85546875" style="354" bestFit="1" customWidth="1"/>
    <col min="9735" max="9735" width="22.85546875" style="354" customWidth="1"/>
    <col min="9736" max="9736" width="59.5703125" style="354" bestFit="1" customWidth="1"/>
    <col min="9737" max="9737" width="57.85546875" style="354" bestFit="1" customWidth="1"/>
    <col min="9738" max="9738" width="35.42578125" style="354" bestFit="1" customWidth="1"/>
    <col min="9739" max="9739" width="28.140625" style="354" bestFit="1" customWidth="1"/>
    <col min="9740" max="9740" width="33.140625" style="354" bestFit="1" customWidth="1"/>
    <col min="9741" max="9741" width="26" style="354" bestFit="1" customWidth="1"/>
    <col min="9742" max="9742" width="19.140625" style="354" bestFit="1" customWidth="1"/>
    <col min="9743" max="9743" width="10.42578125" style="354" customWidth="1"/>
    <col min="9744" max="9744" width="11.85546875" style="354" customWidth="1"/>
    <col min="9745" max="9745" width="14.5703125" style="354" customWidth="1"/>
    <col min="9746" max="9746" width="9" style="354" bestFit="1" customWidth="1"/>
    <col min="9747" max="9986" width="9.140625" style="354"/>
    <col min="9987" max="9987" width="4.5703125" style="354" bestFit="1" customWidth="1"/>
    <col min="9988" max="9988" width="9.5703125" style="354" bestFit="1" customWidth="1"/>
    <col min="9989" max="9989" width="10" style="354" bestFit="1" customWidth="1"/>
    <col min="9990" max="9990" width="8.85546875" style="354" bestFit="1" customWidth="1"/>
    <col min="9991" max="9991" width="22.85546875" style="354" customWidth="1"/>
    <col min="9992" max="9992" width="59.5703125" style="354" bestFit="1" customWidth="1"/>
    <col min="9993" max="9993" width="57.85546875" style="354" bestFit="1" customWidth="1"/>
    <col min="9994" max="9994" width="35.42578125" style="354" bestFit="1" customWidth="1"/>
    <col min="9995" max="9995" width="28.140625" style="354" bestFit="1" customWidth="1"/>
    <col min="9996" max="9996" width="33.140625" style="354" bestFit="1" customWidth="1"/>
    <col min="9997" max="9997" width="26" style="354" bestFit="1" customWidth="1"/>
    <col min="9998" max="9998" width="19.140625" style="354" bestFit="1" customWidth="1"/>
    <col min="9999" max="9999" width="10.42578125" style="354" customWidth="1"/>
    <col min="10000" max="10000" width="11.85546875" style="354" customWidth="1"/>
    <col min="10001" max="10001" width="14.5703125" style="354" customWidth="1"/>
    <col min="10002" max="10002" width="9" style="354" bestFit="1" customWidth="1"/>
    <col min="10003" max="10242" width="9.140625" style="354"/>
    <col min="10243" max="10243" width="4.5703125" style="354" bestFit="1" customWidth="1"/>
    <col min="10244" max="10244" width="9.5703125" style="354" bestFit="1" customWidth="1"/>
    <col min="10245" max="10245" width="10" style="354" bestFit="1" customWidth="1"/>
    <col min="10246" max="10246" width="8.85546875" style="354" bestFit="1" customWidth="1"/>
    <col min="10247" max="10247" width="22.85546875" style="354" customWidth="1"/>
    <col min="10248" max="10248" width="59.5703125" style="354" bestFit="1" customWidth="1"/>
    <col min="10249" max="10249" width="57.85546875" style="354" bestFit="1" customWidth="1"/>
    <col min="10250" max="10250" width="35.42578125" style="354" bestFit="1" customWidth="1"/>
    <col min="10251" max="10251" width="28.140625" style="354" bestFit="1" customWidth="1"/>
    <col min="10252" max="10252" width="33.140625" style="354" bestFit="1" customWidth="1"/>
    <col min="10253" max="10253" width="26" style="354" bestFit="1" customWidth="1"/>
    <col min="10254" max="10254" width="19.140625" style="354" bestFit="1" customWidth="1"/>
    <col min="10255" max="10255" width="10.42578125" style="354" customWidth="1"/>
    <col min="10256" max="10256" width="11.85546875" style="354" customWidth="1"/>
    <col min="10257" max="10257" width="14.5703125" style="354" customWidth="1"/>
    <col min="10258" max="10258" width="9" style="354" bestFit="1" customWidth="1"/>
    <col min="10259" max="10498" width="9.140625" style="354"/>
    <col min="10499" max="10499" width="4.5703125" style="354" bestFit="1" customWidth="1"/>
    <col min="10500" max="10500" width="9.5703125" style="354" bestFit="1" customWidth="1"/>
    <col min="10501" max="10501" width="10" style="354" bestFit="1" customWidth="1"/>
    <col min="10502" max="10502" width="8.85546875" style="354" bestFit="1" customWidth="1"/>
    <col min="10503" max="10503" width="22.85546875" style="354" customWidth="1"/>
    <col min="10504" max="10504" width="59.5703125" style="354" bestFit="1" customWidth="1"/>
    <col min="10505" max="10505" width="57.85546875" style="354" bestFit="1" customWidth="1"/>
    <col min="10506" max="10506" width="35.42578125" style="354" bestFit="1" customWidth="1"/>
    <col min="10507" max="10507" width="28.140625" style="354" bestFit="1" customWidth="1"/>
    <col min="10508" max="10508" width="33.140625" style="354" bestFit="1" customWidth="1"/>
    <col min="10509" max="10509" width="26" style="354" bestFit="1" customWidth="1"/>
    <col min="10510" max="10510" width="19.140625" style="354" bestFit="1" customWidth="1"/>
    <col min="10511" max="10511" width="10.42578125" style="354" customWidth="1"/>
    <col min="10512" max="10512" width="11.85546875" style="354" customWidth="1"/>
    <col min="10513" max="10513" width="14.5703125" style="354" customWidth="1"/>
    <col min="10514" max="10514" width="9" style="354" bestFit="1" customWidth="1"/>
    <col min="10515" max="10754" width="9.140625" style="354"/>
    <col min="10755" max="10755" width="4.5703125" style="354" bestFit="1" customWidth="1"/>
    <col min="10756" max="10756" width="9.5703125" style="354" bestFit="1" customWidth="1"/>
    <col min="10757" max="10757" width="10" style="354" bestFit="1" customWidth="1"/>
    <col min="10758" max="10758" width="8.85546875" style="354" bestFit="1" customWidth="1"/>
    <col min="10759" max="10759" width="22.85546875" style="354" customWidth="1"/>
    <col min="10760" max="10760" width="59.5703125" style="354" bestFit="1" customWidth="1"/>
    <col min="10761" max="10761" width="57.85546875" style="354" bestFit="1" customWidth="1"/>
    <col min="10762" max="10762" width="35.42578125" style="354" bestFit="1" customWidth="1"/>
    <col min="10763" max="10763" width="28.140625" style="354" bestFit="1" customWidth="1"/>
    <col min="10764" max="10764" width="33.140625" style="354" bestFit="1" customWidth="1"/>
    <col min="10765" max="10765" width="26" style="354" bestFit="1" customWidth="1"/>
    <col min="10766" max="10766" width="19.140625" style="354" bestFit="1" customWidth="1"/>
    <col min="10767" max="10767" width="10.42578125" style="354" customWidth="1"/>
    <col min="10768" max="10768" width="11.85546875" style="354" customWidth="1"/>
    <col min="10769" max="10769" width="14.5703125" style="354" customWidth="1"/>
    <col min="10770" max="10770" width="9" style="354" bestFit="1" customWidth="1"/>
    <col min="10771" max="11010" width="9.140625" style="354"/>
    <col min="11011" max="11011" width="4.5703125" style="354" bestFit="1" customWidth="1"/>
    <col min="11012" max="11012" width="9.5703125" style="354" bestFit="1" customWidth="1"/>
    <col min="11013" max="11013" width="10" style="354" bestFit="1" customWidth="1"/>
    <col min="11014" max="11014" width="8.85546875" style="354" bestFit="1" customWidth="1"/>
    <col min="11015" max="11015" width="22.85546875" style="354" customWidth="1"/>
    <col min="11016" max="11016" width="59.5703125" style="354" bestFit="1" customWidth="1"/>
    <col min="11017" max="11017" width="57.85546875" style="354" bestFit="1" customWidth="1"/>
    <col min="11018" max="11018" width="35.42578125" style="354" bestFit="1" customWidth="1"/>
    <col min="11019" max="11019" width="28.140625" style="354" bestFit="1" customWidth="1"/>
    <col min="11020" max="11020" width="33.140625" style="354" bestFit="1" customWidth="1"/>
    <col min="11021" max="11021" width="26" style="354" bestFit="1" customWidth="1"/>
    <col min="11022" max="11022" width="19.140625" style="354" bestFit="1" customWidth="1"/>
    <col min="11023" max="11023" width="10.42578125" style="354" customWidth="1"/>
    <col min="11024" max="11024" width="11.85546875" style="354" customWidth="1"/>
    <col min="11025" max="11025" width="14.5703125" style="354" customWidth="1"/>
    <col min="11026" max="11026" width="9" style="354" bestFit="1" customWidth="1"/>
    <col min="11027" max="11266" width="9.140625" style="354"/>
    <col min="11267" max="11267" width="4.5703125" style="354" bestFit="1" customWidth="1"/>
    <col min="11268" max="11268" width="9.5703125" style="354" bestFit="1" customWidth="1"/>
    <col min="11269" max="11269" width="10" style="354" bestFit="1" customWidth="1"/>
    <col min="11270" max="11270" width="8.85546875" style="354" bestFit="1" customWidth="1"/>
    <col min="11271" max="11271" width="22.85546875" style="354" customWidth="1"/>
    <col min="11272" max="11272" width="59.5703125" style="354" bestFit="1" customWidth="1"/>
    <col min="11273" max="11273" width="57.85546875" style="354" bestFit="1" customWidth="1"/>
    <col min="11274" max="11274" width="35.42578125" style="354" bestFit="1" customWidth="1"/>
    <col min="11275" max="11275" width="28.140625" style="354" bestFit="1" customWidth="1"/>
    <col min="11276" max="11276" width="33.140625" style="354" bestFit="1" customWidth="1"/>
    <col min="11277" max="11277" width="26" style="354" bestFit="1" customWidth="1"/>
    <col min="11278" max="11278" width="19.140625" style="354" bestFit="1" customWidth="1"/>
    <col min="11279" max="11279" width="10.42578125" style="354" customWidth="1"/>
    <col min="11280" max="11280" width="11.85546875" style="354" customWidth="1"/>
    <col min="11281" max="11281" width="14.5703125" style="354" customWidth="1"/>
    <col min="11282" max="11282" width="9" style="354" bestFit="1" customWidth="1"/>
    <col min="11283" max="11522" width="9.140625" style="354"/>
    <col min="11523" max="11523" width="4.5703125" style="354" bestFit="1" customWidth="1"/>
    <col min="11524" max="11524" width="9.5703125" style="354" bestFit="1" customWidth="1"/>
    <col min="11525" max="11525" width="10" style="354" bestFit="1" customWidth="1"/>
    <col min="11526" max="11526" width="8.85546875" style="354" bestFit="1" customWidth="1"/>
    <col min="11527" max="11527" width="22.85546875" style="354" customWidth="1"/>
    <col min="11528" max="11528" width="59.5703125" style="354" bestFit="1" customWidth="1"/>
    <col min="11529" max="11529" width="57.85546875" style="354" bestFit="1" customWidth="1"/>
    <col min="11530" max="11530" width="35.42578125" style="354" bestFit="1" customWidth="1"/>
    <col min="11531" max="11531" width="28.140625" style="354" bestFit="1" customWidth="1"/>
    <col min="11532" max="11532" width="33.140625" style="354" bestFit="1" customWidth="1"/>
    <col min="11533" max="11533" width="26" style="354" bestFit="1" customWidth="1"/>
    <col min="11534" max="11534" width="19.140625" style="354" bestFit="1" customWidth="1"/>
    <col min="11535" max="11535" width="10.42578125" style="354" customWidth="1"/>
    <col min="11536" max="11536" width="11.85546875" style="354" customWidth="1"/>
    <col min="11537" max="11537" width="14.5703125" style="354" customWidth="1"/>
    <col min="11538" max="11538" width="9" style="354" bestFit="1" customWidth="1"/>
    <col min="11539" max="11778" width="9.140625" style="354"/>
    <col min="11779" max="11779" width="4.5703125" style="354" bestFit="1" customWidth="1"/>
    <col min="11780" max="11780" width="9.5703125" style="354" bestFit="1" customWidth="1"/>
    <col min="11781" max="11781" width="10" style="354" bestFit="1" customWidth="1"/>
    <col min="11782" max="11782" width="8.85546875" style="354" bestFit="1" customWidth="1"/>
    <col min="11783" max="11783" width="22.85546875" style="354" customWidth="1"/>
    <col min="11784" max="11784" width="59.5703125" style="354" bestFit="1" customWidth="1"/>
    <col min="11785" max="11785" width="57.85546875" style="354" bestFit="1" customWidth="1"/>
    <col min="11786" max="11786" width="35.42578125" style="354" bestFit="1" customWidth="1"/>
    <col min="11787" max="11787" width="28.140625" style="354" bestFit="1" customWidth="1"/>
    <col min="11788" max="11788" width="33.140625" style="354" bestFit="1" customWidth="1"/>
    <col min="11789" max="11789" width="26" style="354" bestFit="1" customWidth="1"/>
    <col min="11790" max="11790" width="19.140625" style="354" bestFit="1" customWidth="1"/>
    <col min="11791" max="11791" width="10.42578125" style="354" customWidth="1"/>
    <col min="11792" max="11792" width="11.85546875" style="354" customWidth="1"/>
    <col min="11793" max="11793" width="14.5703125" style="354" customWidth="1"/>
    <col min="11794" max="11794" width="9" style="354" bestFit="1" customWidth="1"/>
    <col min="11795" max="12034" width="9.140625" style="354"/>
    <col min="12035" max="12035" width="4.5703125" style="354" bestFit="1" customWidth="1"/>
    <col min="12036" max="12036" width="9.5703125" style="354" bestFit="1" customWidth="1"/>
    <col min="12037" max="12037" width="10" style="354" bestFit="1" customWidth="1"/>
    <col min="12038" max="12038" width="8.85546875" style="354" bestFit="1" customWidth="1"/>
    <col min="12039" max="12039" width="22.85546875" style="354" customWidth="1"/>
    <col min="12040" max="12040" width="59.5703125" style="354" bestFit="1" customWidth="1"/>
    <col min="12041" max="12041" width="57.85546875" style="354" bestFit="1" customWidth="1"/>
    <col min="12042" max="12042" width="35.42578125" style="354" bestFit="1" customWidth="1"/>
    <col min="12043" max="12043" width="28.140625" style="354" bestFit="1" customWidth="1"/>
    <col min="12044" max="12044" width="33.140625" style="354" bestFit="1" customWidth="1"/>
    <col min="12045" max="12045" width="26" style="354" bestFit="1" customWidth="1"/>
    <col min="12046" max="12046" width="19.140625" style="354" bestFit="1" customWidth="1"/>
    <col min="12047" max="12047" width="10.42578125" style="354" customWidth="1"/>
    <col min="12048" max="12048" width="11.85546875" style="354" customWidth="1"/>
    <col min="12049" max="12049" width="14.5703125" style="354" customWidth="1"/>
    <col min="12050" max="12050" width="9" style="354" bestFit="1" customWidth="1"/>
    <col min="12051" max="12290" width="9.140625" style="354"/>
    <col min="12291" max="12291" width="4.5703125" style="354" bestFit="1" customWidth="1"/>
    <col min="12292" max="12292" width="9.5703125" style="354" bestFit="1" customWidth="1"/>
    <col min="12293" max="12293" width="10" style="354" bestFit="1" customWidth="1"/>
    <col min="12294" max="12294" width="8.85546875" style="354" bestFit="1" customWidth="1"/>
    <col min="12295" max="12295" width="22.85546875" style="354" customWidth="1"/>
    <col min="12296" max="12296" width="59.5703125" style="354" bestFit="1" customWidth="1"/>
    <col min="12297" max="12297" width="57.85546875" style="354" bestFit="1" customWidth="1"/>
    <col min="12298" max="12298" width="35.42578125" style="354" bestFit="1" customWidth="1"/>
    <col min="12299" max="12299" width="28.140625" style="354" bestFit="1" customWidth="1"/>
    <col min="12300" max="12300" width="33.140625" style="354" bestFit="1" customWidth="1"/>
    <col min="12301" max="12301" width="26" style="354" bestFit="1" customWidth="1"/>
    <col min="12302" max="12302" width="19.140625" style="354" bestFit="1" customWidth="1"/>
    <col min="12303" max="12303" width="10.42578125" style="354" customWidth="1"/>
    <col min="12304" max="12304" width="11.85546875" style="354" customWidth="1"/>
    <col min="12305" max="12305" width="14.5703125" style="354" customWidth="1"/>
    <col min="12306" max="12306" width="9" style="354" bestFit="1" customWidth="1"/>
    <col min="12307" max="12546" width="9.140625" style="354"/>
    <col min="12547" max="12547" width="4.5703125" style="354" bestFit="1" customWidth="1"/>
    <col min="12548" max="12548" width="9.5703125" style="354" bestFit="1" customWidth="1"/>
    <col min="12549" max="12549" width="10" style="354" bestFit="1" customWidth="1"/>
    <col min="12550" max="12550" width="8.85546875" style="354" bestFit="1" customWidth="1"/>
    <col min="12551" max="12551" width="22.85546875" style="354" customWidth="1"/>
    <col min="12552" max="12552" width="59.5703125" style="354" bestFit="1" customWidth="1"/>
    <col min="12553" max="12553" width="57.85546875" style="354" bestFit="1" customWidth="1"/>
    <col min="12554" max="12554" width="35.42578125" style="354" bestFit="1" customWidth="1"/>
    <col min="12555" max="12555" width="28.140625" style="354" bestFit="1" customWidth="1"/>
    <col min="12556" max="12556" width="33.140625" style="354" bestFit="1" customWidth="1"/>
    <col min="12557" max="12557" width="26" style="354" bestFit="1" customWidth="1"/>
    <col min="12558" max="12558" width="19.140625" style="354" bestFit="1" customWidth="1"/>
    <col min="12559" max="12559" width="10.42578125" style="354" customWidth="1"/>
    <col min="12560" max="12560" width="11.85546875" style="354" customWidth="1"/>
    <col min="12561" max="12561" width="14.5703125" style="354" customWidth="1"/>
    <col min="12562" max="12562" width="9" style="354" bestFit="1" customWidth="1"/>
    <col min="12563" max="12802" width="9.140625" style="354"/>
    <col min="12803" max="12803" width="4.5703125" style="354" bestFit="1" customWidth="1"/>
    <col min="12804" max="12804" width="9.5703125" style="354" bestFit="1" customWidth="1"/>
    <col min="12805" max="12805" width="10" style="354" bestFit="1" customWidth="1"/>
    <col min="12806" max="12806" width="8.85546875" style="354" bestFit="1" customWidth="1"/>
    <col min="12807" max="12807" width="22.85546875" style="354" customWidth="1"/>
    <col min="12808" max="12808" width="59.5703125" style="354" bestFit="1" customWidth="1"/>
    <col min="12809" max="12809" width="57.85546875" style="354" bestFit="1" customWidth="1"/>
    <col min="12810" max="12810" width="35.42578125" style="354" bestFit="1" customWidth="1"/>
    <col min="12811" max="12811" width="28.140625" style="354" bestFit="1" customWidth="1"/>
    <col min="12812" max="12812" width="33.140625" style="354" bestFit="1" customWidth="1"/>
    <col min="12813" max="12813" width="26" style="354" bestFit="1" customWidth="1"/>
    <col min="12814" max="12814" width="19.140625" style="354" bestFit="1" customWidth="1"/>
    <col min="12815" max="12815" width="10.42578125" style="354" customWidth="1"/>
    <col min="12816" max="12816" width="11.85546875" style="354" customWidth="1"/>
    <col min="12817" max="12817" width="14.5703125" style="354" customWidth="1"/>
    <col min="12818" max="12818" width="9" style="354" bestFit="1" customWidth="1"/>
    <col min="12819" max="13058" width="9.140625" style="354"/>
    <col min="13059" max="13059" width="4.5703125" style="354" bestFit="1" customWidth="1"/>
    <col min="13060" max="13060" width="9.5703125" style="354" bestFit="1" customWidth="1"/>
    <col min="13061" max="13061" width="10" style="354" bestFit="1" customWidth="1"/>
    <col min="13062" max="13062" width="8.85546875" style="354" bestFit="1" customWidth="1"/>
    <col min="13063" max="13063" width="22.85546875" style="354" customWidth="1"/>
    <col min="13064" max="13064" width="59.5703125" style="354" bestFit="1" customWidth="1"/>
    <col min="13065" max="13065" width="57.85546875" style="354" bestFit="1" customWidth="1"/>
    <col min="13066" max="13066" width="35.42578125" style="354" bestFit="1" customWidth="1"/>
    <col min="13067" max="13067" width="28.140625" style="354" bestFit="1" customWidth="1"/>
    <col min="13068" max="13068" width="33.140625" style="354" bestFit="1" customWidth="1"/>
    <col min="13069" max="13069" width="26" style="354" bestFit="1" customWidth="1"/>
    <col min="13070" max="13070" width="19.140625" style="354" bestFit="1" customWidth="1"/>
    <col min="13071" max="13071" width="10.42578125" style="354" customWidth="1"/>
    <col min="13072" max="13072" width="11.85546875" style="354" customWidth="1"/>
    <col min="13073" max="13073" width="14.5703125" style="354" customWidth="1"/>
    <col min="13074" max="13074" width="9" style="354" bestFit="1" customWidth="1"/>
    <col min="13075" max="13314" width="9.140625" style="354"/>
    <col min="13315" max="13315" width="4.5703125" style="354" bestFit="1" customWidth="1"/>
    <col min="13316" max="13316" width="9.5703125" style="354" bestFit="1" customWidth="1"/>
    <col min="13317" max="13317" width="10" style="354" bestFit="1" customWidth="1"/>
    <col min="13318" max="13318" width="8.85546875" style="354" bestFit="1" customWidth="1"/>
    <col min="13319" max="13319" width="22.85546875" style="354" customWidth="1"/>
    <col min="13320" max="13320" width="59.5703125" style="354" bestFit="1" customWidth="1"/>
    <col min="13321" max="13321" width="57.85546875" style="354" bestFit="1" customWidth="1"/>
    <col min="13322" max="13322" width="35.42578125" style="354" bestFit="1" customWidth="1"/>
    <col min="13323" max="13323" width="28.140625" style="354" bestFit="1" customWidth="1"/>
    <col min="13324" max="13324" width="33.140625" style="354" bestFit="1" customWidth="1"/>
    <col min="13325" max="13325" width="26" style="354" bestFit="1" customWidth="1"/>
    <col min="13326" max="13326" width="19.140625" style="354" bestFit="1" customWidth="1"/>
    <col min="13327" max="13327" width="10.42578125" style="354" customWidth="1"/>
    <col min="13328" max="13328" width="11.85546875" style="354" customWidth="1"/>
    <col min="13329" max="13329" width="14.5703125" style="354" customWidth="1"/>
    <col min="13330" max="13330" width="9" style="354" bestFit="1" customWidth="1"/>
    <col min="13331" max="13570" width="9.140625" style="354"/>
    <col min="13571" max="13571" width="4.5703125" style="354" bestFit="1" customWidth="1"/>
    <col min="13572" max="13572" width="9.5703125" style="354" bestFit="1" customWidth="1"/>
    <col min="13573" max="13573" width="10" style="354" bestFit="1" customWidth="1"/>
    <col min="13574" max="13574" width="8.85546875" style="354" bestFit="1" customWidth="1"/>
    <col min="13575" max="13575" width="22.85546875" style="354" customWidth="1"/>
    <col min="13576" max="13576" width="59.5703125" style="354" bestFit="1" customWidth="1"/>
    <col min="13577" max="13577" width="57.85546875" style="354" bestFit="1" customWidth="1"/>
    <col min="13578" max="13578" width="35.42578125" style="354" bestFit="1" customWidth="1"/>
    <col min="13579" max="13579" width="28.140625" style="354" bestFit="1" customWidth="1"/>
    <col min="13580" max="13580" width="33.140625" style="354" bestFit="1" customWidth="1"/>
    <col min="13581" max="13581" width="26" style="354" bestFit="1" customWidth="1"/>
    <col min="13582" max="13582" width="19.140625" style="354" bestFit="1" customWidth="1"/>
    <col min="13583" max="13583" width="10.42578125" style="354" customWidth="1"/>
    <col min="13584" max="13584" width="11.85546875" style="354" customWidth="1"/>
    <col min="13585" max="13585" width="14.5703125" style="354" customWidth="1"/>
    <col min="13586" max="13586" width="9" style="354" bestFit="1" customWidth="1"/>
    <col min="13587" max="13826" width="9.140625" style="354"/>
    <col min="13827" max="13827" width="4.5703125" style="354" bestFit="1" customWidth="1"/>
    <col min="13828" max="13828" width="9.5703125" style="354" bestFit="1" customWidth="1"/>
    <col min="13829" max="13829" width="10" style="354" bestFit="1" customWidth="1"/>
    <col min="13830" max="13830" width="8.85546875" style="354" bestFit="1" customWidth="1"/>
    <col min="13831" max="13831" width="22.85546875" style="354" customWidth="1"/>
    <col min="13832" max="13832" width="59.5703125" style="354" bestFit="1" customWidth="1"/>
    <col min="13833" max="13833" width="57.85546875" style="354" bestFit="1" customWidth="1"/>
    <col min="13834" max="13834" width="35.42578125" style="354" bestFit="1" customWidth="1"/>
    <col min="13835" max="13835" width="28.140625" style="354" bestFit="1" customWidth="1"/>
    <col min="13836" max="13836" width="33.140625" style="354" bestFit="1" customWidth="1"/>
    <col min="13837" max="13837" width="26" style="354" bestFit="1" customWidth="1"/>
    <col min="13838" max="13838" width="19.140625" style="354" bestFit="1" customWidth="1"/>
    <col min="13839" max="13839" width="10.42578125" style="354" customWidth="1"/>
    <col min="13840" max="13840" width="11.85546875" style="354" customWidth="1"/>
    <col min="13841" max="13841" width="14.5703125" style="354" customWidth="1"/>
    <col min="13842" max="13842" width="9" style="354" bestFit="1" customWidth="1"/>
    <col min="13843" max="14082" width="9.140625" style="354"/>
    <col min="14083" max="14083" width="4.5703125" style="354" bestFit="1" customWidth="1"/>
    <col min="14084" max="14084" width="9.5703125" style="354" bestFit="1" customWidth="1"/>
    <col min="14085" max="14085" width="10" style="354" bestFit="1" customWidth="1"/>
    <col min="14086" max="14086" width="8.85546875" style="354" bestFit="1" customWidth="1"/>
    <col min="14087" max="14087" width="22.85546875" style="354" customWidth="1"/>
    <col min="14088" max="14088" width="59.5703125" style="354" bestFit="1" customWidth="1"/>
    <col min="14089" max="14089" width="57.85546875" style="354" bestFit="1" customWidth="1"/>
    <col min="14090" max="14090" width="35.42578125" style="354" bestFit="1" customWidth="1"/>
    <col min="14091" max="14091" width="28.140625" style="354" bestFit="1" customWidth="1"/>
    <col min="14092" max="14092" width="33.140625" style="354" bestFit="1" customWidth="1"/>
    <col min="14093" max="14093" width="26" style="354" bestFit="1" customWidth="1"/>
    <col min="14094" max="14094" width="19.140625" style="354" bestFit="1" customWidth="1"/>
    <col min="14095" max="14095" width="10.42578125" style="354" customWidth="1"/>
    <col min="14096" max="14096" width="11.85546875" style="354" customWidth="1"/>
    <col min="14097" max="14097" width="14.5703125" style="354" customWidth="1"/>
    <col min="14098" max="14098" width="9" style="354" bestFit="1" customWidth="1"/>
    <col min="14099" max="14338" width="9.140625" style="354"/>
    <col min="14339" max="14339" width="4.5703125" style="354" bestFit="1" customWidth="1"/>
    <col min="14340" max="14340" width="9.5703125" style="354" bestFit="1" customWidth="1"/>
    <col min="14341" max="14341" width="10" style="354" bestFit="1" customWidth="1"/>
    <col min="14342" max="14342" width="8.85546875" style="354" bestFit="1" customWidth="1"/>
    <col min="14343" max="14343" width="22.85546875" style="354" customWidth="1"/>
    <col min="14344" max="14344" width="59.5703125" style="354" bestFit="1" customWidth="1"/>
    <col min="14345" max="14345" width="57.85546875" style="354" bestFit="1" customWidth="1"/>
    <col min="14346" max="14346" width="35.42578125" style="354" bestFit="1" customWidth="1"/>
    <col min="14347" max="14347" width="28.140625" style="354" bestFit="1" customWidth="1"/>
    <col min="14348" max="14348" width="33.140625" style="354" bestFit="1" customWidth="1"/>
    <col min="14349" max="14349" width="26" style="354" bestFit="1" customWidth="1"/>
    <col min="14350" max="14350" width="19.140625" style="354" bestFit="1" customWidth="1"/>
    <col min="14351" max="14351" width="10.42578125" style="354" customWidth="1"/>
    <col min="14352" max="14352" width="11.85546875" style="354" customWidth="1"/>
    <col min="14353" max="14353" width="14.5703125" style="354" customWidth="1"/>
    <col min="14354" max="14354" width="9" style="354" bestFit="1" customWidth="1"/>
    <col min="14355" max="14594" width="9.140625" style="354"/>
    <col min="14595" max="14595" width="4.5703125" style="354" bestFit="1" customWidth="1"/>
    <col min="14596" max="14596" width="9.5703125" style="354" bestFit="1" customWidth="1"/>
    <col min="14597" max="14597" width="10" style="354" bestFit="1" customWidth="1"/>
    <col min="14598" max="14598" width="8.85546875" style="354" bestFit="1" customWidth="1"/>
    <col min="14599" max="14599" width="22.85546875" style="354" customWidth="1"/>
    <col min="14600" max="14600" width="59.5703125" style="354" bestFit="1" customWidth="1"/>
    <col min="14601" max="14601" width="57.85546875" style="354" bestFit="1" customWidth="1"/>
    <col min="14602" max="14602" width="35.42578125" style="354" bestFit="1" customWidth="1"/>
    <col min="14603" max="14603" width="28.140625" style="354" bestFit="1" customWidth="1"/>
    <col min="14604" max="14604" width="33.140625" style="354" bestFit="1" customWidth="1"/>
    <col min="14605" max="14605" width="26" style="354" bestFit="1" customWidth="1"/>
    <col min="14606" max="14606" width="19.140625" style="354" bestFit="1" customWidth="1"/>
    <col min="14607" max="14607" width="10.42578125" style="354" customWidth="1"/>
    <col min="14608" max="14608" width="11.85546875" style="354" customWidth="1"/>
    <col min="14609" max="14609" width="14.5703125" style="354" customWidth="1"/>
    <col min="14610" max="14610" width="9" style="354" bestFit="1" customWidth="1"/>
    <col min="14611" max="14850" width="9.140625" style="354"/>
    <col min="14851" max="14851" width="4.5703125" style="354" bestFit="1" customWidth="1"/>
    <col min="14852" max="14852" width="9.5703125" style="354" bestFit="1" customWidth="1"/>
    <col min="14853" max="14853" width="10" style="354" bestFit="1" customWidth="1"/>
    <col min="14854" max="14854" width="8.85546875" style="354" bestFit="1" customWidth="1"/>
    <col min="14855" max="14855" width="22.85546875" style="354" customWidth="1"/>
    <col min="14856" max="14856" width="59.5703125" style="354" bestFit="1" customWidth="1"/>
    <col min="14857" max="14857" width="57.85546875" style="354" bestFit="1" customWidth="1"/>
    <col min="14858" max="14858" width="35.42578125" style="354" bestFit="1" customWidth="1"/>
    <col min="14859" max="14859" width="28.140625" style="354" bestFit="1" customWidth="1"/>
    <col min="14860" max="14860" width="33.140625" style="354" bestFit="1" customWidth="1"/>
    <col min="14861" max="14861" width="26" style="354" bestFit="1" customWidth="1"/>
    <col min="14862" max="14862" width="19.140625" style="354" bestFit="1" customWidth="1"/>
    <col min="14863" max="14863" width="10.42578125" style="354" customWidth="1"/>
    <col min="14864" max="14864" width="11.85546875" style="354" customWidth="1"/>
    <col min="14865" max="14865" width="14.5703125" style="354" customWidth="1"/>
    <col min="14866" max="14866" width="9" style="354" bestFit="1" customWidth="1"/>
    <col min="14867" max="15106" width="9.140625" style="354"/>
    <col min="15107" max="15107" width="4.5703125" style="354" bestFit="1" customWidth="1"/>
    <col min="15108" max="15108" width="9.5703125" style="354" bestFit="1" customWidth="1"/>
    <col min="15109" max="15109" width="10" style="354" bestFit="1" customWidth="1"/>
    <col min="15110" max="15110" width="8.85546875" style="354" bestFit="1" customWidth="1"/>
    <col min="15111" max="15111" width="22.85546875" style="354" customWidth="1"/>
    <col min="15112" max="15112" width="59.5703125" style="354" bestFit="1" customWidth="1"/>
    <col min="15113" max="15113" width="57.85546875" style="354" bestFit="1" customWidth="1"/>
    <col min="15114" max="15114" width="35.42578125" style="354" bestFit="1" customWidth="1"/>
    <col min="15115" max="15115" width="28.140625" style="354" bestFit="1" customWidth="1"/>
    <col min="15116" max="15116" width="33.140625" style="354" bestFit="1" customWidth="1"/>
    <col min="15117" max="15117" width="26" style="354" bestFit="1" customWidth="1"/>
    <col min="15118" max="15118" width="19.140625" style="354" bestFit="1" customWidth="1"/>
    <col min="15119" max="15119" width="10.42578125" style="354" customWidth="1"/>
    <col min="15120" max="15120" width="11.85546875" style="354" customWidth="1"/>
    <col min="15121" max="15121" width="14.5703125" style="354" customWidth="1"/>
    <col min="15122" max="15122" width="9" style="354" bestFit="1" customWidth="1"/>
    <col min="15123" max="15362" width="9.140625" style="354"/>
    <col min="15363" max="15363" width="4.5703125" style="354" bestFit="1" customWidth="1"/>
    <col min="15364" max="15364" width="9.5703125" style="354" bestFit="1" customWidth="1"/>
    <col min="15365" max="15365" width="10" style="354" bestFit="1" customWidth="1"/>
    <col min="15366" max="15366" width="8.85546875" style="354" bestFit="1" customWidth="1"/>
    <col min="15367" max="15367" width="22.85546875" style="354" customWidth="1"/>
    <col min="15368" max="15368" width="59.5703125" style="354" bestFit="1" customWidth="1"/>
    <col min="15369" max="15369" width="57.85546875" style="354" bestFit="1" customWidth="1"/>
    <col min="15370" max="15370" width="35.42578125" style="354" bestFit="1" customWidth="1"/>
    <col min="15371" max="15371" width="28.140625" style="354" bestFit="1" customWidth="1"/>
    <col min="15372" max="15372" width="33.140625" style="354" bestFit="1" customWidth="1"/>
    <col min="15373" max="15373" width="26" style="354" bestFit="1" customWidth="1"/>
    <col min="15374" max="15374" width="19.140625" style="354" bestFit="1" customWidth="1"/>
    <col min="15375" max="15375" width="10.42578125" style="354" customWidth="1"/>
    <col min="15376" max="15376" width="11.85546875" style="354" customWidth="1"/>
    <col min="15377" max="15377" width="14.5703125" style="354" customWidth="1"/>
    <col min="15378" max="15378" width="9" style="354" bestFit="1" customWidth="1"/>
    <col min="15379" max="15618" width="9.140625" style="354"/>
    <col min="15619" max="15619" width="4.5703125" style="354" bestFit="1" customWidth="1"/>
    <col min="15620" max="15620" width="9.5703125" style="354" bestFit="1" customWidth="1"/>
    <col min="15621" max="15621" width="10" style="354" bestFit="1" customWidth="1"/>
    <col min="15622" max="15622" width="8.85546875" style="354" bestFit="1" customWidth="1"/>
    <col min="15623" max="15623" width="22.85546875" style="354" customWidth="1"/>
    <col min="15624" max="15624" width="59.5703125" style="354" bestFit="1" customWidth="1"/>
    <col min="15625" max="15625" width="57.85546875" style="354" bestFit="1" customWidth="1"/>
    <col min="15626" max="15626" width="35.42578125" style="354" bestFit="1" customWidth="1"/>
    <col min="15627" max="15627" width="28.140625" style="354" bestFit="1" customWidth="1"/>
    <col min="15628" max="15628" width="33.140625" style="354" bestFit="1" customWidth="1"/>
    <col min="15629" max="15629" width="26" style="354" bestFit="1" customWidth="1"/>
    <col min="15630" max="15630" width="19.140625" style="354" bestFit="1" customWidth="1"/>
    <col min="15631" max="15631" width="10.42578125" style="354" customWidth="1"/>
    <col min="15632" max="15632" width="11.85546875" style="354" customWidth="1"/>
    <col min="15633" max="15633" width="14.5703125" style="354" customWidth="1"/>
    <col min="15634" max="15634" width="9" style="354" bestFit="1" customWidth="1"/>
    <col min="15635" max="15874" width="9.140625" style="354"/>
    <col min="15875" max="15875" width="4.5703125" style="354" bestFit="1" customWidth="1"/>
    <col min="15876" max="15876" width="9.5703125" style="354" bestFit="1" customWidth="1"/>
    <col min="15877" max="15877" width="10" style="354" bestFit="1" customWidth="1"/>
    <col min="15878" max="15878" width="8.85546875" style="354" bestFit="1" customWidth="1"/>
    <col min="15879" max="15879" width="22.85546875" style="354" customWidth="1"/>
    <col min="15880" max="15880" width="59.5703125" style="354" bestFit="1" customWidth="1"/>
    <col min="15881" max="15881" width="57.85546875" style="354" bestFit="1" customWidth="1"/>
    <col min="15882" max="15882" width="35.42578125" style="354" bestFit="1" customWidth="1"/>
    <col min="15883" max="15883" width="28.140625" style="354" bestFit="1" customWidth="1"/>
    <col min="15884" max="15884" width="33.140625" style="354" bestFit="1" customWidth="1"/>
    <col min="15885" max="15885" width="26" style="354" bestFit="1" customWidth="1"/>
    <col min="15886" max="15886" width="19.140625" style="354" bestFit="1" customWidth="1"/>
    <col min="15887" max="15887" width="10.42578125" style="354" customWidth="1"/>
    <col min="15888" max="15888" width="11.85546875" style="354" customWidth="1"/>
    <col min="15889" max="15889" width="14.5703125" style="354" customWidth="1"/>
    <col min="15890" max="15890" width="9" style="354" bestFit="1" customWidth="1"/>
    <col min="15891" max="16130" width="9.140625" style="354"/>
    <col min="16131" max="16131" width="4.5703125" style="354" bestFit="1" customWidth="1"/>
    <col min="16132" max="16132" width="9.5703125" style="354" bestFit="1" customWidth="1"/>
    <col min="16133" max="16133" width="10" style="354" bestFit="1" customWidth="1"/>
    <col min="16134" max="16134" width="8.85546875" style="354" bestFit="1" customWidth="1"/>
    <col min="16135" max="16135" width="22.85546875" style="354" customWidth="1"/>
    <col min="16136" max="16136" width="59.5703125" style="354" bestFit="1" customWidth="1"/>
    <col min="16137" max="16137" width="57.85546875" style="354" bestFit="1" customWidth="1"/>
    <col min="16138" max="16138" width="35.42578125" style="354" bestFit="1" customWidth="1"/>
    <col min="16139" max="16139" width="28.140625" style="354" bestFit="1" customWidth="1"/>
    <col min="16140" max="16140" width="33.140625" style="354" bestFit="1" customWidth="1"/>
    <col min="16141" max="16141" width="26" style="354" bestFit="1" customWidth="1"/>
    <col min="16142" max="16142" width="19.140625" style="354" bestFit="1" customWidth="1"/>
    <col min="16143" max="16143" width="10.42578125" style="354" customWidth="1"/>
    <col min="16144" max="16144" width="11.85546875" style="354" customWidth="1"/>
    <col min="16145" max="16145" width="14.5703125" style="354" customWidth="1"/>
    <col min="16146" max="16146" width="9" style="354" bestFit="1" customWidth="1"/>
    <col min="16147" max="16384" width="9.140625" style="354"/>
  </cols>
  <sheetData>
    <row r="2" spans="1:19" x14ac:dyDescent="0.25">
      <c r="A2" s="423" t="s">
        <v>1700</v>
      </c>
    </row>
    <row r="3" spans="1:19" x14ac:dyDescent="0.25">
      <c r="M3" s="380"/>
      <c r="N3" s="380"/>
      <c r="O3" s="380"/>
      <c r="P3" s="380"/>
    </row>
    <row r="4" spans="1:19" s="378" customFormat="1" ht="52.5" customHeight="1" x14ac:dyDescent="0.25">
      <c r="A4" s="845" t="s">
        <v>0</v>
      </c>
      <c r="B4" s="847" t="s">
        <v>1</v>
      </c>
      <c r="C4" s="847" t="s">
        <v>2</v>
      </c>
      <c r="D4" s="847" t="s">
        <v>3</v>
      </c>
      <c r="E4" s="845" t="s">
        <v>4</v>
      </c>
      <c r="F4" s="845" t="s">
        <v>5</v>
      </c>
      <c r="G4" s="845" t="s">
        <v>6</v>
      </c>
      <c r="H4" s="849" t="s">
        <v>7</v>
      </c>
      <c r="I4" s="849"/>
      <c r="J4" s="845" t="s">
        <v>8</v>
      </c>
      <c r="K4" s="850" t="s">
        <v>9</v>
      </c>
      <c r="L4" s="863"/>
      <c r="M4" s="864" t="s">
        <v>10</v>
      </c>
      <c r="N4" s="864"/>
      <c r="O4" s="864" t="s">
        <v>11</v>
      </c>
      <c r="P4" s="864"/>
      <c r="Q4" s="845" t="s">
        <v>12</v>
      </c>
      <c r="R4" s="847" t="s">
        <v>13</v>
      </c>
      <c r="S4" s="377"/>
    </row>
    <row r="5" spans="1:19" s="378" customFormat="1" ht="25.5" customHeight="1" x14ac:dyDescent="0.2">
      <c r="A5" s="846"/>
      <c r="B5" s="848"/>
      <c r="C5" s="848"/>
      <c r="D5" s="848"/>
      <c r="E5" s="846"/>
      <c r="F5" s="846"/>
      <c r="G5" s="846"/>
      <c r="H5" s="395" t="s">
        <v>14</v>
      </c>
      <c r="I5" s="395" t="s">
        <v>15</v>
      </c>
      <c r="J5" s="846"/>
      <c r="K5" s="396">
        <v>2020</v>
      </c>
      <c r="L5" s="396">
        <v>2021</v>
      </c>
      <c r="M5" s="355">
        <v>2020</v>
      </c>
      <c r="N5" s="355">
        <v>2021</v>
      </c>
      <c r="O5" s="355">
        <v>2020</v>
      </c>
      <c r="P5" s="355">
        <v>2021</v>
      </c>
      <c r="Q5" s="846"/>
      <c r="R5" s="848"/>
      <c r="S5" s="377"/>
    </row>
    <row r="6" spans="1:19" s="378" customFormat="1" x14ac:dyDescent="0.2">
      <c r="A6" s="394" t="s">
        <v>16</v>
      </c>
      <c r="B6" s="395" t="s">
        <v>17</v>
      </c>
      <c r="C6" s="395" t="s">
        <v>18</v>
      </c>
      <c r="D6" s="395" t="s">
        <v>19</v>
      </c>
      <c r="E6" s="394" t="s">
        <v>20</v>
      </c>
      <c r="F6" s="394" t="s">
        <v>21</v>
      </c>
      <c r="G6" s="394" t="s">
        <v>22</v>
      </c>
      <c r="H6" s="395" t="s">
        <v>23</v>
      </c>
      <c r="I6" s="395" t="s">
        <v>24</v>
      </c>
      <c r="J6" s="394" t="s">
        <v>25</v>
      </c>
      <c r="K6" s="396" t="s">
        <v>26</v>
      </c>
      <c r="L6" s="396" t="s">
        <v>27</v>
      </c>
      <c r="M6" s="397" t="s">
        <v>28</v>
      </c>
      <c r="N6" s="397" t="s">
        <v>29</v>
      </c>
      <c r="O6" s="397" t="s">
        <v>30</v>
      </c>
      <c r="P6" s="397" t="s">
        <v>31</v>
      </c>
      <c r="Q6" s="394" t="s">
        <v>32</v>
      </c>
      <c r="R6" s="395" t="s">
        <v>33</v>
      </c>
      <c r="S6" s="377"/>
    </row>
    <row r="7" spans="1:19" s="356" customFormat="1" ht="87.75" customHeight="1" x14ac:dyDescent="0.25">
      <c r="A7" s="879">
        <v>1</v>
      </c>
      <c r="B7" s="879">
        <v>1</v>
      </c>
      <c r="C7" s="879">
        <v>4</v>
      </c>
      <c r="D7" s="879">
        <v>2</v>
      </c>
      <c r="E7" s="880" t="s">
        <v>1701</v>
      </c>
      <c r="F7" s="880" t="s">
        <v>1702</v>
      </c>
      <c r="G7" s="532" t="s">
        <v>194</v>
      </c>
      <c r="H7" s="532" t="s">
        <v>585</v>
      </c>
      <c r="I7" s="554" t="s">
        <v>166</v>
      </c>
      <c r="J7" s="880" t="s">
        <v>1703</v>
      </c>
      <c r="K7" s="973" t="s">
        <v>40</v>
      </c>
      <c r="L7" s="973"/>
      <c r="M7" s="890">
        <v>7336.5</v>
      </c>
      <c r="N7" s="973"/>
      <c r="O7" s="890">
        <v>7336.5</v>
      </c>
      <c r="P7" s="973"/>
      <c r="Q7" s="880" t="s">
        <v>1704</v>
      </c>
      <c r="R7" s="880" t="s">
        <v>1705</v>
      </c>
      <c r="S7" s="359"/>
    </row>
    <row r="8" spans="1:19" s="356" customFormat="1" ht="152.25" customHeight="1" x14ac:dyDescent="0.25">
      <c r="A8" s="879"/>
      <c r="B8" s="879"/>
      <c r="C8" s="879"/>
      <c r="D8" s="879"/>
      <c r="E8" s="880"/>
      <c r="F8" s="880"/>
      <c r="G8" s="532" t="s">
        <v>1706</v>
      </c>
      <c r="H8" s="532" t="s">
        <v>869</v>
      </c>
      <c r="I8" s="554" t="s">
        <v>41</v>
      </c>
      <c r="J8" s="880"/>
      <c r="K8" s="973"/>
      <c r="L8" s="973"/>
      <c r="M8" s="890"/>
      <c r="N8" s="973"/>
      <c r="O8" s="890"/>
      <c r="P8" s="973"/>
      <c r="Q8" s="880"/>
      <c r="R8" s="880"/>
      <c r="S8" s="359"/>
    </row>
    <row r="9" spans="1:19" ht="128.25" customHeight="1" x14ac:dyDescent="0.25">
      <c r="A9" s="880">
        <v>2</v>
      </c>
      <c r="B9" s="880">
        <v>1</v>
      </c>
      <c r="C9" s="880">
        <v>4</v>
      </c>
      <c r="D9" s="880">
        <v>2</v>
      </c>
      <c r="E9" s="880" t="s">
        <v>1707</v>
      </c>
      <c r="F9" s="880" t="s">
        <v>1708</v>
      </c>
      <c r="G9" s="532" t="s">
        <v>1709</v>
      </c>
      <c r="H9" s="532" t="s">
        <v>585</v>
      </c>
      <c r="I9" s="533">
        <v>98</v>
      </c>
      <c r="J9" s="880" t="s">
        <v>1710</v>
      </c>
      <c r="K9" s="880" t="s">
        <v>52</v>
      </c>
      <c r="L9" s="880"/>
      <c r="M9" s="890">
        <v>3350</v>
      </c>
      <c r="N9" s="880"/>
      <c r="O9" s="890">
        <v>3350</v>
      </c>
      <c r="P9" s="880"/>
      <c r="Q9" s="880" t="s">
        <v>1704</v>
      </c>
      <c r="R9" s="880" t="s">
        <v>1705</v>
      </c>
      <c r="S9" s="360"/>
    </row>
    <row r="10" spans="1:19" ht="155.25" customHeight="1" x14ac:dyDescent="0.25">
      <c r="A10" s="880"/>
      <c r="B10" s="880"/>
      <c r="C10" s="880"/>
      <c r="D10" s="880"/>
      <c r="E10" s="880"/>
      <c r="F10" s="880"/>
      <c r="G10" s="532" t="s">
        <v>1706</v>
      </c>
      <c r="H10" s="532" t="s">
        <v>869</v>
      </c>
      <c r="I10" s="533">
        <v>1</v>
      </c>
      <c r="J10" s="880"/>
      <c r="K10" s="880"/>
      <c r="L10" s="880"/>
      <c r="M10" s="890"/>
      <c r="N10" s="880"/>
      <c r="O10" s="890"/>
      <c r="P10" s="880"/>
      <c r="Q10" s="880"/>
      <c r="R10" s="880"/>
      <c r="S10" s="360"/>
    </row>
    <row r="11" spans="1:19" ht="104.25" customHeight="1" x14ac:dyDescent="0.25">
      <c r="A11" s="880">
        <v>3</v>
      </c>
      <c r="B11" s="880">
        <v>1</v>
      </c>
      <c r="C11" s="880">
        <v>4</v>
      </c>
      <c r="D11" s="880">
        <v>5</v>
      </c>
      <c r="E11" s="880" t="s">
        <v>1711</v>
      </c>
      <c r="F11" s="880" t="s">
        <v>1712</v>
      </c>
      <c r="G11" s="532" t="s">
        <v>1709</v>
      </c>
      <c r="H11" s="532" t="s">
        <v>585</v>
      </c>
      <c r="I11" s="533">
        <v>38</v>
      </c>
      <c r="J11" s="880" t="s">
        <v>1710</v>
      </c>
      <c r="K11" s="880" t="s">
        <v>52</v>
      </c>
      <c r="L11" s="880"/>
      <c r="M11" s="890">
        <v>3630</v>
      </c>
      <c r="N11" s="880"/>
      <c r="O11" s="890">
        <v>3630</v>
      </c>
      <c r="P11" s="880"/>
      <c r="Q11" s="880" t="s">
        <v>1704</v>
      </c>
      <c r="R11" s="880" t="s">
        <v>1705</v>
      </c>
      <c r="S11" s="360"/>
    </row>
    <row r="12" spans="1:19" ht="142.5" customHeight="1" x14ac:dyDescent="0.25">
      <c r="A12" s="880"/>
      <c r="B12" s="880"/>
      <c r="C12" s="880"/>
      <c r="D12" s="880"/>
      <c r="E12" s="880"/>
      <c r="F12" s="880"/>
      <c r="G12" s="532" t="s">
        <v>1706</v>
      </c>
      <c r="H12" s="532" t="s">
        <v>869</v>
      </c>
      <c r="I12" s="533">
        <v>1</v>
      </c>
      <c r="J12" s="880"/>
      <c r="K12" s="880"/>
      <c r="L12" s="880"/>
      <c r="M12" s="890"/>
      <c r="N12" s="880"/>
      <c r="O12" s="890"/>
      <c r="P12" s="880"/>
      <c r="Q12" s="880"/>
      <c r="R12" s="880"/>
      <c r="S12" s="360"/>
    </row>
    <row r="13" spans="1:19" ht="89.25" customHeight="1" x14ac:dyDescent="0.25">
      <c r="A13" s="880">
        <v>4</v>
      </c>
      <c r="B13" s="880">
        <v>1</v>
      </c>
      <c r="C13" s="880">
        <v>4</v>
      </c>
      <c r="D13" s="880">
        <v>2</v>
      </c>
      <c r="E13" s="880" t="s">
        <v>1713</v>
      </c>
      <c r="F13" s="880" t="s">
        <v>1714</v>
      </c>
      <c r="G13" s="532" t="s">
        <v>1709</v>
      </c>
      <c r="H13" s="532" t="s">
        <v>585</v>
      </c>
      <c r="I13" s="533">
        <v>90</v>
      </c>
      <c r="J13" s="880" t="s">
        <v>1710</v>
      </c>
      <c r="K13" s="879" t="s">
        <v>52</v>
      </c>
      <c r="L13" s="879"/>
      <c r="M13" s="883">
        <v>3526</v>
      </c>
      <c r="N13" s="879"/>
      <c r="O13" s="883">
        <v>3526</v>
      </c>
      <c r="P13" s="879"/>
      <c r="Q13" s="880" t="s">
        <v>1704</v>
      </c>
      <c r="R13" s="880" t="s">
        <v>1705</v>
      </c>
      <c r="S13" s="360"/>
    </row>
    <row r="14" spans="1:19" ht="106.5" customHeight="1" x14ac:dyDescent="0.25">
      <c r="A14" s="880"/>
      <c r="B14" s="880"/>
      <c r="C14" s="880"/>
      <c r="D14" s="880"/>
      <c r="E14" s="880"/>
      <c r="F14" s="880"/>
      <c r="G14" s="532" t="s">
        <v>1706</v>
      </c>
      <c r="H14" s="532" t="s">
        <v>869</v>
      </c>
      <c r="I14" s="533">
        <v>1</v>
      </c>
      <c r="J14" s="880"/>
      <c r="K14" s="879"/>
      <c r="L14" s="879"/>
      <c r="M14" s="883"/>
      <c r="N14" s="879"/>
      <c r="O14" s="883"/>
      <c r="P14" s="879"/>
      <c r="Q14" s="880"/>
      <c r="R14" s="880"/>
      <c r="S14" s="360"/>
    </row>
    <row r="15" spans="1:19" ht="156" customHeight="1" x14ac:dyDescent="0.25">
      <c r="A15" s="880">
        <v>5</v>
      </c>
      <c r="B15" s="880">
        <v>1</v>
      </c>
      <c r="C15" s="880">
        <v>4</v>
      </c>
      <c r="D15" s="880">
        <v>2</v>
      </c>
      <c r="E15" s="880" t="s">
        <v>1715</v>
      </c>
      <c r="F15" s="880" t="s">
        <v>1716</v>
      </c>
      <c r="G15" s="532" t="s">
        <v>1709</v>
      </c>
      <c r="H15" s="532" t="s">
        <v>585</v>
      </c>
      <c r="I15" s="532">
        <v>50</v>
      </c>
      <c r="J15" s="880" t="s">
        <v>1717</v>
      </c>
      <c r="K15" s="880" t="s">
        <v>52</v>
      </c>
      <c r="L15" s="880"/>
      <c r="M15" s="890">
        <v>2600</v>
      </c>
      <c r="N15" s="880"/>
      <c r="O15" s="890">
        <v>2600</v>
      </c>
      <c r="P15" s="880"/>
      <c r="Q15" s="880" t="s">
        <v>1704</v>
      </c>
      <c r="R15" s="880" t="s">
        <v>1705</v>
      </c>
      <c r="S15" s="360"/>
    </row>
    <row r="16" spans="1:19" ht="228" customHeight="1" x14ac:dyDescent="0.25">
      <c r="A16" s="880"/>
      <c r="B16" s="880"/>
      <c r="C16" s="880"/>
      <c r="D16" s="880"/>
      <c r="E16" s="880"/>
      <c r="F16" s="880"/>
      <c r="G16" s="532" t="s">
        <v>1706</v>
      </c>
      <c r="H16" s="532" t="s">
        <v>869</v>
      </c>
      <c r="I16" s="532">
        <v>1</v>
      </c>
      <c r="J16" s="880"/>
      <c r="K16" s="880"/>
      <c r="L16" s="880"/>
      <c r="M16" s="890"/>
      <c r="N16" s="880"/>
      <c r="O16" s="890"/>
      <c r="P16" s="880"/>
      <c r="Q16" s="880"/>
      <c r="R16" s="880"/>
      <c r="S16" s="360"/>
    </row>
    <row r="17" spans="1:19" ht="147" customHeight="1" x14ac:dyDescent="0.25">
      <c r="A17" s="880">
        <v>6</v>
      </c>
      <c r="B17" s="880">
        <v>1</v>
      </c>
      <c r="C17" s="880">
        <v>4</v>
      </c>
      <c r="D17" s="880">
        <v>5</v>
      </c>
      <c r="E17" s="880" t="s">
        <v>1718</v>
      </c>
      <c r="F17" s="880" t="s">
        <v>1719</v>
      </c>
      <c r="G17" s="532" t="s">
        <v>1709</v>
      </c>
      <c r="H17" s="532" t="s">
        <v>585</v>
      </c>
      <c r="I17" s="532">
        <v>52</v>
      </c>
      <c r="J17" s="880" t="s">
        <v>1720</v>
      </c>
      <c r="K17" s="880" t="s">
        <v>52</v>
      </c>
      <c r="L17" s="880"/>
      <c r="M17" s="890">
        <v>2193.8000000000002</v>
      </c>
      <c r="N17" s="880"/>
      <c r="O17" s="890">
        <v>2193.8000000000002</v>
      </c>
      <c r="P17" s="880"/>
      <c r="Q17" s="880" t="s">
        <v>1704</v>
      </c>
      <c r="R17" s="880" t="s">
        <v>1705</v>
      </c>
      <c r="S17" s="360"/>
    </row>
    <row r="18" spans="1:19" ht="163.5" customHeight="1" x14ac:dyDescent="0.25">
      <c r="A18" s="880"/>
      <c r="B18" s="880"/>
      <c r="C18" s="880"/>
      <c r="D18" s="880"/>
      <c r="E18" s="880"/>
      <c r="F18" s="880"/>
      <c r="G18" s="532" t="s">
        <v>1706</v>
      </c>
      <c r="H18" s="532" t="s">
        <v>869</v>
      </c>
      <c r="I18" s="532">
        <v>1</v>
      </c>
      <c r="J18" s="880"/>
      <c r="K18" s="880"/>
      <c r="L18" s="880"/>
      <c r="M18" s="890"/>
      <c r="N18" s="880"/>
      <c r="O18" s="890"/>
      <c r="P18" s="880"/>
      <c r="Q18" s="880"/>
      <c r="R18" s="880"/>
      <c r="S18" s="360"/>
    </row>
    <row r="19" spans="1:19" ht="101.25" customHeight="1" x14ac:dyDescent="0.25">
      <c r="A19" s="880">
        <v>7</v>
      </c>
      <c r="B19" s="880">
        <v>1</v>
      </c>
      <c r="C19" s="880">
        <v>4</v>
      </c>
      <c r="D19" s="880">
        <v>2</v>
      </c>
      <c r="E19" s="880" t="s">
        <v>1721</v>
      </c>
      <c r="F19" s="880" t="s">
        <v>1722</v>
      </c>
      <c r="G19" s="532" t="s">
        <v>1723</v>
      </c>
      <c r="H19" s="532" t="s">
        <v>585</v>
      </c>
      <c r="I19" s="533">
        <v>340</v>
      </c>
      <c r="J19" s="880" t="s">
        <v>1703</v>
      </c>
      <c r="K19" s="880" t="s">
        <v>38</v>
      </c>
      <c r="L19" s="880"/>
      <c r="M19" s="890">
        <v>62006.81</v>
      </c>
      <c r="N19" s="880"/>
      <c r="O19" s="890">
        <v>62006.81</v>
      </c>
      <c r="P19" s="880"/>
      <c r="Q19" s="880" t="s">
        <v>1704</v>
      </c>
      <c r="R19" s="880" t="s">
        <v>1705</v>
      </c>
      <c r="S19" s="360"/>
    </row>
    <row r="20" spans="1:19" ht="85.5" customHeight="1" x14ac:dyDescent="0.25">
      <c r="A20" s="880"/>
      <c r="B20" s="880"/>
      <c r="C20" s="880"/>
      <c r="D20" s="880"/>
      <c r="E20" s="880"/>
      <c r="F20" s="880"/>
      <c r="G20" s="532" t="s">
        <v>1724</v>
      </c>
      <c r="H20" s="532" t="s">
        <v>585</v>
      </c>
      <c r="I20" s="533">
        <v>340</v>
      </c>
      <c r="J20" s="880"/>
      <c r="K20" s="880"/>
      <c r="L20" s="880"/>
      <c r="M20" s="890"/>
      <c r="N20" s="880"/>
      <c r="O20" s="890"/>
      <c r="P20" s="880"/>
      <c r="Q20" s="880"/>
      <c r="R20" s="880"/>
      <c r="S20" s="360"/>
    </row>
    <row r="21" spans="1:19" ht="84.75" customHeight="1" x14ac:dyDescent="0.25">
      <c r="A21" s="880"/>
      <c r="B21" s="880"/>
      <c r="C21" s="880"/>
      <c r="D21" s="880"/>
      <c r="E21" s="880"/>
      <c r="F21" s="880"/>
      <c r="G21" s="532" t="s">
        <v>1725</v>
      </c>
      <c r="H21" s="532" t="s">
        <v>869</v>
      </c>
      <c r="I21" s="533">
        <v>1</v>
      </c>
      <c r="J21" s="880"/>
      <c r="K21" s="880"/>
      <c r="L21" s="880"/>
      <c r="M21" s="890"/>
      <c r="N21" s="880"/>
      <c r="O21" s="890"/>
      <c r="P21" s="880"/>
      <c r="Q21" s="880"/>
      <c r="R21" s="880"/>
      <c r="S21" s="360"/>
    </row>
    <row r="22" spans="1:19" ht="86.25" customHeight="1" x14ac:dyDescent="0.25">
      <c r="A22" s="880"/>
      <c r="B22" s="880"/>
      <c r="C22" s="880"/>
      <c r="D22" s="880"/>
      <c r="E22" s="880"/>
      <c r="F22" s="880"/>
      <c r="G22" s="532" t="s">
        <v>1726</v>
      </c>
      <c r="H22" s="532" t="s">
        <v>869</v>
      </c>
      <c r="I22" s="533">
        <v>1</v>
      </c>
      <c r="J22" s="880"/>
      <c r="K22" s="880"/>
      <c r="L22" s="880"/>
      <c r="M22" s="890"/>
      <c r="N22" s="880"/>
      <c r="O22" s="890"/>
      <c r="P22" s="880"/>
      <c r="Q22" s="880"/>
      <c r="R22" s="880"/>
      <c r="S22" s="360"/>
    </row>
    <row r="23" spans="1:19" ht="68.25" customHeight="1" x14ac:dyDescent="0.25">
      <c r="A23" s="879">
        <v>8</v>
      </c>
      <c r="B23" s="880">
        <v>1</v>
      </c>
      <c r="C23" s="880">
        <v>4</v>
      </c>
      <c r="D23" s="880">
        <v>5</v>
      </c>
      <c r="E23" s="880" t="s">
        <v>1727</v>
      </c>
      <c r="F23" s="880" t="s">
        <v>1728</v>
      </c>
      <c r="G23" s="880" t="s">
        <v>1729</v>
      </c>
      <c r="H23" s="532" t="s">
        <v>869</v>
      </c>
      <c r="I23" s="532">
        <v>1</v>
      </c>
      <c r="J23" s="880" t="s">
        <v>1710</v>
      </c>
      <c r="K23" s="880" t="s">
        <v>43</v>
      </c>
      <c r="L23" s="880"/>
      <c r="M23" s="890">
        <v>5852.6</v>
      </c>
      <c r="N23" s="880"/>
      <c r="O23" s="890">
        <v>5852.6</v>
      </c>
      <c r="P23" s="880"/>
      <c r="Q23" s="880" t="s">
        <v>1704</v>
      </c>
      <c r="R23" s="880" t="s">
        <v>1705</v>
      </c>
    </row>
    <row r="24" spans="1:19" ht="70.5" customHeight="1" x14ac:dyDescent="0.25">
      <c r="A24" s="879"/>
      <c r="B24" s="880"/>
      <c r="C24" s="880"/>
      <c r="D24" s="880"/>
      <c r="E24" s="880"/>
      <c r="F24" s="880"/>
      <c r="G24" s="880"/>
      <c r="H24" s="532" t="s">
        <v>585</v>
      </c>
      <c r="I24" s="532">
        <v>18</v>
      </c>
      <c r="J24" s="880"/>
      <c r="K24" s="880"/>
      <c r="L24" s="880"/>
      <c r="M24" s="890"/>
      <c r="N24" s="880"/>
      <c r="O24" s="890"/>
      <c r="P24" s="880"/>
      <c r="Q24" s="880"/>
      <c r="R24" s="880"/>
    </row>
    <row r="25" spans="1:19" ht="68.25" customHeight="1" x14ac:dyDescent="0.25">
      <c r="A25" s="879"/>
      <c r="B25" s="880"/>
      <c r="C25" s="880"/>
      <c r="D25" s="880"/>
      <c r="E25" s="880"/>
      <c r="F25" s="880"/>
      <c r="G25" s="532" t="s">
        <v>1706</v>
      </c>
      <c r="H25" s="532" t="s">
        <v>869</v>
      </c>
      <c r="I25" s="532">
        <v>1</v>
      </c>
      <c r="J25" s="880"/>
      <c r="K25" s="880"/>
      <c r="L25" s="880"/>
      <c r="M25" s="890"/>
      <c r="N25" s="880"/>
      <c r="O25" s="890"/>
      <c r="P25" s="880"/>
      <c r="Q25" s="880"/>
      <c r="R25" s="880"/>
    </row>
    <row r="26" spans="1:19" ht="90.75" customHeight="1" x14ac:dyDescent="0.25">
      <c r="A26" s="879">
        <v>9</v>
      </c>
      <c r="B26" s="879">
        <v>1</v>
      </c>
      <c r="C26" s="879">
        <v>4</v>
      </c>
      <c r="D26" s="879">
        <v>2</v>
      </c>
      <c r="E26" s="880" t="s">
        <v>1730</v>
      </c>
      <c r="F26" s="880" t="s">
        <v>1731</v>
      </c>
      <c r="G26" s="533" t="s">
        <v>223</v>
      </c>
      <c r="H26" s="532" t="s">
        <v>585</v>
      </c>
      <c r="I26" s="532">
        <v>15</v>
      </c>
      <c r="J26" s="880" t="s">
        <v>1732</v>
      </c>
      <c r="K26" s="880" t="s">
        <v>45</v>
      </c>
      <c r="L26" s="880"/>
      <c r="M26" s="890">
        <v>23626.49</v>
      </c>
      <c r="N26" s="880"/>
      <c r="O26" s="890">
        <v>23626.49</v>
      </c>
      <c r="P26" s="880"/>
      <c r="Q26" s="880" t="s">
        <v>1704</v>
      </c>
      <c r="R26" s="880" t="s">
        <v>1705</v>
      </c>
    </row>
    <row r="27" spans="1:19" ht="147" customHeight="1" x14ac:dyDescent="0.25">
      <c r="A27" s="879"/>
      <c r="B27" s="879"/>
      <c r="C27" s="879"/>
      <c r="D27" s="879"/>
      <c r="E27" s="880"/>
      <c r="F27" s="880"/>
      <c r="G27" s="533" t="s">
        <v>1706</v>
      </c>
      <c r="H27" s="533" t="s">
        <v>869</v>
      </c>
      <c r="I27" s="533">
        <v>1</v>
      </c>
      <c r="J27" s="880"/>
      <c r="K27" s="880"/>
      <c r="L27" s="880"/>
      <c r="M27" s="890"/>
      <c r="N27" s="880"/>
      <c r="O27" s="890"/>
      <c r="P27" s="880"/>
      <c r="Q27" s="880"/>
      <c r="R27" s="880"/>
    </row>
    <row r="28" spans="1:19" s="356" customFormat="1" ht="274.5" customHeight="1" x14ac:dyDescent="0.25">
      <c r="A28" s="532">
        <v>10</v>
      </c>
      <c r="B28" s="532">
        <v>1</v>
      </c>
      <c r="C28" s="532">
        <v>4</v>
      </c>
      <c r="D28" s="532">
        <v>2</v>
      </c>
      <c r="E28" s="532" t="s">
        <v>1733</v>
      </c>
      <c r="F28" s="532" t="s">
        <v>1734</v>
      </c>
      <c r="G28" s="532" t="s">
        <v>223</v>
      </c>
      <c r="H28" s="532" t="s">
        <v>585</v>
      </c>
      <c r="I28" s="532">
        <v>10</v>
      </c>
      <c r="J28" s="532" t="s">
        <v>1735</v>
      </c>
      <c r="K28" s="532" t="s">
        <v>45</v>
      </c>
      <c r="L28" s="532"/>
      <c r="M28" s="446">
        <v>8162.29</v>
      </c>
      <c r="N28" s="532"/>
      <c r="O28" s="446">
        <v>8162.29</v>
      </c>
      <c r="P28" s="532"/>
      <c r="Q28" s="532" t="s">
        <v>1704</v>
      </c>
      <c r="R28" s="532" t="s">
        <v>1705</v>
      </c>
    </row>
    <row r="29" spans="1:19" ht="60" customHeight="1" x14ac:dyDescent="0.25">
      <c r="A29" s="1105">
        <v>11</v>
      </c>
      <c r="B29" s="880">
        <v>1</v>
      </c>
      <c r="C29" s="880">
        <v>4</v>
      </c>
      <c r="D29" s="880">
        <v>2</v>
      </c>
      <c r="E29" s="880" t="s">
        <v>1736</v>
      </c>
      <c r="F29" s="880" t="s">
        <v>1737</v>
      </c>
      <c r="G29" s="880" t="s">
        <v>44</v>
      </c>
      <c r="H29" s="532" t="s">
        <v>869</v>
      </c>
      <c r="I29" s="532">
        <v>2</v>
      </c>
      <c r="J29" s="880" t="s">
        <v>1738</v>
      </c>
      <c r="K29" s="880" t="s">
        <v>43</v>
      </c>
      <c r="L29" s="880"/>
      <c r="M29" s="890">
        <v>6708.4</v>
      </c>
      <c r="N29" s="880"/>
      <c r="O29" s="890">
        <v>6708.4</v>
      </c>
      <c r="P29" s="880"/>
      <c r="Q29" s="880" t="s">
        <v>1704</v>
      </c>
      <c r="R29" s="880" t="s">
        <v>1705</v>
      </c>
    </row>
    <row r="30" spans="1:19" ht="58.5" customHeight="1" x14ac:dyDescent="0.25">
      <c r="A30" s="1105"/>
      <c r="B30" s="880"/>
      <c r="C30" s="880"/>
      <c r="D30" s="880"/>
      <c r="E30" s="880"/>
      <c r="F30" s="880"/>
      <c r="G30" s="880"/>
      <c r="H30" s="532" t="s">
        <v>585</v>
      </c>
      <c r="I30" s="532">
        <v>40</v>
      </c>
      <c r="J30" s="880"/>
      <c r="K30" s="880"/>
      <c r="L30" s="880"/>
      <c r="M30" s="890"/>
      <c r="N30" s="880"/>
      <c r="O30" s="890"/>
      <c r="P30" s="880"/>
      <c r="Q30" s="880"/>
      <c r="R30" s="880"/>
    </row>
    <row r="31" spans="1:19" ht="101.25" customHeight="1" x14ac:dyDescent="0.25">
      <c r="A31" s="1105"/>
      <c r="B31" s="880"/>
      <c r="C31" s="880"/>
      <c r="D31" s="880"/>
      <c r="E31" s="880"/>
      <c r="F31" s="880"/>
      <c r="G31" s="532" t="s">
        <v>1706</v>
      </c>
      <c r="H31" s="532" t="s">
        <v>869</v>
      </c>
      <c r="I31" s="532">
        <v>1</v>
      </c>
      <c r="J31" s="880"/>
      <c r="K31" s="880"/>
      <c r="L31" s="880"/>
      <c r="M31" s="890"/>
      <c r="N31" s="880"/>
      <c r="O31" s="890"/>
      <c r="P31" s="880"/>
      <c r="Q31" s="880"/>
      <c r="R31" s="880"/>
    </row>
    <row r="32" spans="1:19" ht="289.5" customHeight="1" x14ac:dyDescent="0.25">
      <c r="A32" s="533">
        <v>12</v>
      </c>
      <c r="B32" s="533">
        <v>1</v>
      </c>
      <c r="C32" s="533">
        <v>4</v>
      </c>
      <c r="D32" s="533">
        <v>2</v>
      </c>
      <c r="E32" s="532" t="s">
        <v>1739</v>
      </c>
      <c r="F32" s="532" t="s">
        <v>1740</v>
      </c>
      <c r="G32" s="533" t="s">
        <v>861</v>
      </c>
      <c r="H32" s="533" t="s">
        <v>869</v>
      </c>
      <c r="I32" s="533">
        <v>10</v>
      </c>
      <c r="J32" s="532" t="s">
        <v>1741</v>
      </c>
      <c r="K32" s="533" t="s">
        <v>45</v>
      </c>
      <c r="L32" s="533"/>
      <c r="M32" s="534">
        <v>49200</v>
      </c>
      <c r="N32" s="533"/>
      <c r="O32" s="534">
        <v>49200</v>
      </c>
      <c r="P32" s="533"/>
      <c r="Q32" s="532" t="s">
        <v>1704</v>
      </c>
      <c r="R32" s="532" t="s">
        <v>1705</v>
      </c>
    </row>
    <row r="33" spans="1:18" ht="95.25" customHeight="1" x14ac:dyDescent="0.25">
      <c r="A33" s="879">
        <v>13</v>
      </c>
      <c r="B33" s="879">
        <v>1</v>
      </c>
      <c r="C33" s="879">
        <v>4</v>
      </c>
      <c r="D33" s="879">
        <v>2</v>
      </c>
      <c r="E33" s="880" t="s">
        <v>1742</v>
      </c>
      <c r="F33" s="880" t="s">
        <v>1743</v>
      </c>
      <c r="G33" s="533" t="s">
        <v>1744</v>
      </c>
      <c r="H33" s="533" t="s">
        <v>869</v>
      </c>
      <c r="I33" s="533">
        <v>10</v>
      </c>
      <c r="J33" s="880" t="s">
        <v>1745</v>
      </c>
      <c r="K33" s="879" t="s">
        <v>45</v>
      </c>
      <c r="L33" s="879"/>
      <c r="M33" s="883">
        <v>109040</v>
      </c>
      <c r="N33" s="879"/>
      <c r="O33" s="883">
        <v>109040</v>
      </c>
      <c r="P33" s="879"/>
      <c r="Q33" s="880" t="s">
        <v>1704</v>
      </c>
      <c r="R33" s="880" t="s">
        <v>1705</v>
      </c>
    </row>
    <row r="34" spans="1:18" ht="75" customHeight="1" x14ac:dyDescent="0.25">
      <c r="A34" s="879"/>
      <c r="B34" s="879"/>
      <c r="C34" s="879"/>
      <c r="D34" s="879"/>
      <c r="E34" s="880"/>
      <c r="F34" s="880"/>
      <c r="G34" s="533" t="s">
        <v>1746</v>
      </c>
      <c r="H34" s="533" t="s">
        <v>869</v>
      </c>
      <c r="I34" s="533">
        <v>16</v>
      </c>
      <c r="J34" s="880"/>
      <c r="K34" s="879"/>
      <c r="L34" s="879"/>
      <c r="M34" s="883"/>
      <c r="N34" s="879"/>
      <c r="O34" s="883"/>
      <c r="P34" s="879"/>
      <c r="Q34" s="880"/>
      <c r="R34" s="880"/>
    </row>
    <row r="35" spans="1:18" s="361" customFormat="1" ht="75" customHeight="1" x14ac:dyDescent="0.25">
      <c r="A35" s="879">
        <v>14</v>
      </c>
      <c r="B35" s="879">
        <v>1</v>
      </c>
      <c r="C35" s="879">
        <v>4</v>
      </c>
      <c r="D35" s="879">
        <v>2</v>
      </c>
      <c r="E35" s="879" t="s">
        <v>1747</v>
      </c>
      <c r="F35" s="880" t="s">
        <v>1748</v>
      </c>
      <c r="G35" s="879" t="s">
        <v>380</v>
      </c>
      <c r="H35" s="533" t="s">
        <v>1243</v>
      </c>
      <c r="I35" s="533">
        <v>2</v>
      </c>
      <c r="J35" s="880" t="s">
        <v>1749</v>
      </c>
      <c r="K35" s="879" t="s">
        <v>38</v>
      </c>
      <c r="L35" s="879"/>
      <c r="M35" s="883">
        <f>5585.01+12000+9000</f>
        <v>26585.010000000002</v>
      </c>
      <c r="N35" s="879"/>
      <c r="O35" s="883">
        <f>5585.01+12000+9000</f>
        <v>26585.010000000002</v>
      </c>
      <c r="P35" s="879"/>
      <c r="Q35" s="880" t="s">
        <v>1704</v>
      </c>
      <c r="R35" s="880" t="s">
        <v>1705</v>
      </c>
    </row>
    <row r="36" spans="1:18" s="361" customFormat="1" ht="63" customHeight="1" x14ac:dyDescent="0.25">
      <c r="A36" s="879"/>
      <c r="B36" s="879"/>
      <c r="C36" s="879"/>
      <c r="D36" s="879"/>
      <c r="E36" s="879"/>
      <c r="F36" s="879"/>
      <c r="G36" s="879"/>
      <c r="H36" s="533" t="s">
        <v>585</v>
      </c>
      <c r="I36" s="533">
        <v>48</v>
      </c>
      <c r="J36" s="879"/>
      <c r="K36" s="879"/>
      <c r="L36" s="879"/>
      <c r="M36" s="883"/>
      <c r="N36" s="879"/>
      <c r="O36" s="883"/>
      <c r="P36" s="879"/>
      <c r="Q36" s="880"/>
      <c r="R36" s="880"/>
    </row>
    <row r="37" spans="1:18" s="361" customFormat="1" ht="63" customHeight="1" x14ac:dyDescent="0.25">
      <c r="A37" s="879"/>
      <c r="B37" s="879"/>
      <c r="C37" s="879"/>
      <c r="D37" s="879"/>
      <c r="E37" s="879"/>
      <c r="F37" s="879"/>
      <c r="G37" s="533" t="s">
        <v>1709</v>
      </c>
      <c r="H37" s="533" t="s">
        <v>585</v>
      </c>
      <c r="I37" s="533">
        <v>25</v>
      </c>
      <c r="J37" s="879"/>
      <c r="K37" s="879"/>
      <c r="L37" s="879"/>
      <c r="M37" s="883"/>
      <c r="N37" s="879"/>
      <c r="O37" s="883"/>
      <c r="P37" s="879"/>
      <c r="Q37" s="880"/>
      <c r="R37" s="880"/>
    </row>
    <row r="38" spans="1:18" s="361" customFormat="1" ht="63" customHeight="1" x14ac:dyDescent="0.25">
      <c r="A38" s="879"/>
      <c r="B38" s="879"/>
      <c r="C38" s="879"/>
      <c r="D38" s="879"/>
      <c r="E38" s="879"/>
      <c r="F38" s="879"/>
      <c r="G38" s="533" t="s">
        <v>728</v>
      </c>
      <c r="H38" s="533" t="s">
        <v>869</v>
      </c>
      <c r="I38" s="533">
        <v>1</v>
      </c>
      <c r="J38" s="879"/>
      <c r="K38" s="879"/>
      <c r="L38" s="879"/>
      <c r="M38" s="883"/>
      <c r="N38" s="879"/>
      <c r="O38" s="883"/>
      <c r="P38" s="879"/>
      <c r="Q38" s="880"/>
      <c r="R38" s="880"/>
    </row>
    <row r="39" spans="1:18" s="361" customFormat="1" ht="67.5" customHeight="1" x14ac:dyDescent="0.25">
      <c r="A39" s="879"/>
      <c r="B39" s="879"/>
      <c r="C39" s="879"/>
      <c r="D39" s="879"/>
      <c r="E39" s="879"/>
      <c r="F39" s="879"/>
      <c r="G39" s="533" t="s">
        <v>1750</v>
      </c>
      <c r="H39" s="533" t="s">
        <v>123</v>
      </c>
      <c r="I39" s="533">
        <v>100</v>
      </c>
      <c r="J39" s="879"/>
      <c r="K39" s="879"/>
      <c r="L39" s="879"/>
      <c r="M39" s="883"/>
      <c r="N39" s="879"/>
      <c r="O39" s="883"/>
      <c r="P39" s="879"/>
      <c r="Q39" s="880"/>
      <c r="R39" s="880"/>
    </row>
    <row r="40" spans="1:18" s="361" customFormat="1" ht="192.75" customHeight="1" x14ac:dyDescent="0.25">
      <c r="A40" s="533">
        <v>15</v>
      </c>
      <c r="B40" s="533">
        <v>1</v>
      </c>
      <c r="C40" s="533">
        <v>4</v>
      </c>
      <c r="D40" s="533">
        <v>2</v>
      </c>
      <c r="E40" s="532" t="s">
        <v>1751</v>
      </c>
      <c r="F40" s="532" t="s">
        <v>1752</v>
      </c>
      <c r="G40" s="533" t="s">
        <v>1709</v>
      </c>
      <c r="H40" s="533" t="s">
        <v>585</v>
      </c>
      <c r="I40" s="533">
        <v>45</v>
      </c>
      <c r="J40" s="532" t="s">
        <v>1753</v>
      </c>
      <c r="K40" s="533" t="s">
        <v>38</v>
      </c>
      <c r="L40" s="583"/>
      <c r="M40" s="534">
        <v>4257.24</v>
      </c>
      <c r="N40" s="583"/>
      <c r="O40" s="534">
        <v>4257.24</v>
      </c>
      <c r="P40" s="583"/>
      <c r="Q40" s="532" t="s">
        <v>1704</v>
      </c>
      <c r="R40" s="532" t="s">
        <v>1705</v>
      </c>
    </row>
    <row r="41" spans="1:18" s="361" customFormat="1" ht="274.5" customHeight="1" x14ac:dyDescent="0.25">
      <c r="A41" s="532">
        <v>16</v>
      </c>
      <c r="B41" s="532">
        <v>1</v>
      </c>
      <c r="C41" s="532">
        <v>4</v>
      </c>
      <c r="D41" s="532">
        <v>5</v>
      </c>
      <c r="E41" s="532" t="s">
        <v>1754</v>
      </c>
      <c r="F41" s="532" t="s">
        <v>1755</v>
      </c>
      <c r="G41" s="532" t="s">
        <v>223</v>
      </c>
      <c r="H41" s="532" t="s">
        <v>585</v>
      </c>
      <c r="I41" s="532">
        <v>14</v>
      </c>
      <c r="J41" s="532" t="s">
        <v>1732</v>
      </c>
      <c r="K41" s="532" t="s">
        <v>38</v>
      </c>
      <c r="L41" s="532"/>
      <c r="M41" s="535">
        <v>21015.119999999999</v>
      </c>
      <c r="N41" s="532"/>
      <c r="O41" s="535">
        <v>21015.119999999999</v>
      </c>
      <c r="P41" s="532"/>
      <c r="Q41" s="532" t="s">
        <v>1704</v>
      </c>
      <c r="R41" s="532" t="s">
        <v>1705</v>
      </c>
    </row>
    <row r="42" spans="1:18" s="433" customFormat="1" ht="201" customHeight="1" x14ac:dyDescent="0.25">
      <c r="A42" s="532">
        <v>17</v>
      </c>
      <c r="B42" s="532">
        <v>1</v>
      </c>
      <c r="C42" s="532">
        <v>4</v>
      </c>
      <c r="D42" s="532">
        <v>2</v>
      </c>
      <c r="E42" s="532" t="s">
        <v>1756</v>
      </c>
      <c r="F42" s="532" t="s">
        <v>1757</v>
      </c>
      <c r="G42" s="532" t="s">
        <v>1709</v>
      </c>
      <c r="H42" s="532" t="s">
        <v>585</v>
      </c>
      <c r="I42" s="532">
        <v>79</v>
      </c>
      <c r="J42" s="532" t="s">
        <v>1703</v>
      </c>
      <c r="K42" s="532" t="s">
        <v>52</v>
      </c>
      <c r="L42" s="532"/>
      <c r="M42" s="535">
        <v>4200</v>
      </c>
      <c r="N42" s="532"/>
      <c r="O42" s="535">
        <v>4200</v>
      </c>
      <c r="P42" s="532"/>
      <c r="Q42" s="532" t="s">
        <v>1704</v>
      </c>
      <c r="R42" s="532" t="s">
        <v>1705</v>
      </c>
    </row>
    <row r="43" spans="1:18" s="433" customFormat="1" ht="334.5" customHeight="1" x14ac:dyDescent="0.25">
      <c r="A43" s="532">
        <v>18</v>
      </c>
      <c r="B43" s="532">
        <v>1</v>
      </c>
      <c r="C43" s="532">
        <v>4</v>
      </c>
      <c r="D43" s="532">
        <v>2</v>
      </c>
      <c r="E43" s="532" t="s">
        <v>1758</v>
      </c>
      <c r="F43" s="532" t="s">
        <v>1759</v>
      </c>
      <c r="G43" s="532" t="s">
        <v>1709</v>
      </c>
      <c r="H43" s="532" t="s">
        <v>585</v>
      </c>
      <c r="I43" s="532">
        <v>73</v>
      </c>
      <c r="J43" s="532" t="s">
        <v>1703</v>
      </c>
      <c r="K43" s="532"/>
      <c r="L43" s="532" t="s">
        <v>40</v>
      </c>
      <c r="M43" s="535"/>
      <c r="N43" s="535">
        <v>3190</v>
      </c>
      <c r="O43" s="535"/>
      <c r="P43" s="535">
        <v>3190</v>
      </c>
      <c r="Q43" s="532" t="s">
        <v>1704</v>
      </c>
      <c r="R43" s="532" t="s">
        <v>1705</v>
      </c>
    </row>
    <row r="44" spans="1:18" s="433" customFormat="1" ht="219.75" customHeight="1" x14ac:dyDescent="0.25">
      <c r="A44" s="532">
        <v>19</v>
      </c>
      <c r="B44" s="532">
        <v>1</v>
      </c>
      <c r="C44" s="532">
        <v>4</v>
      </c>
      <c r="D44" s="532">
        <v>2</v>
      </c>
      <c r="E44" s="532" t="s">
        <v>1760</v>
      </c>
      <c r="F44" s="532" t="s">
        <v>1761</v>
      </c>
      <c r="G44" s="532" t="s">
        <v>1709</v>
      </c>
      <c r="H44" s="532" t="s">
        <v>585</v>
      </c>
      <c r="I44" s="532">
        <v>118</v>
      </c>
      <c r="J44" s="532" t="s">
        <v>1703</v>
      </c>
      <c r="K44" s="532"/>
      <c r="L44" s="532" t="s">
        <v>40</v>
      </c>
      <c r="M44" s="535"/>
      <c r="N44" s="535">
        <v>3100</v>
      </c>
      <c r="O44" s="535"/>
      <c r="P44" s="535">
        <v>3100</v>
      </c>
      <c r="Q44" s="532" t="s">
        <v>1704</v>
      </c>
      <c r="R44" s="532" t="s">
        <v>1705</v>
      </c>
    </row>
    <row r="45" spans="1:18" s="433" customFormat="1" ht="267.75" customHeight="1" x14ac:dyDescent="0.25">
      <c r="A45" s="697">
        <v>20</v>
      </c>
      <c r="B45" s="532">
        <v>1</v>
      </c>
      <c r="C45" s="532">
        <v>4</v>
      </c>
      <c r="D45" s="532">
        <v>2</v>
      </c>
      <c r="E45" s="532" t="s">
        <v>1762</v>
      </c>
      <c r="F45" s="532" t="s">
        <v>1763</v>
      </c>
      <c r="G45" s="532" t="s">
        <v>194</v>
      </c>
      <c r="H45" s="532" t="s">
        <v>585</v>
      </c>
      <c r="I45" s="532">
        <v>33</v>
      </c>
      <c r="J45" s="532" t="s">
        <v>1764</v>
      </c>
      <c r="K45" s="532"/>
      <c r="L45" s="532" t="s">
        <v>52</v>
      </c>
      <c r="M45" s="535"/>
      <c r="N45" s="535">
        <v>11043.61</v>
      </c>
      <c r="O45" s="535"/>
      <c r="P45" s="535">
        <v>11043.61</v>
      </c>
      <c r="Q45" s="532" t="s">
        <v>1704</v>
      </c>
      <c r="R45" s="532" t="s">
        <v>1705</v>
      </c>
    </row>
    <row r="46" spans="1:18" s="433" customFormat="1" ht="343.9" customHeight="1" x14ac:dyDescent="0.25">
      <c r="A46" s="697">
        <v>21</v>
      </c>
      <c r="B46" s="697">
        <v>1</v>
      </c>
      <c r="C46" s="697">
        <v>4</v>
      </c>
      <c r="D46" s="697">
        <v>2</v>
      </c>
      <c r="E46" s="532" t="s">
        <v>1765</v>
      </c>
      <c r="F46" s="532" t="s">
        <v>1766</v>
      </c>
      <c r="G46" s="532" t="s">
        <v>1709</v>
      </c>
      <c r="H46" s="532" t="s">
        <v>585</v>
      </c>
      <c r="I46" s="532">
        <v>64</v>
      </c>
      <c r="J46" s="532" t="s">
        <v>1703</v>
      </c>
      <c r="K46" s="697"/>
      <c r="L46" s="697" t="s">
        <v>52</v>
      </c>
      <c r="M46" s="695"/>
      <c r="N46" s="695">
        <v>4790.7</v>
      </c>
      <c r="O46" s="695"/>
      <c r="P46" s="695">
        <v>4790.7</v>
      </c>
      <c r="Q46" s="532" t="s">
        <v>1704</v>
      </c>
      <c r="R46" s="532" t="s">
        <v>1705</v>
      </c>
    </row>
    <row r="47" spans="1:18" s="433" customFormat="1" ht="133.5" customHeight="1" x14ac:dyDescent="0.25">
      <c r="A47" s="836">
        <v>22</v>
      </c>
      <c r="B47" s="836">
        <v>1</v>
      </c>
      <c r="C47" s="836">
        <v>4</v>
      </c>
      <c r="D47" s="836">
        <v>2</v>
      </c>
      <c r="E47" s="880" t="s">
        <v>1767</v>
      </c>
      <c r="F47" s="880" t="s">
        <v>1768</v>
      </c>
      <c r="G47" s="532" t="s">
        <v>223</v>
      </c>
      <c r="H47" s="532" t="s">
        <v>585</v>
      </c>
      <c r="I47" s="532">
        <v>10</v>
      </c>
      <c r="J47" s="880" t="s">
        <v>1769</v>
      </c>
      <c r="K47" s="836"/>
      <c r="L47" s="836" t="s">
        <v>47</v>
      </c>
      <c r="M47" s="836"/>
      <c r="N47" s="856">
        <v>20631.400000000001</v>
      </c>
      <c r="O47" s="836"/>
      <c r="P47" s="856">
        <v>20631.400000000001</v>
      </c>
      <c r="Q47" s="880" t="s">
        <v>1704</v>
      </c>
      <c r="R47" s="880" t="s">
        <v>1705</v>
      </c>
    </row>
    <row r="48" spans="1:18" s="433" customFormat="1" ht="133.5" customHeight="1" x14ac:dyDescent="0.25">
      <c r="A48" s="869"/>
      <c r="B48" s="833"/>
      <c r="C48" s="833"/>
      <c r="D48" s="833"/>
      <c r="E48" s="880"/>
      <c r="F48" s="880"/>
      <c r="G48" s="532" t="s">
        <v>1725</v>
      </c>
      <c r="H48" s="532" t="s">
        <v>869</v>
      </c>
      <c r="I48" s="532">
        <v>1</v>
      </c>
      <c r="J48" s="880"/>
      <c r="K48" s="833"/>
      <c r="L48" s="833"/>
      <c r="M48" s="833"/>
      <c r="N48" s="857"/>
      <c r="O48" s="833"/>
      <c r="P48" s="857"/>
      <c r="Q48" s="880"/>
      <c r="R48" s="880"/>
    </row>
    <row r="49" spans="1:19" s="433" customFormat="1" ht="169.5" customHeight="1" x14ac:dyDescent="0.25">
      <c r="A49" s="836">
        <v>23</v>
      </c>
      <c r="B49" s="836">
        <v>1</v>
      </c>
      <c r="C49" s="836">
        <v>4</v>
      </c>
      <c r="D49" s="836">
        <v>2</v>
      </c>
      <c r="E49" s="880" t="s">
        <v>1770</v>
      </c>
      <c r="F49" s="880" t="s">
        <v>1771</v>
      </c>
      <c r="G49" s="532" t="s">
        <v>223</v>
      </c>
      <c r="H49" s="532" t="s">
        <v>585</v>
      </c>
      <c r="I49" s="532">
        <v>11</v>
      </c>
      <c r="J49" s="880" t="s">
        <v>1772</v>
      </c>
      <c r="K49" s="836"/>
      <c r="L49" s="836" t="s">
        <v>47</v>
      </c>
      <c r="M49" s="836"/>
      <c r="N49" s="856">
        <v>33294.379999999997</v>
      </c>
      <c r="O49" s="836"/>
      <c r="P49" s="856">
        <v>33294.379999999997</v>
      </c>
      <c r="Q49" s="880" t="s">
        <v>1704</v>
      </c>
      <c r="R49" s="880" t="s">
        <v>1705</v>
      </c>
    </row>
    <row r="50" spans="1:19" s="433" customFormat="1" ht="198.75" customHeight="1" x14ac:dyDescent="0.25">
      <c r="A50" s="833"/>
      <c r="B50" s="833"/>
      <c r="C50" s="833"/>
      <c r="D50" s="833"/>
      <c r="E50" s="880"/>
      <c r="F50" s="880"/>
      <c r="G50" s="532" t="s">
        <v>1725</v>
      </c>
      <c r="H50" s="532" t="s">
        <v>869</v>
      </c>
      <c r="I50" s="532">
        <v>1</v>
      </c>
      <c r="J50" s="880"/>
      <c r="K50" s="833"/>
      <c r="L50" s="833"/>
      <c r="M50" s="833"/>
      <c r="N50" s="857"/>
      <c r="O50" s="833"/>
      <c r="P50" s="857"/>
      <c r="Q50" s="880"/>
      <c r="R50" s="880"/>
    </row>
    <row r="51" spans="1:19" s="433" customFormat="1" ht="191.25" customHeight="1" x14ac:dyDescent="0.25">
      <c r="A51" s="836">
        <v>24</v>
      </c>
      <c r="B51" s="836">
        <v>1</v>
      </c>
      <c r="C51" s="836">
        <v>4</v>
      </c>
      <c r="D51" s="836">
        <v>5</v>
      </c>
      <c r="E51" s="880" t="s">
        <v>1773</v>
      </c>
      <c r="F51" s="880" t="s">
        <v>1774</v>
      </c>
      <c r="G51" s="532" t="s">
        <v>223</v>
      </c>
      <c r="H51" s="532" t="s">
        <v>585</v>
      </c>
      <c r="I51" s="532">
        <v>15</v>
      </c>
      <c r="J51" s="880" t="s">
        <v>1775</v>
      </c>
      <c r="K51" s="836"/>
      <c r="L51" s="836" t="s">
        <v>47</v>
      </c>
      <c r="M51" s="836"/>
      <c r="N51" s="856">
        <v>34353.18</v>
      </c>
      <c r="O51" s="836"/>
      <c r="P51" s="856">
        <v>34353.18</v>
      </c>
      <c r="Q51" s="880" t="s">
        <v>1704</v>
      </c>
      <c r="R51" s="880" t="s">
        <v>1705</v>
      </c>
    </row>
    <row r="52" spans="1:19" s="433" customFormat="1" ht="166.7" customHeight="1" x14ac:dyDescent="0.25">
      <c r="A52" s="833"/>
      <c r="B52" s="833"/>
      <c r="C52" s="833"/>
      <c r="D52" s="833"/>
      <c r="E52" s="880"/>
      <c r="F52" s="880"/>
      <c r="G52" s="532" t="s">
        <v>1725</v>
      </c>
      <c r="H52" s="532" t="s">
        <v>869</v>
      </c>
      <c r="I52" s="532">
        <v>1</v>
      </c>
      <c r="J52" s="880"/>
      <c r="K52" s="833"/>
      <c r="L52" s="833"/>
      <c r="M52" s="833"/>
      <c r="N52" s="857"/>
      <c r="O52" s="833"/>
      <c r="P52" s="857"/>
      <c r="Q52" s="880"/>
      <c r="R52" s="880"/>
    </row>
    <row r="53" spans="1:19" s="433" customFormat="1" ht="312" customHeight="1" x14ac:dyDescent="0.25">
      <c r="A53" s="716">
        <v>25</v>
      </c>
      <c r="B53" s="532">
        <v>1</v>
      </c>
      <c r="C53" s="532">
        <v>4</v>
      </c>
      <c r="D53" s="532">
        <v>5</v>
      </c>
      <c r="E53" s="532" t="s">
        <v>1776</v>
      </c>
      <c r="F53" s="532" t="s">
        <v>1777</v>
      </c>
      <c r="G53" s="532" t="s">
        <v>44</v>
      </c>
      <c r="H53" s="532" t="s">
        <v>585</v>
      </c>
      <c r="I53" s="532">
        <v>15</v>
      </c>
      <c r="J53" s="532" t="s">
        <v>1778</v>
      </c>
      <c r="K53" s="532"/>
      <c r="L53" s="532" t="s">
        <v>39</v>
      </c>
      <c r="M53" s="535"/>
      <c r="N53" s="535">
        <v>63500</v>
      </c>
      <c r="O53" s="535"/>
      <c r="P53" s="535">
        <v>63500</v>
      </c>
      <c r="Q53" s="532" t="s">
        <v>1704</v>
      </c>
      <c r="R53" s="532" t="s">
        <v>1705</v>
      </c>
      <c r="S53" s="445"/>
    </row>
    <row r="54" spans="1:19" s="433" customFormat="1" ht="89.25" customHeight="1" x14ac:dyDescent="0.25">
      <c r="A54" s="836">
        <v>26</v>
      </c>
      <c r="B54" s="836">
        <v>1</v>
      </c>
      <c r="C54" s="836">
        <v>4</v>
      </c>
      <c r="D54" s="836">
        <v>2</v>
      </c>
      <c r="E54" s="880" t="s">
        <v>1733</v>
      </c>
      <c r="F54" s="880" t="s">
        <v>1779</v>
      </c>
      <c r="G54" s="532" t="s">
        <v>223</v>
      </c>
      <c r="H54" s="532" t="s">
        <v>585</v>
      </c>
      <c r="I54" s="532">
        <v>15</v>
      </c>
      <c r="J54" s="880" t="s">
        <v>1780</v>
      </c>
      <c r="K54" s="836"/>
      <c r="L54" s="836" t="s">
        <v>43</v>
      </c>
      <c r="M54" s="836"/>
      <c r="N54" s="856">
        <v>9890.2000000000007</v>
      </c>
      <c r="O54" s="836"/>
      <c r="P54" s="856">
        <v>9890.2000000000007</v>
      </c>
      <c r="Q54" s="880" t="s">
        <v>1704</v>
      </c>
      <c r="R54" s="880" t="s">
        <v>1705</v>
      </c>
    </row>
    <row r="55" spans="1:19" s="433" customFormat="1" ht="112.5" customHeight="1" x14ac:dyDescent="0.25">
      <c r="A55" s="833"/>
      <c r="B55" s="833"/>
      <c r="C55" s="833"/>
      <c r="D55" s="833"/>
      <c r="E55" s="880"/>
      <c r="F55" s="880"/>
      <c r="G55" s="532" t="s">
        <v>1781</v>
      </c>
      <c r="H55" s="532" t="s">
        <v>869</v>
      </c>
      <c r="I55" s="532">
        <v>1</v>
      </c>
      <c r="J55" s="880"/>
      <c r="K55" s="833"/>
      <c r="L55" s="833"/>
      <c r="M55" s="833"/>
      <c r="N55" s="857"/>
      <c r="O55" s="833"/>
      <c r="P55" s="857"/>
      <c r="Q55" s="880"/>
      <c r="R55" s="880"/>
    </row>
    <row r="56" spans="1:19" s="433" customFormat="1" ht="192" customHeight="1" x14ac:dyDescent="0.25">
      <c r="A56" s="532">
        <v>27</v>
      </c>
      <c r="B56" s="532">
        <v>1</v>
      </c>
      <c r="C56" s="532">
        <v>4</v>
      </c>
      <c r="D56" s="532">
        <v>2</v>
      </c>
      <c r="E56" s="532" t="s">
        <v>1782</v>
      </c>
      <c r="F56" s="532" t="s">
        <v>1783</v>
      </c>
      <c r="G56" s="532" t="s">
        <v>1709</v>
      </c>
      <c r="H56" s="532" t="s">
        <v>585</v>
      </c>
      <c r="I56" s="532">
        <v>50</v>
      </c>
      <c r="J56" s="532" t="s">
        <v>1703</v>
      </c>
      <c r="K56" s="532"/>
      <c r="L56" s="532" t="s">
        <v>40</v>
      </c>
      <c r="M56" s="535"/>
      <c r="N56" s="535">
        <v>1800</v>
      </c>
      <c r="O56" s="535"/>
      <c r="P56" s="535">
        <v>1800</v>
      </c>
      <c r="Q56" s="532" t="s">
        <v>1704</v>
      </c>
      <c r="R56" s="532" t="s">
        <v>1705</v>
      </c>
      <c r="S56" s="445"/>
    </row>
    <row r="57" spans="1:19" s="433" customFormat="1" ht="158.25" customHeight="1" x14ac:dyDescent="0.25">
      <c r="A57" s="697">
        <v>28</v>
      </c>
      <c r="B57" s="532">
        <v>1</v>
      </c>
      <c r="C57" s="532">
        <v>4</v>
      </c>
      <c r="D57" s="532">
        <v>2</v>
      </c>
      <c r="E57" s="532" t="s">
        <v>1784</v>
      </c>
      <c r="F57" s="532" t="s">
        <v>1785</v>
      </c>
      <c r="G57" s="532" t="s">
        <v>1709</v>
      </c>
      <c r="H57" s="532" t="s">
        <v>585</v>
      </c>
      <c r="I57" s="532">
        <v>49</v>
      </c>
      <c r="J57" s="532" t="s">
        <v>1703</v>
      </c>
      <c r="K57" s="532"/>
      <c r="L57" s="532" t="s">
        <v>52</v>
      </c>
      <c r="M57" s="535"/>
      <c r="N57" s="535">
        <v>3300</v>
      </c>
      <c r="O57" s="535"/>
      <c r="P57" s="535">
        <v>3300</v>
      </c>
      <c r="Q57" s="532" t="s">
        <v>1704</v>
      </c>
      <c r="R57" s="532" t="s">
        <v>1705</v>
      </c>
    </row>
    <row r="58" spans="1:19" s="433" customFormat="1" ht="34.9" customHeight="1" x14ac:dyDescent="0.25">
      <c r="A58" s="836">
        <v>29</v>
      </c>
      <c r="B58" s="836">
        <v>1</v>
      </c>
      <c r="C58" s="836">
        <v>4</v>
      </c>
      <c r="D58" s="836">
        <v>2</v>
      </c>
      <c r="E58" s="836" t="s">
        <v>1747</v>
      </c>
      <c r="F58" s="836" t="s">
        <v>1786</v>
      </c>
      <c r="G58" s="836" t="s">
        <v>1787</v>
      </c>
      <c r="H58" s="836" t="s">
        <v>869</v>
      </c>
      <c r="I58" s="836">
        <v>6</v>
      </c>
      <c r="J58" s="836" t="s">
        <v>1749</v>
      </c>
      <c r="K58" s="836"/>
      <c r="L58" s="836" t="s">
        <v>34</v>
      </c>
      <c r="M58" s="836"/>
      <c r="N58" s="856">
        <v>53626.45</v>
      </c>
      <c r="O58" s="836"/>
      <c r="P58" s="856">
        <v>53626.45</v>
      </c>
      <c r="Q58" s="836" t="s">
        <v>1704</v>
      </c>
      <c r="R58" s="836" t="s">
        <v>1705</v>
      </c>
    </row>
    <row r="59" spans="1:19" s="433" customFormat="1" ht="7.15" customHeight="1" x14ac:dyDescent="0.25">
      <c r="A59" s="869"/>
      <c r="B59" s="869"/>
      <c r="C59" s="869"/>
      <c r="D59" s="869"/>
      <c r="E59" s="869"/>
      <c r="F59" s="869"/>
      <c r="G59" s="869"/>
      <c r="H59" s="833"/>
      <c r="I59" s="833"/>
      <c r="J59" s="869"/>
      <c r="K59" s="869"/>
      <c r="L59" s="869"/>
      <c r="M59" s="869"/>
      <c r="N59" s="871"/>
      <c r="O59" s="869"/>
      <c r="P59" s="871"/>
      <c r="Q59" s="869"/>
      <c r="R59" s="869"/>
    </row>
    <row r="60" spans="1:19" s="433" customFormat="1" ht="40.15" customHeight="1" x14ac:dyDescent="0.25">
      <c r="A60" s="869"/>
      <c r="B60" s="869"/>
      <c r="C60" s="869"/>
      <c r="D60" s="869"/>
      <c r="E60" s="869"/>
      <c r="F60" s="869"/>
      <c r="G60" s="833"/>
      <c r="H60" s="532" t="s">
        <v>585</v>
      </c>
      <c r="I60" s="532">
        <v>421</v>
      </c>
      <c r="J60" s="869"/>
      <c r="K60" s="869"/>
      <c r="L60" s="869"/>
      <c r="M60" s="869"/>
      <c r="N60" s="871"/>
      <c r="O60" s="869"/>
      <c r="P60" s="871"/>
      <c r="Q60" s="869"/>
      <c r="R60" s="869"/>
    </row>
    <row r="61" spans="1:19" s="433" customFormat="1" ht="40.15" customHeight="1" x14ac:dyDescent="0.25">
      <c r="A61" s="869"/>
      <c r="B61" s="869"/>
      <c r="C61" s="869"/>
      <c r="D61" s="869"/>
      <c r="E61" s="869"/>
      <c r="F61" s="869"/>
      <c r="G61" s="836" t="s">
        <v>1788</v>
      </c>
      <c r="H61" s="532" t="s">
        <v>869</v>
      </c>
      <c r="I61" s="532">
        <v>10</v>
      </c>
      <c r="J61" s="869"/>
      <c r="K61" s="869"/>
      <c r="L61" s="869"/>
      <c r="M61" s="869"/>
      <c r="N61" s="871"/>
      <c r="O61" s="869"/>
      <c r="P61" s="871"/>
      <c r="Q61" s="869"/>
      <c r="R61" s="869"/>
    </row>
    <row r="62" spans="1:19" s="433" customFormat="1" ht="42.6" customHeight="1" x14ac:dyDescent="0.25">
      <c r="A62" s="869"/>
      <c r="B62" s="869"/>
      <c r="C62" s="869"/>
      <c r="D62" s="869"/>
      <c r="E62" s="869"/>
      <c r="F62" s="869"/>
      <c r="G62" s="833"/>
      <c r="H62" s="532" t="s">
        <v>585</v>
      </c>
      <c r="I62" s="532">
        <v>351</v>
      </c>
      <c r="J62" s="869"/>
      <c r="K62" s="869"/>
      <c r="L62" s="869"/>
      <c r="M62" s="869"/>
      <c r="N62" s="871"/>
      <c r="O62" s="869"/>
      <c r="P62" s="871"/>
      <c r="Q62" s="869"/>
      <c r="R62" s="869"/>
    </row>
    <row r="63" spans="1:19" s="433" customFormat="1" ht="42" customHeight="1" x14ac:dyDescent="0.25">
      <c r="A63" s="869"/>
      <c r="B63" s="869"/>
      <c r="C63" s="869"/>
      <c r="D63" s="869"/>
      <c r="E63" s="869"/>
      <c r="F63" s="869"/>
      <c r="G63" s="699" t="s">
        <v>861</v>
      </c>
      <c r="H63" s="532" t="s">
        <v>869</v>
      </c>
      <c r="I63" s="532">
        <v>1</v>
      </c>
      <c r="J63" s="869"/>
      <c r="K63" s="869"/>
      <c r="L63" s="869"/>
      <c r="M63" s="869"/>
      <c r="N63" s="871"/>
      <c r="O63" s="869"/>
      <c r="P63" s="871"/>
      <c r="Q63" s="869"/>
      <c r="R63" s="869"/>
    </row>
    <row r="64" spans="1:19" s="433" customFormat="1" ht="35.450000000000003" customHeight="1" x14ac:dyDescent="0.25">
      <c r="A64" s="869"/>
      <c r="B64" s="833"/>
      <c r="C64" s="833"/>
      <c r="D64" s="833"/>
      <c r="E64" s="833"/>
      <c r="F64" s="833"/>
      <c r="G64" s="532" t="s">
        <v>1746</v>
      </c>
      <c r="H64" s="532" t="s">
        <v>869</v>
      </c>
      <c r="I64" s="532">
        <v>2</v>
      </c>
      <c r="J64" s="833"/>
      <c r="K64" s="833"/>
      <c r="L64" s="833"/>
      <c r="M64" s="833"/>
      <c r="N64" s="857"/>
      <c r="O64" s="833"/>
      <c r="P64" s="857"/>
      <c r="Q64" s="833"/>
      <c r="R64" s="833"/>
    </row>
    <row r="65" spans="1:18" s="433" customFormat="1" ht="148.35" customHeight="1" x14ac:dyDescent="0.25">
      <c r="A65" s="836">
        <v>30</v>
      </c>
      <c r="B65" s="836">
        <v>1</v>
      </c>
      <c r="C65" s="836">
        <v>4</v>
      </c>
      <c r="D65" s="836">
        <v>2</v>
      </c>
      <c r="E65" s="836" t="s">
        <v>1789</v>
      </c>
      <c r="F65" s="836" t="s">
        <v>1790</v>
      </c>
      <c r="G65" s="532" t="s">
        <v>1791</v>
      </c>
      <c r="H65" s="532" t="s">
        <v>585</v>
      </c>
      <c r="I65" s="532">
        <v>500</v>
      </c>
      <c r="J65" s="836" t="s">
        <v>1792</v>
      </c>
      <c r="K65" s="836"/>
      <c r="L65" s="836" t="s">
        <v>39</v>
      </c>
      <c r="M65" s="836"/>
      <c r="N65" s="856">
        <v>226159.22</v>
      </c>
      <c r="O65" s="836"/>
      <c r="P65" s="856">
        <v>226159.22</v>
      </c>
      <c r="Q65" s="836" t="s">
        <v>1704</v>
      </c>
      <c r="R65" s="836" t="s">
        <v>1705</v>
      </c>
    </row>
    <row r="66" spans="1:18" s="433" customFormat="1" ht="165" customHeight="1" x14ac:dyDescent="0.25">
      <c r="A66" s="869"/>
      <c r="B66" s="869"/>
      <c r="C66" s="869"/>
      <c r="D66" s="869"/>
      <c r="E66" s="869"/>
      <c r="F66" s="869"/>
      <c r="G66" s="532" t="s">
        <v>1726</v>
      </c>
      <c r="H66" s="532" t="s">
        <v>869</v>
      </c>
      <c r="I66" s="532">
        <v>1</v>
      </c>
      <c r="J66" s="869"/>
      <c r="K66" s="869"/>
      <c r="L66" s="869"/>
      <c r="M66" s="869"/>
      <c r="N66" s="871"/>
      <c r="O66" s="869"/>
      <c r="P66" s="871"/>
      <c r="Q66" s="869"/>
      <c r="R66" s="869"/>
    </row>
    <row r="67" spans="1:18" s="433" customFormat="1" ht="133.5" customHeight="1" x14ac:dyDescent="0.25">
      <c r="A67" s="833"/>
      <c r="B67" s="833"/>
      <c r="C67" s="833"/>
      <c r="D67" s="833"/>
      <c r="E67" s="833"/>
      <c r="F67" s="833"/>
      <c r="G67" s="532" t="s">
        <v>1725</v>
      </c>
      <c r="H67" s="532" t="s">
        <v>869</v>
      </c>
      <c r="I67" s="532">
        <v>1</v>
      </c>
      <c r="J67" s="833"/>
      <c r="K67" s="833"/>
      <c r="L67" s="833"/>
      <c r="M67" s="833"/>
      <c r="N67" s="857"/>
      <c r="O67" s="833"/>
      <c r="P67" s="857"/>
      <c r="Q67" s="833"/>
      <c r="R67" s="833"/>
    </row>
    <row r="68" spans="1:18" s="433" customFormat="1" ht="235.5" customHeight="1" x14ac:dyDescent="0.25">
      <c r="A68" s="697">
        <v>31</v>
      </c>
      <c r="B68" s="532">
        <v>1</v>
      </c>
      <c r="C68" s="532">
        <v>4</v>
      </c>
      <c r="D68" s="532">
        <v>2</v>
      </c>
      <c r="E68" s="532" t="s">
        <v>1793</v>
      </c>
      <c r="F68" s="532" t="s">
        <v>1794</v>
      </c>
      <c r="G68" s="532" t="s">
        <v>1709</v>
      </c>
      <c r="H68" s="532" t="s">
        <v>585</v>
      </c>
      <c r="I68" s="532">
        <v>98</v>
      </c>
      <c r="J68" s="532" t="s">
        <v>1703</v>
      </c>
      <c r="K68" s="532"/>
      <c r="L68" s="532" t="s">
        <v>52</v>
      </c>
      <c r="M68" s="535"/>
      <c r="N68" s="535">
        <v>5450</v>
      </c>
      <c r="O68" s="535"/>
      <c r="P68" s="535">
        <v>5450</v>
      </c>
      <c r="Q68" s="532" t="s">
        <v>1704</v>
      </c>
      <c r="R68" s="532" t="s">
        <v>1705</v>
      </c>
    </row>
    <row r="69" spans="1:18" s="433" customFormat="1" ht="223.7" customHeight="1" x14ac:dyDescent="0.25">
      <c r="A69" s="697">
        <v>32</v>
      </c>
      <c r="B69" s="532">
        <v>1</v>
      </c>
      <c r="C69" s="532">
        <v>4</v>
      </c>
      <c r="D69" s="532">
        <v>2</v>
      </c>
      <c r="E69" s="532" t="s">
        <v>1795</v>
      </c>
      <c r="F69" s="532" t="s">
        <v>1796</v>
      </c>
      <c r="G69" s="532" t="s">
        <v>1746</v>
      </c>
      <c r="H69" s="532" t="s">
        <v>869</v>
      </c>
      <c r="I69" s="532">
        <v>20</v>
      </c>
      <c r="J69" s="532" t="s">
        <v>1797</v>
      </c>
      <c r="K69" s="532"/>
      <c r="L69" s="532" t="s">
        <v>39</v>
      </c>
      <c r="M69" s="535"/>
      <c r="N69" s="535">
        <v>50000</v>
      </c>
      <c r="O69" s="535"/>
      <c r="P69" s="535">
        <v>50000</v>
      </c>
      <c r="Q69" s="532" t="s">
        <v>1704</v>
      </c>
      <c r="R69" s="532" t="s">
        <v>1705</v>
      </c>
    </row>
    <row r="70" spans="1:18" s="433" customFormat="1" ht="118.35" customHeight="1" x14ac:dyDescent="0.25">
      <c r="A70" s="836">
        <v>33</v>
      </c>
      <c r="B70" s="836">
        <v>1</v>
      </c>
      <c r="C70" s="836">
        <v>4</v>
      </c>
      <c r="D70" s="836">
        <v>2</v>
      </c>
      <c r="E70" s="836" t="s">
        <v>1798</v>
      </c>
      <c r="F70" s="836" t="s">
        <v>1799</v>
      </c>
      <c r="G70" s="532" t="s">
        <v>776</v>
      </c>
      <c r="H70" s="532" t="s">
        <v>869</v>
      </c>
      <c r="I70" s="532">
        <v>4</v>
      </c>
      <c r="J70" s="836" t="s">
        <v>1738</v>
      </c>
      <c r="K70" s="836"/>
      <c r="L70" s="836" t="s">
        <v>45</v>
      </c>
      <c r="M70" s="836"/>
      <c r="N70" s="856">
        <v>50000</v>
      </c>
      <c r="O70" s="836"/>
      <c r="P70" s="856">
        <v>50000</v>
      </c>
      <c r="Q70" s="836" t="s">
        <v>1704</v>
      </c>
      <c r="R70" s="836" t="s">
        <v>1705</v>
      </c>
    </row>
    <row r="71" spans="1:18" s="433" customFormat="1" ht="115.35" customHeight="1" x14ac:dyDescent="0.25">
      <c r="A71" s="869"/>
      <c r="B71" s="833"/>
      <c r="C71" s="833"/>
      <c r="D71" s="833"/>
      <c r="E71" s="833"/>
      <c r="F71" s="833"/>
      <c r="G71" s="532" t="s">
        <v>1746</v>
      </c>
      <c r="H71" s="532" t="s">
        <v>869</v>
      </c>
      <c r="I71" s="532">
        <v>8</v>
      </c>
      <c r="J71" s="833"/>
      <c r="K71" s="833"/>
      <c r="L71" s="833"/>
      <c r="M71" s="833"/>
      <c r="N71" s="857"/>
      <c r="O71" s="833"/>
      <c r="P71" s="857"/>
      <c r="Q71" s="833"/>
      <c r="R71" s="833"/>
    </row>
    <row r="72" spans="1:18" s="361" customFormat="1" ht="36" customHeight="1" x14ac:dyDescent="0.25">
      <c r="A72" s="836">
        <v>34</v>
      </c>
      <c r="B72" s="836">
        <v>1</v>
      </c>
      <c r="C72" s="836">
        <v>4</v>
      </c>
      <c r="D72" s="836">
        <v>2</v>
      </c>
      <c r="E72" s="836" t="s">
        <v>1800</v>
      </c>
      <c r="F72" s="836" t="s">
        <v>1801</v>
      </c>
      <c r="G72" s="836" t="s">
        <v>380</v>
      </c>
      <c r="H72" s="532" t="s">
        <v>869</v>
      </c>
      <c r="I72" s="532">
        <v>2</v>
      </c>
      <c r="J72" s="836" t="s">
        <v>1802</v>
      </c>
      <c r="K72" s="836"/>
      <c r="L72" s="836" t="s">
        <v>38</v>
      </c>
      <c r="M72" s="836"/>
      <c r="N72" s="856">
        <v>10086</v>
      </c>
      <c r="O72" s="836"/>
      <c r="P72" s="856">
        <v>10086</v>
      </c>
      <c r="Q72" s="836" t="s">
        <v>1704</v>
      </c>
      <c r="R72" s="836" t="s">
        <v>1705</v>
      </c>
    </row>
    <row r="73" spans="1:18" s="361" customFormat="1" ht="60" customHeight="1" x14ac:dyDescent="0.25">
      <c r="A73" s="869"/>
      <c r="B73" s="869"/>
      <c r="C73" s="869"/>
      <c r="D73" s="869"/>
      <c r="E73" s="869"/>
      <c r="F73" s="869"/>
      <c r="G73" s="833"/>
      <c r="H73" s="532" t="s">
        <v>585</v>
      </c>
      <c r="I73" s="532">
        <v>20</v>
      </c>
      <c r="J73" s="869"/>
      <c r="K73" s="869"/>
      <c r="L73" s="869"/>
      <c r="M73" s="869"/>
      <c r="N73" s="871"/>
      <c r="O73" s="869"/>
      <c r="P73" s="871"/>
      <c r="Q73" s="869"/>
      <c r="R73" s="869"/>
    </row>
    <row r="74" spans="1:18" s="361" customFormat="1" ht="45" customHeight="1" x14ac:dyDescent="0.25">
      <c r="A74" s="869"/>
      <c r="B74" s="869"/>
      <c r="C74" s="869"/>
      <c r="D74" s="869"/>
      <c r="E74" s="869"/>
      <c r="F74" s="869"/>
      <c r="G74" s="836" t="s">
        <v>1709</v>
      </c>
      <c r="H74" s="532" t="s">
        <v>869</v>
      </c>
      <c r="I74" s="532">
        <v>1</v>
      </c>
      <c r="J74" s="869"/>
      <c r="K74" s="869"/>
      <c r="L74" s="869"/>
      <c r="M74" s="869"/>
      <c r="N74" s="871"/>
      <c r="O74" s="869"/>
      <c r="P74" s="871"/>
      <c r="Q74" s="869"/>
      <c r="R74" s="869"/>
    </row>
    <row r="75" spans="1:18" s="361" customFormat="1" ht="54.6" customHeight="1" x14ac:dyDescent="0.25">
      <c r="A75" s="869"/>
      <c r="B75" s="833"/>
      <c r="C75" s="833"/>
      <c r="D75" s="833"/>
      <c r="E75" s="833"/>
      <c r="F75" s="833"/>
      <c r="G75" s="833"/>
      <c r="H75" s="532" t="s">
        <v>585</v>
      </c>
      <c r="I75" s="532">
        <v>14</v>
      </c>
      <c r="J75" s="833"/>
      <c r="K75" s="833"/>
      <c r="L75" s="833"/>
      <c r="M75" s="833"/>
      <c r="N75" s="857"/>
      <c r="O75" s="833"/>
      <c r="P75" s="857"/>
      <c r="Q75" s="833"/>
      <c r="R75" s="833"/>
    </row>
    <row r="76" spans="1:18" s="433" customFormat="1" ht="21.75" customHeight="1" x14ac:dyDescent="0.25">
      <c r="A76" s="413"/>
      <c r="B76" s="413"/>
      <c r="C76" s="413"/>
      <c r="D76" s="413"/>
      <c r="E76" s="413"/>
      <c r="F76" s="413"/>
      <c r="G76" s="413"/>
      <c r="H76" s="413"/>
      <c r="I76" s="413"/>
      <c r="J76" s="413"/>
      <c r="K76" s="413"/>
      <c r="L76" s="413"/>
      <c r="M76" s="420"/>
      <c r="N76" s="413"/>
      <c r="O76" s="420"/>
      <c r="P76" s="413"/>
      <c r="Q76" s="413"/>
      <c r="R76" s="413"/>
    </row>
    <row r="77" spans="1:18" ht="15.75" x14ac:dyDescent="0.25">
      <c r="M77" s="969"/>
      <c r="N77" s="1033" t="s">
        <v>35</v>
      </c>
      <c r="O77" s="1033"/>
      <c r="P77" s="1033"/>
    </row>
    <row r="78" spans="1:18" x14ac:dyDescent="0.25">
      <c r="M78" s="969"/>
      <c r="N78" s="826" t="s">
        <v>36</v>
      </c>
      <c r="O78" s="969" t="s">
        <v>37</v>
      </c>
      <c r="P78" s="969"/>
    </row>
    <row r="79" spans="1:18" s="365" customFormat="1" x14ac:dyDescent="0.25">
      <c r="M79" s="969"/>
      <c r="N79" s="828"/>
      <c r="O79" s="444">
        <v>2020</v>
      </c>
      <c r="P79" s="444">
        <v>2021</v>
      </c>
    </row>
    <row r="80" spans="1:18" x14ac:dyDescent="0.25">
      <c r="M80" s="575" t="s">
        <v>729</v>
      </c>
      <c r="N80" s="582">
        <v>34</v>
      </c>
      <c r="O80" s="371">
        <f>O7+O9+O11+O13+O15+O17+O19+O23+O26+O28+O29+O32+O33+O35+O40+O41+O42</f>
        <v>343290.26</v>
      </c>
      <c r="P80" s="371">
        <f>P43+P44+P45+P46+P47+P49+P51+P53+P54+P56+P57+P58+P65+P68+P69+P70+P72</f>
        <v>584215.14</v>
      </c>
    </row>
    <row r="82" spans="14:15" x14ac:dyDescent="0.25">
      <c r="N82" s="380"/>
      <c r="O82" s="380"/>
    </row>
  </sheetData>
  <mergeCells count="327">
    <mergeCell ref="Q4:Q5"/>
    <mergeCell ref="R4:R5"/>
    <mergeCell ref="A7:A8"/>
    <mergeCell ref="B7:B8"/>
    <mergeCell ref="C7:C8"/>
    <mergeCell ref="D7:D8"/>
    <mergeCell ref="E7:E8"/>
    <mergeCell ref="F7:F8"/>
    <mergeCell ref="J7:J8"/>
    <mergeCell ref="K7:K8"/>
    <mergeCell ref="G4:G5"/>
    <mergeCell ref="H4:I4"/>
    <mergeCell ref="J4:J5"/>
    <mergeCell ref="K4:L4"/>
    <mergeCell ref="M4:N4"/>
    <mergeCell ref="O4:P4"/>
    <mergeCell ref="A4:A5"/>
    <mergeCell ref="B4:B5"/>
    <mergeCell ref="C4:C5"/>
    <mergeCell ref="D4:D5"/>
    <mergeCell ref="E4:E5"/>
    <mergeCell ref="F4:F5"/>
    <mergeCell ref="R7:R8"/>
    <mergeCell ref="A9:A10"/>
    <mergeCell ref="B9:B10"/>
    <mergeCell ref="C9:C10"/>
    <mergeCell ref="D9:D10"/>
    <mergeCell ref="E9:E10"/>
    <mergeCell ref="F9:F10"/>
    <mergeCell ref="J9:J10"/>
    <mergeCell ref="K9:K10"/>
    <mergeCell ref="L9:L10"/>
    <mergeCell ref="L7:L8"/>
    <mergeCell ref="M7:M8"/>
    <mergeCell ref="N7:N8"/>
    <mergeCell ref="O7:O8"/>
    <mergeCell ref="P7:P8"/>
    <mergeCell ref="Q7:Q8"/>
    <mergeCell ref="F11:F12"/>
    <mergeCell ref="Q13:Q14"/>
    <mergeCell ref="R13:R14"/>
    <mergeCell ref="M9:M10"/>
    <mergeCell ref="N9:N10"/>
    <mergeCell ref="O9:O10"/>
    <mergeCell ref="P9:P10"/>
    <mergeCell ref="Q9:Q10"/>
    <mergeCell ref="R9:R10"/>
    <mergeCell ref="J15:J16"/>
    <mergeCell ref="K15:K16"/>
    <mergeCell ref="K13:K14"/>
    <mergeCell ref="P11:P12"/>
    <mergeCell ref="Q11:Q12"/>
    <mergeCell ref="R11:R12"/>
    <mergeCell ref="A13:A14"/>
    <mergeCell ref="B13:B14"/>
    <mergeCell ref="C13:C14"/>
    <mergeCell ref="D13:D14"/>
    <mergeCell ref="E13:E14"/>
    <mergeCell ref="F13:F14"/>
    <mergeCell ref="J13:J14"/>
    <mergeCell ref="J11:J12"/>
    <mergeCell ref="K11:K12"/>
    <mergeCell ref="L11:L12"/>
    <mergeCell ref="M11:M12"/>
    <mergeCell ref="N11:N12"/>
    <mergeCell ref="O11:O12"/>
    <mergeCell ref="A11:A12"/>
    <mergeCell ref="B11:B12"/>
    <mergeCell ref="C11:C12"/>
    <mergeCell ref="D11:D12"/>
    <mergeCell ref="E11:E12"/>
    <mergeCell ref="L13:L14"/>
    <mergeCell ref="M13:M14"/>
    <mergeCell ref="N13:N14"/>
    <mergeCell ref="O13:O14"/>
    <mergeCell ref="P13:P14"/>
    <mergeCell ref="M17:M18"/>
    <mergeCell ref="N17:N18"/>
    <mergeCell ref="O17:O18"/>
    <mergeCell ref="P17:P18"/>
    <mergeCell ref="Q17:Q18"/>
    <mergeCell ref="R17:R18"/>
    <mergeCell ref="R15:R16"/>
    <mergeCell ref="A17:A18"/>
    <mergeCell ref="B17:B18"/>
    <mergeCell ref="C17:C18"/>
    <mergeCell ref="D17:D18"/>
    <mergeCell ref="E17:E18"/>
    <mergeCell ref="F17:F18"/>
    <mergeCell ref="J17:J18"/>
    <mergeCell ref="K17:K18"/>
    <mergeCell ref="L17:L18"/>
    <mergeCell ref="L15:L16"/>
    <mergeCell ref="M15:M16"/>
    <mergeCell ref="N15:N16"/>
    <mergeCell ref="O15:O16"/>
    <mergeCell ref="P15:P16"/>
    <mergeCell ref="Q15:Q16"/>
    <mergeCell ref="A15:A16"/>
    <mergeCell ref="B15:B16"/>
    <mergeCell ref="C15:C16"/>
    <mergeCell ref="D15:D16"/>
    <mergeCell ref="E15:E16"/>
    <mergeCell ref="F15:F16"/>
    <mergeCell ref="P19:P22"/>
    <mergeCell ref="Q19:Q22"/>
    <mergeCell ref="R19:R22"/>
    <mergeCell ref="A23:A25"/>
    <mergeCell ref="B23:B25"/>
    <mergeCell ref="C23:C25"/>
    <mergeCell ref="D23:D25"/>
    <mergeCell ref="E23:E25"/>
    <mergeCell ref="F23:F25"/>
    <mergeCell ref="G23:G24"/>
    <mergeCell ref="J19:J22"/>
    <mergeCell ref="K19:K22"/>
    <mergeCell ref="L19:L22"/>
    <mergeCell ref="M19:M22"/>
    <mergeCell ref="N19:N22"/>
    <mergeCell ref="O19:O22"/>
    <mergeCell ref="A19:A22"/>
    <mergeCell ref="B19:B22"/>
    <mergeCell ref="C19:C22"/>
    <mergeCell ref="D19:D22"/>
    <mergeCell ref="E19:E22"/>
    <mergeCell ref="F19:F22"/>
    <mergeCell ref="P23:P25"/>
    <mergeCell ref="Q23:Q25"/>
    <mergeCell ref="K26:K27"/>
    <mergeCell ref="R23:R25"/>
    <mergeCell ref="A26:A27"/>
    <mergeCell ref="B26:B27"/>
    <mergeCell ref="C26:C27"/>
    <mergeCell ref="D26:D27"/>
    <mergeCell ref="E26:E27"/>
    <mergeCell ref="F26:F27"/>
    <mergeCell ref="J26:J27"/>
    <mergeCell ref="J23:J25"/>
    <mergeCell ref="K23:K25"/>
    <mergeCell ref="L23:L25"/>
    <mergeCell ref="M23:M25"/>
    <mergeCell ref="N23:N25"/>
    <mergeCell ref="O23:O25"/>
    <mergeCell ref="Q26:Q27"/>
    <mergeCell ref="R26:R27"/>
    <mergeCell ref="L26:L27"/>
    <mergeCell ref="M26:M27"/>
    <mergeCell ref="N26:N27"/>
    <mergeCell ref="O26:O27"/>
    <mergeCell ref="P26:P27"/>
    <mergeCell ref="A33:A34"/>
    <mergeCell ref="B33:B34"/>
    <mergeCell ref="C33:C34"/>
    <mergeCell ref="D33:D34"/>
    <mergeCell ref="E33:E34"/>
    <mergeCell ref="F33:F34"/>
    <mergeCell ref="J33:J34"/>
    <mergeCell ref="K33:K34"/>
    <mergeCell ref="K29:K31"/>
    <mergeCell ref="A29:A31"/>
    <mergeCell ref="B29:B31"/>
    <mergeCell ref="C29:C31"/>
    <mergeCell ref="D29:D31"/>
    <mergeCell ref="E29:E31"/>
    <mergeCell ref="F29:F31"/>
    <mergeCell ref="G29:G30"/>
    <mergeCell ref="J29:J31"/>
    <mergeCell ref="C35:C39"/>
    <mergeCell ref="D35:D39"/>
    <mergeCell ref="E35:E39"/>
    <mergeCell ref="F35:F39"/>
    <mergeCell ref="G35:G36"/>
    <mergeCell ref="J35:J39"/>
    <mergeCell ref="K35:K39"/>
    <mergeCell ref="Q29:Q31"/>
    <mergeCell ref="R29:R31"/>
    <mergeCell ref="L29:L31"/>
    <mergeCell ref="M29:M31"/>
    <mergeCell ref="N29:N31"/>
    <mergeCell ref="O29:O31"/>
    <mergeCell ref="P29:P31"/>
    <mergeCell ref="R33:R34"/>
    <mergeCell ref="L33:L34"/>
    <mergeCell ref="M33:M34"/>
    <mergeCell ref="N33:N34"/>
    <mergeCell ref="O33:O34"/>
    <mergeCell ref="P33:P34"/>
    <mergeCell ref="Q33:Q34"/>
    <mergeCell ref="M47:M48"/>
    <mergeCell ref="N47:N48"/>
    <mergeCell ref="O47:O48"/>
    <mergeCell ref="P47:P48"/>
    <mergeCell ref="Q47:Q48"/>
    <mergeCell ref="R47:R48"/>
    <mergeCell ref="R35:R39"/>
    <mergeCell ref="A47:A48"/>
    <mergeCell ref="B47:B48"/>
    <mergeCell ref="C47:C48"/>
    <mergeCell ref="D47:D48"/>
    <mergeCell ref="E47:E48"/>
    <mergeCell ref="F47:F48"/>
    <mergeCell ref="J47:J48"/>
    <mergeCell ref="K47:K48"/>
    <mergeCell ref="L47:L48"/>
    <mergeCell ref="L35:L39"/>
    <mergeCell ref="M35:M39"/>
    <mergeCell ref="N35:N39"/>
    <mergeCell ref="O35:O39"/>
    <mergeCell ref="P35:P39"/>
    <mergeCell ref="Q35:Q39"/>
    <mergeCell ref="A35:A39"/>
    <mergeCell ref="B35:B39"/>
    <mergeCell ref="P49:P50"/>
    <mergeCell ref="Q49:Q50"/>
    <mergeCell ref="R49:R50"/>
    <mergeCell ref="A51:A52"/>
    <mergeCell ref="B51:B52"/>
    <mergeCell ref="C51:C52"/>
    <mergeCell ref="D51:D52"/>
    <mergeCell ref="E51:E52"/>
    <mergeCell ref="F51:F52"/>
    <mergeCell ref="J51:J52"/>
    <mergeCell ref="J49:J50"/>
    <mergeCell ref="K49:K50"/>
    <mergeCell ref="L49:L50"/>
    <mergeCell ref="M49:M50"/>
    <mergeCell ref="N49:N50"/>
    <mergeCell ref="O49:O50"/>
    <mergeCell ref="A49:A50"/>
    <mergeCell ref="B49:B50"/>
    <mergeCell ref="C49:C50"/>
    <mergeCell ref="D49:D50"/>
    <mergeCell ref="E49:E50"/>
    <mergeCell ref="F49:F50"/>
    <mergeCell ref="Q51:Q52"/>
    <mergeCell ref="R51:R52"/>
    <mergeCell ref="A54:A55"/>
    <mergeCell ref="B54:B55"/>
    <mergeCell ref="C54:C55"/>
    <mergeCell ref="D54:D55"/>
    <mergeCell ref="E54:E55"/>
    <mergeCell ref="F54:F55"/>
    <mergeCell ref="J54:J55"/>
    <mergeCell ref="K54:K55"/>
    <mergeCell ref="K51:K52"/>
    <mergeCell ref="L51:L52"/>
    <mergeCell ref="M51:M52"/>
    <mergeCell ref="N51:N52"/>
    <mergeCell ref="O51:O52"/>
    <mergeCell ref="P51:P52"/>
    <mergeCell ref="R54:R55"/>
    <mergeCell ref="A58:A64"/>
    <mergeCell ref="B58:B64"/>
    <mergeCell ref="C58:C64"/>
    <mergeCell ref="D58:D64"/>
    <mergeCell ref="E58:E64"/>
    <mergeCell ref="F58:F64"/>
    <mergeCell ref="G58:G60"/>
    <mergeCell ref="H58:H59"/>
    <mergeCell ref="I58:I59"/>
    <mergeCell ref="L54:L55"/>
    <mergeCell ref="M54:M55"/>
    <mergeCell ref="N54:N55"/>
    <mergeCell ref="O54:O55"/>
    <mergeCell ref="P54:P55"/>
    <mergeCell ref="Q54:Q55"/>
    <mergeCell ref="P58:P64"/>
    <mergeCell ref="Q58:Q64"/>
    <mergeCell ref="R58:R64"/>
    <mergeCell ref="G61:G62"/>
    <mergeCell ref="A65:A67"/>
    <mergeCell ref="B65:B67"/>
    <mergeCell ref="C65:C67"/>
    <mergeCell ref="D65:D67"/>
    <mergeCell ref="E65:E67"/>
    <mergeCell ref="F65:F67"/>
    <mergeCell ref="J58:J64"/>
    <mergeCell ref="K58:K64"/>
    <mergeCell ref="L58:L64"/>
    <mergeCell ref="M58:M64"/>
    <mergeCell ref="N58:N64"/>
    <mergeCell ref="O58:O64"/>
    <mergeCell ref="P65:P67"/>
    <mergeCell ref="Q65:Q67"/>
    <mergeCell ref="R65:R67"/>
    <mergeCell ref="A70:A71"/>
    <mergeCell ref="B70:B71"/>
    <mergeCell ref="C70:C71"/>
    <mergeCell ref="D70:D71"/>
    <mergeCell ref="E70:E71"/>
    <mergeCell ref="F70:F71"/>
    <mergeCell ref="J70:J71"/>
    <mergeCell ref="J65:J67"/>
    <mergeCell ref="K65:K67"/>
    <mergeCell ref="L65:L67"/>
    <mergeCell ref="M65:M67"/>
    <mergeCell ref="N65:N67"/>
    <mergeCell ref="O65:O67"/>
    <mergeCell ref="Q70:Q71"/>
    <mergeCell ref="R70:R71"/>
    <mergeCell ref="L70:L71"/>
    <mergeCell ref="M70:M71"/>
    <mergeCell ref="A72:A75"/>
    <mergeCell ref="B72:B75"/>
    <mergeCell ref="C72:C75"/>
    <mergeCell ref="D72:D75"/>
    <mergeCell ref="E72:E75"/>
    <mergeCell ref="F72:F75"/>
    <mergeCell ref="G72:G73"/>
    <mergeCell ref="J72:J75"/>
    <mergeCell ref="K70:K71"/>
    <mergeCell ref="N70:N71"/>
    <mergeCell ref="O70:O71"/>
    <mergeCell ref="P70:P71"/>
    <mergeCell ref="Q72:Q75"/>
    <mergeCell ref="R72:R75"/>
    <mergeCell ref="G74:G75"/>
    <mergeCell ref="M77:M79"/>
    <mergeCell ref="N77:P77"/>
    <mergeCell ref="N78:N79"/>
    <mergeCell ref="O78:P78"/>
    <mergeCell ref="K72:K75"/>
    <mergeCell ref="L72:L75"/>
    <mergeCell ref="M72:M75"/>
    <mergeCell ref="N72:N75"/>
    <mergeCell ref="O72:O75"/>
    <mergeCell ref="P72:P75"/>
  </mergeCells>
  <pageMargins left="0.70866141732283472" right="0.70866141732283472" top="0.74803149606299213" bottom="0.74803149606299213" header="0.31496062992125984" footer="0.31496062992125984"/>
  <pageSetup paperSize="9" scale="28" orientation="landscape" r:id="rId1"/>
  <rowBreaks count="8" manualBreakCount="8">
    <brk id="14" max="16383" man="1"/>
    <brk id="25" max="16383" man="1"/>
    <brk id="34" max="16383" man="1"/>
    <brk id="42" max="16383" man="1"/>
    <brk id="48" max="18" man="1"/>
    <brk id="55" max="18" man="1"/>
    <brk id="64" max="18" man="1"/>
    <brk id="68" max="1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7FEEE-B14A-4446-961C-2E503F91AD3E}">
  <sheetPr>
    <pageSetUpPr fitToPage="1"/>
  </sheetPr>
  <dimension ref="A2:S67"/>
  <sheetViews>
    <sheetView topLeftCell="F61" zoomScale="80" zoomScaleNormal="80" workbookViewId="0">
      <selection activeCell="E131" sqref="E131"/>
    </sheetView>
  </sheetViews>
  <sheetFormatPr defaultRowHeight="15" x14ac:dyDescent="0.25"/>
  <cols>
    <col min="1" max="1" width="4.7109375" style="354" customWidth="1"/>
    <col min="2" max="2" width="9.140625" style="354"/>
    <col min="3" max="3" width="11.42578125" style="354" customWidth="1"/>
    <col min="4" max="4" width="9.7109375" style="354" customWidth="1"/>
    <col min="5" max="5" width="45.7109375" style="354" customWidth="1"/>
    <col min="6" max="6" width="71.85546875" style="354" customWidth="1"/>
    <col min="7" max="7" width="35.7109375" style="354" customWidth="1"/>
    <col min="8" max="8" width="20.42578125" style="354" customWidth="1"/>
    <col min="9" max="9" width="12.140625" style="354" customWidth="1"/>
    <col min="10" max="10" width="32.140625" style="354" customWidth="1"/>
    <col min="11" max="11" width="12.140625" style="354" customWidth="1"/>
    <col min="12" max="12" width="13.85546875" style="354" customWidth="1"/>
    <col min="13" max="13" width="17.85546875" style="354" customWidth="1"/>
    <col min="14" max="14" width="17.28515625" style="354" customWidth="1"/>
    <col min="15" max="16" width="18" style="354" customWidth="1"/>
    <col min="17" max="17" width="21.28515625" style="354" customWidth="1"/>
    <col min="18" max="18" width="15.85546875" style="354" customWidth="1"/>
    <col min="19" max="19" width="19.5703125" style="354" customWidth="1"/>
    <col min="20" max="258" width="9.140625" style="354"/>
    <col min="259" max="259" width="4.7109375" style="354" bestFit="1" customWidth="1"/>
    <col min="260" max="260" width="9.7109375" style="354" bestFit="1" customWidth="1"/>
    <col min="261" max="261" width="10" style="354" bestFit="1" customWidth="1"/>
    <col min="262" max="262" width="9.140625" style="354"/>
    <col min="263" max="263" width="22.85546875" style="354" customWidth="1"/>
    <col min="264" max="264" width="59.7109375" style="354" bestFit="1" customWidth="1"/>
    <col min="265" max="265" width="57.85546875" style="354" bestFit="1" customWidth="1"/>
    <col min="266" max="266" width="35.28515625" style="354" bestFit="1" customWidth="1"/>
    <col min="267" max="267" width="28.140625" style="354" bestFit="1" customWidth="1"/>
    <col min="268" max="268" width="33.140625" style="354" bestFit="1" customWidth="1"/>
    <col min="269" max="269" width="26" style="354" bestFit="1" customWidth="1"/>
    <col min="270" max="270" width="19.140625" style="354" bestFit="1" customWidth="1"/>
    <col min="271" max="271" width="10.42578125" style="354" customWidth="1"/>
    <col min="272" max="272" width="11.85546875" style="354" customWidth="1"/>
    <col min="273" max="273" width="14.7109375" style="354" customWidth="1"/>
    <col min="274" max="274" width="9" style="354" bestFit="1" customWidth="1"/>
    <col min="275" max="514" width="9.140625" style="354"/>
    <col min="515" max="515" width="4.7109375" style="354" bestFit="1" customWidth="1"/>
    <col min="516" max="516" width="9.7109375" style="354" bestFit="1" customWidth="1"/>
    <col min="517" max="517" width="10" style="354" bestFit="1" customWidth="1"/>
    <col min="518" max="518" width="9.140625" style="354"/>
    <col min="519" max="519" width="22.85546875" style="354" customWidth="1"/>
    <col min="520" max="520" width="59.7109375" style="354" bestFit="1" customWidth="1"/>
    <col min="521" max="521" width="57.85546875" style="354" bestFit="1" customWidth="1"/>
    <col min="522" max="522" width="35.28515625" style="354" bestFit="1" customWidth="1"/>
    <col min="523" max="523" width="28.140625" style="354" bestFit="1" customWidth="1"/>
    <col min="524" max="524" width="33.140625" style="354" bestFit="1" customWidth="1"/>
    <col min="525" max="525" width="26" style="354" bestFit="1" customWidth="1"/>
    <col min="526" max="526" width="19.140625" style="354" bestFit="1" customWidth="1"/>
    <col min="527" max="527" width="10.42578125" style="354" customWidth="1"/>
    <col min="528" max="528" width="11.85546875" style="354" customWidth="1"/>
    <col min="529" max="529" width="14.7109375" style="354" customWidth="1"/>
    <col min="530" max="530" width="9" style="354" bestFit="1" customWidth="1"/>
    <col min="531" max="770" width="9.140625" style="354"/>
    <col min="771" max="771" width="4.7109375" style="354" bestFit="1" customWidth="1"/>
    <col min="772" max="772" width="9.7109375" style="354" bestFit="1" customWidth="1"/>
    <col min="773" max="773" width="10" style="354" bestFit="1" customWidth="1"/>
    <col min="774" max="774" width="9.140625" style="354"/>
    <col min="775" max="775" width="22.85546875" style="354" customWidth="1"/>
    <col min="776" max="776" width="59.7109375" style="354" bestFit="1" customWidth="1"/>
    <col min="777" max="777" width="57.85546875" style="354" bestFit="1" customWidth="1"/>
    <col min="778" max="778" width="35.28515625" style="354" bestFit="1" customWidth="1"/>
    <col min="779" max="779" width="28.140625" style="354" bestFit="1" customWidth="1"/>
    <col min="780" max="780" width="33.140625" style="354" bestFit="1" customWidth="1"/>
    <col min="781" max="781" width="26" style="354" bestFit="1" customWidth="1"/>
    <col min="782" max="782" width="19.140625" style="354" bestFit="1" customWidth="1"/>
    <col min="783" max="783" width="10.42578125" style="354" customWidth="1"/>
    <col min="784" max="784" width="11.85546875" style="354" customWidth="1"/>
    <col min="785" max="785" width="14.7109375" style="354" customWidth="1"/>
    <col min="786" max="786" width="9" style="354" bestFit="1" customWidth="1"/>
    <col min="787" max="1026" width="9.140625" style="354"/>
    <col min="1027" max="1027" width="4.7109375" style="354" bestFit="1" customWidth="1"/>
    <col min="1028" max="1028" width="9.7109375" style="354" bestFit="1" customWidth="1"/>
    <col min="1029" max="1029" width="10" style="354" bestFit="1" customWidth="1"/>
    <col min="1030" max="1030" width="9.140625" style="354"/>
    <col min="1031" max="1031" width="22.85546875" style="354" customWidth="1"/>
    <col min="1032" max="1032" width="59.7109375" style="354" bestFit="1" customWidth="1"/>
    <col min="1033" max="1033" width="57.85546875" style="354" bestFit="1" customWidth="1"/>
    <col min="1034" max="1034" width="35.28515625" style="354" bestFit="1" customWidth="1"/>
    <col min="1035" max="1035" width="28.140625" style="354" bestFit="1" customWidth="1"/>
    <col min="1036" max="1036" width="33.140625" style="354" bestFit="1" customWidth="1"/>
    <col min="1037" max="1037" width="26" style="354" bestFit="1" customWidth="1"/>
    <col min="1038" max="1038" width="19.140625" style="354" bestFit="1" customWidth="1"/>
    <col min="1039" max="1039" width="10.42578125" style="354" customWidth="1"/>
    <col min="1040" max="1040" width="11.85546875" style="354" customWidth="1"/>
    <col min="1041" max="1041" width="14.7109375" style="354" customWidth="1"/>
    <col min="1042" max="1042" width="9" style="354" bestFit="1" customWidth="1"/>
    <col min="1043" max="1282" width="9.140625" style="354"/>
    <col min="1283" max="1283" width="4.7109375" style="354" bestFit="1" customWidth="1"/>
    <col min="1284" max="1284" width="9.7109375" style="354" bestFit="1" customWidth="1"/>
    <col min="1285" max="1285" width="10" style="354" bestFit="1" customWidth="1"/>
    <col min="1286" max="1286" width="9.140625" style="354"/>
    <col min="1287" max="1287" width="22.85546875" style="354" customWidth="1"/>
    <col min="1288" max="1288" width="59.7109375" style="354" bestFit="1" customWidth="1"/>
    <col min="1289" max="1289" width="57.85546875" style="354" bestFit="1" customWidth="1"/>
    <col min="1290" max="1290" width="35.28515625" style="354" bestFit="1" customWidth="1"/>
    <col min="1291" max="1291" width="28.140625" style="354" bestFit="1" customWidth="1"/>
    <col min="1292" max="1292" width="33.140625" style="354" bestFit="1" customWidth="1"/>
    <col min="1293" max="1293" width="26" style="354" bestFit="1" customWidth="1"/>
    <col min="1294" max="1294" width="19.140625" style="354" bestFit="1" customWidth="1"/>
    <col min="1295" max="1295" width="10.42578125" style="354" customWidth="1"/>
    <col min="1296" max="1296" width="11.85546875" style="354" customWidth="1"/>
    <col min="1297" max="1297" width="14.7109375" style="354" customWidth="1"/>
    <col min="1298" max="1298" width="9" style="354" bestFit="1" customWidth="1"/>
    <col min="1299" max="1538" width="9.140625" style="354"/>
    <col min="1539" max="1539" width="4.7109375" style="354" bestFit="1" customWidth="1"/>
    <col min="1540" max="1540" width="9.7109375" style="354" bestFit="1" customWidth="1"/>
    <col min="1541" max="1541" width="10" style="354" bestFit="1" customWidth="1"/>
    <col min="1542" max="1542" width="9.140625" style="354"/>
    <col min="1543" max="1543" width="22.85546875" style="354" customWidth="1"/>
    <col min="1544" max="1544" width="59.7109375" style="354" bestFit="1" customWidth="1"/>
    <col min="1545" max="1545" width="57.85546875" style="354" bestFit="1" customWidth="1"/>
    <col min="1546" max="1546" width="35.28515625" style="354" bestFit="1" customWidth="1"/>
    <col min="1547" max="1547" width="28.140625" style="354" bestFit="1" customWidth="1"/>
    <col min="1548" max="1548" width="33.140625" style="354" bestFit="1" customWidth="1"/>
    <col min="1549" max="1549" width="26" style="354" bestFit="1" customWidth="1"/>
    <col min="1550" max="1550" width="19.140625" style="354" bestFit="1" customWidth="1"/>
    <col min="1551" max="1551" width="10.42578125" style="354" customWidth="1"/>
    <col min="1552" max="1552" width="11.85546875" style="354" customWidth="1"/>
    <col min="1553" max="1553" width="14.7109375" style="354" customWidth="1"/>
    <col min="1554" max="1554" width="9" style="354" bestFit="1" customWidth="1"/>
    <col min="1555" max="1794" width="9.140625" style="354"/>
    <col min="1795" max="1795" width="4.7109375" style="354" bestFit="1" customWidth="1"/>
    <col min="1796" max="1796" width="9.7109375" style="354" bestFit="1" customWidth="1"/>
    <col min="1797" max="1797" width="10" style="354" bestFit="1" customWidth="1"/>
    <col min="1798" max="1798" width="9.140625" style="354"/>
    <col min="1799" max="1799" width="22.85546875" style="354" customWidth="1"/>
    <col min="1800" max="1800" width="59.7109375" style="354" bestFit="1" customWidth="1"/>
    <col min="1801" max="1801" width="57.85546875" style="354" bestFit="1" customWidth="1"/>
    <col min="1802" max="1802" width="35.28515625" style="354" bestFit="1" customWidth="1"/>
    <col min="1803" max="1803" width="28.140625" style="354" bestFit="1" customWidth="1"/>
    <col min="1804" max="1804" width="33.140625" style="354" bestFit="1" customWidth="1"/>
    <col min="1805" max="1805" width="26" style="354" bestFit="1" customWidth="1"/>
    <col min="1806" max="1806" width="19.140625" style="354" bestFit="1" customWidth="1"/>
    <col min="1807" max="1807" width="10.42578125" style="354" customWidth="1"/>
    <col min="1808" max="1808" width="11.85546875" style="354" customWidth="1"/>
    <col min="1809" max="1809" width="14.7109375" style="354" customWidth="1"/>
    <col min="1810" max="1810" width="9" style="354" bestFit="1" customWidth="1"/>
    <col min="1811" max="2050" width="9.140625" style="354"/>
    <col min="2051" max="2051" width="4.7109375" style="354" bestFit="1" customWidth="1"/>
    <col min="2052" max="2052" width="9.7109375" style="354" bestFit="1" customWidth="1"/>
    <col min="2053" max="2053" width="10" style="354" bestFit="1" customWidth="1"/>
    <col min="2054" max="2054" width="9.140625" style="354"/>
    <col min="2055" max="2055" width="22.85546875" style="354" customWidth="1"/>
    <col min="2056" max="2056" width="59.7109375" style="354" bestFit="1" customWidth="1"/>
    <col min="2057" max="2057" width="57.85546875" style="354" bestFit="1" customWidth="1"/>
    <col min="2058" max="2058" width="35.28515625" style="354" bestFit="1" customWidth="1"/>
    <col min="2059" max="2059" width="28.140625" style="354" bestFit="1" customWidth="1"/>
    <col min="2060" max="2060" width="33.140625" style="354" bestFit="1" customWidth="1"/>
    <col min="2061" max="2061" width="26" style="354" bestFit="1" customWidth="1"/>
    <col min="2062" max="2062" width="19.140625" style="354" bestFit="1" customWidth="1"/>
    <col min="2063" max="2063" width="10.42578125" style="354" customWidth="1"/>
    <col min="2064" max="2064" width="11.85546875" style="354" customWidth="1"/>
    <col min="2065" max="2065" width="14.7109375" style="354" customWidth="1"/>
    <col min="2066" max="2066" width="9" style="354" bestFit="1" customWidth="1"/>
    <col min="2067" max="2306" width="9.140625" style="354"/>
    <col min="2307" max="2307" width="4.7109375" style="354" bestFit="1" customWidth="1"/>
    <col min="2308" max="2308" width="9.7109375" style="354" bestFit="1" customWidth="1"/>
    <col min="2309" max="2309" width="10" style="354" bestFit="1" customWidth="1"/>
    <col min="2310" max="2310" width="9.140625" style="354"/>
    <col min="2311" max="2311" width="22.85546875" style="354" customWidth="1"/>
    <col min="2312" max="2312" width="59.7109375" style="354" bestFit="1" customWidth="1"/>
    <col min="2313" max="2313" width="57.85546875" style="354" bestFit="1" customWidth="1"/>
    <col min="2314" max="2314" width="35.28515625" style="354" bestFit="1" customWidth="1"/>
    <col min="2315" max="2315" width="28.140625" style="354" bestFit="1" customWidth="1"/>
    <col min="2316" max="2316" width="33.140625" style="354" bestFit="1" customWidth="1"/>
    <col min="2317" max="2317" width="26" style="354" bestFit="1" customWidth="1"/>
    <col min="2318" max="2318" width="19.140625" style="354" bestFit="1" customWidth="1"/>
    <col min="2319" max="2319" width="10.42578125" style="354" customWidth="1"/>
    <col min="2320" max="2320" width="11.85546875" style="354" customWidth="1"/>
    <col min="2321" max="2321" width="14.7109375" style="354" customWidth="1"/>
    <col min="2322" max="2322" width="9" style="354" bestFit="1" customWidth="1"/>
    <col min="2323" max="2562" width="9.140625" style="354"/>
    <col min="2563" max="2563" width="4.7109375" style="354" bestFit="1" customWidth="1"/>
    <col min="2564" max="2564" width="9.7109375" style="354" bestFit="1" customWidth="1"/>
    <col min="2565" max="2565" width="10" style="354" bestFit="1" customWidth="1"/>
    <col min="2566" max="2566" width="9.140625" style="354"/>
    <col min="2567" max="2567" width="22.85546875" style="354" customWidth="1"/>
    <col min="2568" max="2568" width="59.7109375" style="354" bestFit="1" customWidth="1"/>
    <col min="2569" max="2569" width="57.85546875" style="354" bestFit="1" customWidth="1"/>
    <col min="2570" max="2570" width="35.28515625" style="354" bestFit="1" customWidth="1"/>
    <col min="2571" max="2571" width="28.140625" style="354" bestFit="1" customWidth="1"/>
    <col min="2572" max="2572" width="33.140625" style="354" bestFit="1" customWidth="1"/>
    <col min="2573" max="2573" width="26" style="354" bestFit="1" customWidth="1"/>
    <col min="2574" max="2574" width="19.140625" style="354" bestFit="1" customWidth="1"/>
    <col min="2575" max="2575" width="10.42578125" style="354" customWidth="1"/>
    <col min="2576" max="2576" width="11.85546875" style="354" customWidth="1"/>
    <col min="2577" max="2577" width="14.7109375" style="354" customWidth="1"/>
    <col min="2578" max="2578" width="9" style="354" bestFit="1" customWidth="1"/>
    <col min="2579" max="2818" width="9.140625" style="354"/>
    <col min="2819" max="2819" width="4.7109375" style="354" bestFit="1" customWidth="1"/>
    <col min="2820" max="2820" width="9.7109375" style="354" bestFit="1" customWidth="1"/>
    <col min="2821" max="2821" width="10" style="354" bestFit="1" customWidth="1"/>
    <col min="2822" max="2822" width="9.140625" style="354"/>
    <col min="2823" max="2823" width="22.85546875" style="354" customWidth="1"/>
    <col min="2824" max="2824" width="59.7109375" style="354" bestFit="1" customWidth="1"/>
    <col min="2825" max="2825" width="57.85546875" style="354" bestFit="1" customWidth="1"/>
    <col min="2826" max="2826" width="35.28515625" style="354" bestFit="1" customWidth="1"/>
    <col min="2827" max="2827" width="28.140625" style="354" bestFit="1" customWidth="1"/>
    <col min="2828" max="2828" width="33.140625" style="354" bestFit="1" customWidth="1"/>
    <col min="2829" max="2829" width="26" style="354" bestFit="1" customWidth="1"/>
    <col min="2830" max="2830" width="19.140625" style="354" bestFit="1" customWidth="1"/>
    <col min="2831" max="2831" width="10.42578125" style="354" customWidth="1"/>
    <col min="2832" max="2832" width="11.85546875" style="354" customWidth="1"/>
    <col min="2833" max="2833" width="14.7109375" style="354" customWidth="1"/>
    <col min="2834" max="2834" width="9" style="354" bestFit="1" customWidth="1"/>
    <col min="2835" max="3074" width="9.140625" style="354"/>
    <col min="3075" max="3075" width="4.7109375" style="354" bestFit="1" customWidth="1"/>
    <col min="3076" max="3076" width="9.7109375" style="354" bestFit="1" customWidth="1"/>
    <col min="3077" max="3077" width="10" style="354" bestFit="1" customWidth="1"/>
    <col min="3078" max="3078" width="9.140625" style="354"/>
    <col min="3079" max="3079" width="22.85546875" style="354" customWidth="1"/>
    <col min="3080" max="3080" width="59.7109375" style="354" bestFit="1" customWidth="1"/>
    <col min="3081" max="3081" width="57.85546875" style="354" bestFit="1" customWidth="1"/>
    <col min="3082" max="3082" width="35.28515625" style="354" bestFit="1" customWidth="1"/>
    <col min="3083" max="3083" width="28.140625" style="354" bestFit="1" customWidth="1"/>
    <col min="3084" max="3084" width="33.140625" style="354" bestFit="1" customWidth="1"/>
    <col min="3085" max="3085" width="26" style="354" bestFit="1" customWidth="1"/>
    <col min="3086" max="3086" width="19.140625" style="354" bestFit="1" customWidth="1"/>
    <col min="3087" max="3087" width="10.42578125" style="354" customWidth="1"/>
    <col min="3088" max="3088" width="11.85546875" style="354" customWidth="1"/>
    <col min="3089" max="3089" width="14.7109375" style="354" customWidth="1"/>
    <col min="3090" max="3090" width="9" style="354" bestFit="1" customWidth="1"/>
    <col min="3091" max="3330" width="9.140625" style="354"/>
    <col min="3331" max="3331" width="4.7109375" style="354" bestFit="1" customWidth="1"/>
    <col min="3332" max="3332" width="9.7109375" style="354" bestFit="1" customWidth="1"/>
    <col min="3333" max="3333" width="10" style="354" bestFit="1" customWidth="1"/>
    <col min="3334" max="3334" width="9.140625" style="354"/>
    <col min="3335" max="3335" width="22.85546875" style="354" customWidth="1"/>
    <col min="3336" max="3336" width="59.7109375" style="354" bestFit="1" customWidth="1"/>
    <col min="3337" max="3337" width="57.85546875" style="354" bestFit="1" customWidth="1"/>
    <col min="3338" max="3338" width="35.28515625" style="354" bestFit="1" customWidth="1"/>
    <col min="3339" max="3339" width="28.140625" style="354" bestFit="1" customWidth="1"/>
    <col min="3340" max="3340" width="33.140625" style="354" bestFit="1" customWidth="1"/>
    <col min="3341" max="3341" width="26" style="354" bestFit="1" customWidth="1"/>
    <col min="3342" max="3342" width="19.140625" style="354" bestFit="1" customWidth="1"/>
    <col min="3343" max="3343" width="10.42578125" style="354" customWidth="1"/>
    <col min="3344" max="3344" width="11.85546875" style="354" customWidth="1"/>
    <col min="3345" max="3345" width="14.7109375" style="354" customWidth="1"/>
    <col min="3346" max="3346" width="9" style="354" bestFit="1" customWidth="1"/>
    <col min="3347" max="3586" width="9.140625" style="354"/>
    <col min="3587" max="3587" width="4.7109375" style="354" bestFit="1" customWidth="1"/>
    <col min="3588" max="3588" width="9.7109375" style="354" bestFit="1" customWidth="1"/>
    <col min="3589" max="3589" width="10" style="354" bestFit="1" customWidth="1"/>
    <col min="3590" max="3590" width="9.140625" style="354"/>
    <col min="3591" max="3591" width="22.85546875" style="354" customWidth="1"/>
    <col min="3592" max="3592" width="59.7109375" style="354" bestFit="1" customWidth="1"/>
    <col min="3593" max="3593" width="57.85546875" style="354" bestFit="1" customWidth="1"/>
    <col min="3594" max="3594" width="35.28515625" style="354" bestFit="1" customWidth="1"/>
    <col min="3595" max="3595" width="28.140625" style="354" bestFit="1" customWidth="1"/>
    <col min="3596" max="3596" width="33.140625" style="354" bestFit="1" customWidth="1"/>
    <col min="3597" max="3597" width="26" style="354" bestFit="1" customWidth="1"/>
    <col min="3598" max="3598" width="19.140625" style="354" bestFit="1" customWidth="1"/>
    <col min="3599" max="3599" width="10.42578125" style="354" customWidth="1"/>
    <col min="3600" max="3600" width="11.85546875" style="354" customWidth="1"/>
    <col min="3601" max="3601" width="14.7109375" style="354" customWidth="1"/>
    <col min="3602" max="3602" width="9" style="354" bestFit="1" customWidth="1"/>
    <col min="3603" max="3842" width="9.140625" style="354"/>
    <col min="3843" max="3843" width="4.7109375" style="354" bestFit="1" customWidth="1"/>
    <col min="3844" max="3844" width="9.7109375" style="354" bestFit="1" customWidth="1"/>
    <col min="3845" max="3845" width="10" style="354" bestFit="1" customWidth="1"/>
    <col min="3846" max="3846" width="9.140625" style="354"/>
    <col min="3847" max="3847" width="22.85546875" style="354" customWidth="1"/>
    <col min="3848" max="3848" width="59.7109375" style="354" bestFit="1" customWidth="1"/>
    <col min="3849" max="3849" width="57.85546875" style="354" bestFit="1" customWidth="1"/>
    <col min="3850" max="3850" width="35.28515625" style="354" bestFit="1" customWidth="1"/>
    <col min="3851" max="3851" width="28.140625" style="354" bestFit="1" customWidth="1"/>
    <col min="3852" max="3852" width="33.140625" style="354" bestFit="1" customWidth="1"/>
    <col min="3853" max="3853" width="26" style="354" bestFit="1" customWidth="1"/>
    <col min="3854" max="3854" width="19.140625" style="354" bestFit="1" customWidth="1"/>
    <col min="3855" max="3855" width="10.42578125" style="354" customWidth="1"/>
    <col min="3856" max="3856" width="11.85546875" style="354" customWidth="1"/>
    <col min="3857" max="3857" width="14.7109375" style="354" customWidth="1"/>
    <col min="3858" max="3858" width="9" style="354" bestFit="1" customWidth="1"/>
    <col min="3859" max="4098" width="9.140625" style="354"/>
    <col min="4099" max="4099" width="4.7109375" style="354" bestFit="1" customWidth="1"/>
    <col min="4100" max="4100" width="9.7109375" style="354" bestFit="1" customWidth="1"/>
    <col min="4101" max="4101" width="10" style="354" bestFit="1" customWidth="1"/>
    <col min="4102" max="4102" width="9.140625" style="354"/>
    <col min="4103" max="4103" width="22.85546875" style="354" customWidth="1"/>
    <col min="4104" max="4104" width="59.7109375" style="354" bestFit="1" customWidth="1"/>
    <col min="4105" max="4105" width="57.85546875" style="354" bestFit="1" customWidth="1"/>
    <col min="4106" max="4106" width="35.28515625" style="354" bestFit="1" customWidth="1"/>
    <col min="4107" max="4107" width="28.140625" style="354" bestFit="1" customWidth="1"/>
    <col min="4108" max="4108" width="33.140625" style="354" bestFit="1" customWidth="1"/>
    <col min="4109" max="4109" width="26" style="354" bestFit="1" customWidth="1"/>
    <col min="4110" max="4110" width="19.140625" style="354" bestFit="1" customWidth="1"/>
    <col min="4111" max="4111" width="10.42578125" style="354" customWidth="1"/>
    <col min="4112" max="4112" width="11.85546875" style="354" customWidth="1"/>
    <col min="4113" max="4113" width="14.7109375" style="354" customWidth="1"/>
    <col min="4114" max="4114" width="9" style="354" bestFit="1" customWidth="1"/>
    <col min="4115" max="4354" width="9.140625" style="354"/>
    <col min="4355" max="4355" width="4.7109375" style="354" bestFit="1" customWidth="1"/>
    <col min="4356" max="4356" width="9.7109375" style="354" bestFit="1" customWidth="1"/>
    <col min="4357" max="4357" width="10" style="354" bestFit="1" customWidth="1"/>
    <col min="4358" max="4358" width="9.140625" style="354"/>
    <col min="4359" max="4359" width="22.85546875" style="354" customWidth="1"/>
    <col min="4360" max="4360" width="59.7109375" style="354" bestFit="1" customWidth="1"/>
    <col min="4361" max="4361" width="57.85546875" style="354" bestFit="1" customWidth="1"/>
    <col min="4362" max="4362" width="35.28515625" style="354" bestFit="1" customWidth="1"/>
    <col min="4363" max="4363" width="28.140625" style="354" bestFit="1" customWidth="1"/>
    <col min="4364" max="4364" width="33.140625" style="354" bestFit="1" customWidth="1"/>
    <col min="4365" max="4365" width="26" style="354" bestFit="1" customWidth="1"/>
    <col min="4366" max="4366" width="19.140625" style="354" bestFit="1" customWidth="1"/>
    <col min="4367" max="4367" width="10.42578125" style="354" customWidth="1"/>
    <col min="4368" max="4368" width="11.85546875" style="354" customWidth="1"/>
    <col min="4369" max="4369" width="14.7109375" style="354" customWidth="1"/>
    <col min="4370" max="4370" width="9" style="354" bestFit="1" customWidth="1"/>
    <col min="4371" max="4610" width="9.140625" style="354"/>
    <col min="4611" max="4611" width="4.7109375" style="354" bestFit="1" customWidth="1"/>
    <col min="4612" max="4612" width="9.7109375" style="354" bestFit="1" customWidth="1"/>
    <col min="4613" max="4613" width="10" style="354" bestFit="1" customWidth="1"/>
    <col min="4614" max="4614" width="9.140625" style="354"/>
    <col min="4615" max="4615" width="22.85546875" style="354" customWidth="1"/>
    <col min="4616" max="4616" width="59.7109375" style="354" bestFit="1" customWidth="1"/>
    <col min="4617" max="4617" width="57.85546875" style="354" bestFit="1" customWidth="1"/>
    <col min="4618" max="4618" width="35.28515625" style="354" bestFit="1" customWidth="1"/>
    <col min="4619" max="4619" width="28.140625" style="354" bestFit="1" customWidth="1"/>
    <col min="4620" max="4620" width="33.140625" style="354" bestFit="1" customWidth="1"/>
    <col min="4621" max="4621" width="26" style="354" bestFit="1" customWidth="1"/>
    <col min="4622" max="4622" width="19.140625" style="354" bestFit="1" customWidth="1"/>
    <col min="4623" max="4623" width="10.42578125" style="354" customWidth="1"/>
    <col min="4624" max="4624" width="11.85546875" style="354" customWidth="1"/>
    <col min="4625" max="4625" width="14.7109375" style="354" customWidth="1"/>
    <col min="4626" max="4626" width="9" style="354" bestFit="1" customWidth="1"/>
    <col min="4627" max="4866" width="9.140625" style="354"/>
    <col min="4867" max="4867" width="4.7109375" style="354" bestFit="1" customWidth="1"/>
    <col min="4868" max="4868" width="9.7109375" style="354" bestFit="1" customWidth="1"/>
    <col min="4869" max="4869" width="10" style="354" bestFit="1" customWidth="1"/>
    <col min="4870" max="4870" width="9.140625" style="354"/>
    <col min="4871" max="4871" width="22.85546875" style="354" customWidth="1"/>
    <col min="4872" max="4872" width="59.7109375" style="354" bestFit="1" customWidth="1"/>
    <col min="4873" max="4873" width="57.85546875" style="354" bestFit="1" customWidth="1"/>
    <col min="4874" max="4874" width="35.28515625" style="354" bestFit="1" customWidth="1"/>
    <col min="4875" max="4875" width="28.140625" style="354" bestFit="1" customWidth="1"/>
    <col min="4876" max="4876" width="33.140625" style="354" bestFit="1" customWidth="1"/>
    <col min="4877" max="4877" width="26" style="354" bestFit="1" customWidth="1"/>
    <col min="4878" max="4878" width="19.140625" style="354" bestFit="1" customWidth="1"/>
    <col min="4879" max="4879" width="10.42578125" style="354" customWidth="1"/>
    <col min="4880" max="4880" width="11.85546875" style="354" customWidth="1"/>
    <col min="4881" max="4881" width="14.7109375" style="354" customWidth="1"/>
    <col min="4882" max="4882" width="9" style="354" bestFit="1" customWidth="1"/>
    <col min="4883" max="5122" width="9.140625" style="354"/>
    <col min="5123" max="5123" width="4.7109375" style="354" bestFit="1" customWidth="1"/>
    <col min="5124" max="5124" width="9.7109375" style="354" bestFit="1" customWidth="1"/>
    <col min="5125" max="5125" width="10" style="354" bestFit="1" customWidth="1"/>
    <col min="5126" max="5126" width="9.140625" style="354"/>
    <col min="5127" max="5127" width="22.85546875" style="354" customWidth="1"/>
    <col min="5128" max="5128" width="59.7109375" style="354" bestFit="1" customWidth="1"/>
    <col min="5129" max="5129" width="57.85546875" style="354" bestFit="1" customWidth="1"/>
    <col min="5130" max="5130" width="35.28515625" style="354" bestFit="1" customWidth="1"/>
    <col min="5131" max="5131" width="28.140625" style="354" bestFit="1" customWidth="1"/>
    <col min="5132" max="5132" width="33.140625" style="354" bestFit="1" customWidth="1"/>
    <col min="5133" max="5133" width="26" style="354" bestFit="1" customWidth="1"/>
    <col min="5134" max="5134" width="19.140625" style="354" bestFit="1" customWidth="1"/>
    <col min="5135" max="5135" width="10.42578125" style="354" customWidth="1"/>
    <col min="5136" max="5136" width="11.85546875" style="354" customWidth="1"/>
    <col min="5137" max="5137" width="14.7109375" style="354" customWidth="1"/>
    <col min="5138" max="5138" width="9" style="354" bestFit="1" customWidth="1"/>
    <col min="5139" max="5378" width="9.140625" style="354"/>
    <col min="5379" max="5379" width="4.7109375" style="354" bestFit="1" customWidth="1"/>
    <col min="5380" max="5380" width="9.7109375" style="354" bestFit="1" customWidth="1"/>
    <col min="5381" max="5381" width="10" style="354" bestFit="1" customWidth="1"/>
    <col min="5382" max="5382" width="9.140625" style="354"/>
    <col min="5383" max="5383" width="22.85546875" style="354" customWidth="1"/>
    <col min="5384" max="5384" width="59.7109375" style="354" bestFit="1" customWidth="1"/>
    <col min="5385" max="5385" width="57.85546875" style="354" bestFit="1" customWidth="1"/>
    <col min="5386" max="5386" width="35.28515625" style="354" bestFit="1" customWidth="1"/>
    <col min="5387" max="5387" width="28.140625" style="354" bestFit="1" customWidth="1"/>
    <col min="5388" max="5388" width="33.140625" style="354" bestFit="1" customWidth="1"/>
    <col min="5389" max="5389" width="26" style="354" bestFit="1" customWidth="1"/>
    <col min="5390" max="5390" width="19.140625" style="354" bestFit="1" customWidth="1"/>
    <col min="5391" max="5391" width="10.42578125" style="354" customWidth="1"/>
    <col min="5392" max="5392" width="11.85546875" style="354" customWidth="1"/>
    <col min="5393" max="5393" width="14.7109375" style="354" customWidth="1"/>
    <col min="5394" max="5394" width="9" style="354" bestFit="1" customWidth="1"/>
    <col min="5395" max="5634" width="9.140625" style="354"/>
    <col min="5635" max="5635" width="4.7109375" style="354" bestFit="1" customWidth="1"/>
    <col min="5636" max="5636" width="9.7109375" style="354" bestFit="1" customWidth="1"/>
    <col min="5637" max="5637" width="10" style="354" bestFit="1" customWidth="1"/>
    <col min="5638" max="5638" width="9.140625" style="354"/>
    <col min="5639" max="5639" width="22.85546875" style="354" customWidth="1"/>
    <col min="5640" max="5640" width="59.7109375" style="354" bestFit="1" customWidth="1"/>
    <col min="5641" max="5641" width="57.85546875" style="354" bestFit="1" customWidth="1"/>
    <col min="5642" max="5642" width="35.28515625" style="354" bestFit="1" customWidth="1"/>
    <col min="5643" max="5643" width="28.140625" style="354" bestFit="1" customWidth="1"/>
    <col min="5644" max="5644" width="33.140625" style="354" bestFit="1" customWidth="1"/>
    <col min="5645" max="5645" width="26" style="354" bestFit="1" customWidth="1"/>
    <col min="5646" max="5646" width="19.140625" style="354" bestFit="1" customWidth="1"/>
    <col min="5647" max="5647" width="10.42578125" style="354" customWidth="1"/>
    <col min="5648" max="5648" width="11.85546875" style="354" customWidth="1"/>
    <col min="5649" max="5649" width="14.7109375" style="354" customWidth="1"/>
    <col min="5650" max="5650" width="9" style="354" bestFit="1" customWidth="1"/>
    <col min="5651" max="5890" width="9.140625" style="354"/>
    <col min="5891" max="5891" width="4.7109375" style="354" bestFit="1" customWidth="1"/>
    <col min="5892" max="5892" width="9.7109375" style="354" bestFit="1" customWidth="1"/>
    <col min="5893" max="5893" width="10" style="354" bestFit="1" customWidth="1"/>
    <col min="5894" max="5894" width="9.140625" style="354"/>
    <col min="5895" max="5895" width="22.85546875" style="354" customWidth="1"/>
    <col min="5896" max="5896" width="59.7109375" style="354" bestFit="1" customWidth="1"/>
    <col min="5897" max="5897" width="57.85546875" style="354" bestFit="1" customWidth="1"/>
    <col min="5898" max="5898" width="35.28515625" style="354" bestFit="1" customWidth="1"/>
    <col min="5899" max="5899" width="28.140625" style="354" bestFit="1" customWidth="1"/>
    <col min="5900" max="5900" width="33.140625" style="354" bestFit="1" customWidth="1"/>
    <col min="5901" max="5901" width="26" style="354" bestFit="1" customWidth="1"/>
    <col min="5902" max="5902" width="19.140625" style="354" bestFit="1" customWidth="1"/>
    <col min="5903" max="5903" width="10.42578125" style="354" customWidth="1"/>
    <col min="5904" max="5904" width="11.85546875" style="354" customWidth="1"/>
    <col min="5905" max="5905" width="14.7109375" style="354" customWidth="1"/>
    <col min="5906" max="5906" width="9" style="354" bestFit="1" customWidth="1"/>
    <col min="5907" max="6146" width="9.140625" style="354"/>
    <col min="6147" max="6147" width="4.7109375" style="354" bestFit="1" customWidth="1"/>
    <col min="6148" max="6148" width="9.7109375" style="354" bestFit="1" customWidth="1"/>
    <col min="6149" max="6149" width="10" style="354" bestFit="1" customWidth="1"/>
    <col min="6150" max="6150" width="9.140625" style="354"/>
    <col min="6151" max="6151" width="22.85546875" style="354" customWidth="1"/>
    <col min="6152" max="6152" width="59.7109375" style="354" bestFit="1" customWidth="1"/>
    <col min="6153" max="6153" width="57.85546875" style="354" bestFit="1" customWidth="1"/>
    <col min="6154" max="6154" width="35.28515625" style="354" bestFit="1" customWidth="1"/>
    <col min="6155" max="6155" width="28.140625" style="354" bestFit="1" customWidth="1"/>
    <col min="6156" max="6156" width="33.140625" style="354" bestFit="1" customWidth="1"/>
    <col min="6157" max="6157" width="26" style="354" bestFit="1" customWidth="1"/>
    <col min="6158" max="6158" width="19.140625" style="354" bestFit="1" customWidth="1"/>
    <col min="6159" max="6159" width="10.42578125" style="354" customWidth="1"/>
    <col min="6160" max="6160" width="11.85546875" style="354" customWidth="1"/>
    <col min="6161" max="6161" width="14.7109375" style="354" customWidth="1"/>
    <col min="6162" max="6162" width="9" style="354" bestFit="1" customWidth="1"/>
    <col min="6163" max="6402" width="9.140625" style="354"/>
    <col min="6403" max="6403" width="4.7109375" style="354" bestFit="1" customWidth="1"/>
    <col min="6404" max="6404" width="9.7109375" style="354" bestFit="1" customWidth="1"/>
    <col min="6405" max="6405" width="10" style="354" bestFit="1" customWidth="1"/>
    <col min="6406" max="6406" width="9.140625" style="354"/>
    <col min="6407" max="6407" width="22.85546875" style="354" customWidth="1"/>
    <col min="6408" max="6408" width="59.7109375" style="354" bestFit="1" customWidth="1"/>
    <col min="6409" max="6409" width="57.85546875" style="354" bestFit="1" customWidth="1"/>
    <col min="6410" max="6410" width="35.28515625" style="354" bestFit="1" customWidth="1"/>
    <col min="6411" max="6411" width="28.140625" style="354" bestFit="1" customWidth="1"/>
    <col min="6412" max="6412" width="33.140625" style="354" bestFit="1" customWidth="1"/>
    <col min="6413" max="6413" width="26" style="354" bestFit="1" customWidth="1"/>
    <col min="6414" max="6414" width="19.140625" style="354" bestFit="1" customWidth="1"/>
    <col min="6415" max="6415" width="10.42578125" style="354" customWidth="1"/>
    <col min="6416" max="6416" width="11.85546875" style="354" customWidth="1"/>
    <col min="6417" max="6417" width="14.7109375" style="354" customWidth="1"/>
    <col min="6418" max="6418" width="9" style="354" bestFit="1" customWidth="1"/>
    <col min="6419" max="6658" width="9.140625" style="354"/>
    <col min="6659" max="6659" width="4.7109375" style="354" bestFit="1" customWidth="1"/>
    <col min="6660" max="6660" width="9.7109375" style="354" bestFit="1" customWidth="1"/>
    <col min="6661" max="6661" width="10" style="354" bestFit="1" customWidth="1"/>
    <col min="6662" max="6662" width="9.140625" style="354"/>
    <col min="6663" max="6663" width="22.85546875" style="354" customWidth="1"/>
    <col min="6664" max="6664" width="59.7109375" style="354" bestFit="1" customWidth="1"/>
    <col min="6665" max="6665" width="57.85546875" style="354" bestFit="1" customWidth="1"/>
    <col min="6666" max="6666" width="35.28515625" style="354" bestFit="1" customWidth="1"/>
    <col min="6667" max="6667" width="28.140625" style="354" bestFit="1" customWidth="1"/>
    <col min="6668" max="6668" width="33.140625" style="354" bestFit="1" customWidth="1"/>
    <col min="6669" max="6669" width="26" style="354" bestFit="1" customWidth="1"/>
    <col min="6670" max="6670" width="19.140625" style="354" bestFit="1" customWidth="1"/>
    <col min="6671" max="6671" width="10.42578125" style="354" customWidth="1"/>
    <col min="6672" max="6672" width="11.85546875" style="354" customWidth="1"/>
    <col min="6673" max="6673" width="14.7109375" style="354" customWidth="1"/>
    <col min="6674" max="6674" width="9" style="354" bestFit="1" customWidth="1"/>
    <col min="6675" max="6914" width="9.140625" style="354"/>
    <col min="6915" max="6915" width="4.7109375" style="354" bestFit="1" customWidth="1"/>
    <col min="6916" max="6916" width="9.7109375" style="354" bestFit="1" customWidth="1"/>
    <col min="6917" max="6917" width="10" style="354" bestFit="1" customWidth="1"/>
    <col min="6918" max="6918" width="9.140625" style="354"/>
    <col min="6919" max="6919" width="22.85546875" style="354" customWidth="1"/>
    <col min="6920" max="6920" width="59.7109375" style="354" bestFit="1" customWidth="1"/>
    <col min="6921" max="6921" width="57.85546875" style="354" bestFit="1" customWidth="1"/>
    <col min="6922" max="6922" width="35.28515625" style="354" bestFit="1" customWidth="1"/>
    <col min="6923" max="6923" width="28.140625" style="354" bestFit="1" customWidth="1"/>
    <col min="6924" max="6924" width="33.140625" style="354" bestFit="1" customWidth="1"/>
    <col min="6925" max="6925" width="26" style="354" bestFit="1" customWidth="1"/>
    <col min="6926" max="6926" width="19.140625" style="354" bestFit="1" customWidth="1"/>
    <col min="6927" max="6927" width="10.42578125" style="354" customWidth="1"/>
    <col min="6928" max="6928" width="11.85546875" style="354" customWidth="1"/>
    <col min="6929" max="6929" width="14.7109375" style="354" customWidth="1"/>
    <col min="6930" max="6930" width="9" style="354" bestFit="1" customWidth="1"/>
    <col min="6931" max="7170" width="9.140625" style="354"/>
    <col min="7171" max="7171" width="4.7109375" style="354" bestFit="1" customWidth="1"/>
    <col min="7172" max="7172" width="9.7109375" style="354" bestFit="1" customWidth="1"/>
    <col min="7173" max="7173" width="10" style="354" bestFit="1" customWidth="1"/>
    <col min="7174" max="7174" width="9.140625" style="354"/>
    <col min="7175" max="7175" width="22.85546875" style="354" customWidth="1"/>
    <col min="7176" max="7176" width="59.7109375" style="354" bestFit="1" customWidth="1"/>
    <col min="7177" max="7177" width="57.85546875" style="354" bestFit="1" customWidth="1"/>
    <col min="7178" max="7178" width="35.28515625" style="354" bestFit="1" customWidth="1"/>
    <col min="7179" max="7179" width="28.140625" style="354" bestFit="1" customWidth="1"/>
    <col min="7180" max="7180" width="33.140625" style="354" bestFit="1" customWidth="1"/>
    <col min="7181" max="7181" width="26" style="354" bestFit="1" customWidth="1"/>
    <col min="7182" max="7182" width="19.140625" style="354" bestFit="1" customWidth="1"/>
    <col min="7183" max="7183" width="10.42578125" style="354" customWidth="1"/>
    <col min="7184" max="7184" width="11.85546875" style="354" customWidth="1"/>
    <col min="7185" max="7185" width="14.7109375" style="354" customWidth="1"/>
    <col min="7186" max="7186" width="9" style="354" bestFit="1" customWidth="1"/>
    <col min="7187" max="7426" width="9.140625" style="354"/>
    <col min="7427" max="7427" width="4.7109375" style="354" bestFit="1" customWidth="1"/>
    <col min="7428" max="7428" width="9.7109375" style="354" bestFit="1" customWidth="1"/>
    <col min="7429" max="7429" width="10" style="354" bestFit="1" customWidth="1"/>
    <col min="7430" max="7430" width="9.140625" style="354"/>
    <col min="7431" max="7431" width="22.85546875" style="354" customWidth="1"/>
    <col min="7432" max="7432" width="59.7109375" style="354" bestFit="1" customWidth="1"/>
    <col min="7433" max="7433" width="57.85546875" style="354" bestFit="1" customWidth="1"/>
    <col min="7434" max="7434" width="35.28515625" style="354" bestFit="1" customWidth="1"/>
    <col min="7435" max="7435" width="28.140625" style="354" bestFit="1" customWidth="1"/>
    <col min="7436" max="7436" width="33.140625" style="354" bestFit="1" customWidth="1"/>
    <col min="7437" max="7437" width="26" style="354" bestFit="1" customWidth="1"/>
    <col min="7438" max="7438" width="19.140625" style="354" bestFit="1" customWidth="1"/>
    <col min="7439" max="7439" width="10.42578125" style="354" customWidth="1"/>
    <col min="7440" max="7440" width="11.85546875" style="354" customWidth="1"/>
    <col min="7441" max="7441" width="14.7109375" style="354" customWidth="1"/>
    <col min="7442" max="7442" width="9" style="354" bestFit="1" customWidth="1"/>
    <col min="7443" max="7682" width="9.140625" style="354"/>
    <col min="7683" max="7683" width="4.7109375" style="354" bestFit="1" customWidth="1"/>
    <col min="7684" max="7684" width="9.7109375" style="354" bestFit="1" customWidth="1"/>
    <col min="7685" max="7685" width="10" style="354" bestFit="1" customWidth="1"/>
    <col min="7686" max="7686" width="9.140625" style="354"/>
    <col min="7687" max="7687" width="22.85546875" style="354" customWidth="1"/>
    <col min="7688" max="7688" width="59.7109375" style="354" bestFit="1" customWidth="1"/>
    <col min="7689" max="7689" width="57.85546875" style="354" bestFit="1" customWidth="1"/>
    <col min="7690" max="7690" width="35.28515625" style="354" bestFit="1" customWidth="1"/>
    <col min="7691" max="7691" width="28.140625" style="354" bestFit="1" customWidth="1"/>
    <col min="7692" max="7692" width="33.140625" style="354" bestFit="1" customWidth="1"/>
    <col min="7693" max="7693" width="26" style="354" bestFit="1" customWidth="1"/>
    <col min="7694" max="7694" width="19.140625" style="354" bestFit="1" customWidth="1"/>
    <col min="7695" max="7695" width="10.42578125" style="354" customWidth="1"/>
    <col min="7696" max="7696" width="11.85546875" style="354" customWidth="1"/>
    <col min="7697" max="7697" width="14.7109375" style="354" customWidth="1"/>
    <col min="7698" max="7698" width="9" style="354" bestFit="1" customWidth="1"/>
    <col min="7699" max="7938" width="9.140625" style="354"/>
    <col min="7939" max="7939" width="4.7109375" style="354" bestFit="1" customWidth="1"/>
    <col min="7940" max="7940" width="9.7109375" style="354" bestFit="1" customWidth="1"/>
    <col min="7941" max="7941" width="10" style="354" bestFit="1" customWidth="1"/>
    <col min="7942" max="7942" width="9.140625" style="354"/>
    <col min="7943" max="7943" width="22.85546875" style="354" customWidth="1"/>
    <col min="7944" max="7944" width="59.7109375" style="354" bestFit="1" customWidth="1"/>
    <col min="7945" max="7945" width="57.85546875" style="354" bestFit="1" customWidth="1"/>
    <col min="7946" max="7946" width="35.28515625" style="354" bestFit="1" customWidth="1"/>
    <col min="7947" max="7947" width="28.140625" style="354" bestFit="1" customWidth="1"/>
    <col min="7948" max="7948" width="33.140625" style="354" bestFit="1" customWidth="1"/>
    <col min="7949" max="7949" width="26" style="354" bestFit="1" customWidth="1"/>
    <col min="7950" max="7950" width="19.140625" style="354" bestFit="1" customWidth="1"/>
    <col min="7951" max="7951" width="10.42578125" style="354" customWidth="1"/>
    <col min="7952" max="7952" width="11.85546875" style="354" customWidth="1"/>
    <col min="7953" max="7953" width="14.7109375" style="354" customWidth="1"/>
    <col min="7954" max="7954" width="9" style="354" bestFit="1" customWidth="1"/>
    <col min="7955" max="8194" width="9.140625" style="354"/>
    <col min="8195" max="8195" width="4.7109375" style="354" bestFit="1" customWidth="1"/>
    <col min="8196" max="8196" width="9.7109375" style="354" bestFit="1" customWidth="1"/>
    <col min="8197" max="8197" width="10" style="354" bestFit="1" customWidth="1"/>
    <col min="8198" max="8198" width="9.140625" style="354"/>
    <col min="8199" max="8199" width="22.85546875" style="354" customWidth="1"/>
    <col min="8200" max="8200" width="59.7109375" style="354" bestFit="1" customWidth="1"/>
    <col min="8201" max="8201" width="57.85546875" style="354" bestFit="1" customWidth="1"/>
    <col min="8202" max="8202" width="35.28515625" style="354" bestFit="1" customWidth="1"/>
    <col min="8203" max="8203" width="28.140625" style="354" bestFit="1" customWidth="1"/>
    <col min="8204" max="8204" width="33.140625" style="354" bestFit="1" customWidth="1"/>
    <col min="8205" max="8205" width="26" style="354" bestFit="1" customWidth="1"/>
    <col min="8206" max="8206" width="19.140625" style="354" bestFit="1" customWidth="1"/>
    <col min="8207" max="8207" width="10.42578125" style="354" customWidth="1"/>
    <col min="8208" max="8208" width="11.85546875" style="354" customWidth="1"/>
    <col min="8209" max="8209" width="14.7109375" style="354" customWidth="1"/>
    <col min="8210" max="8210" width="9" style="354" bestFit="1" customWidth="1"/>
    <col min="8211" max="8450" width="9.140625" style="354"/>
    <col min="8451" max="8451" width="4.7109375" style="354" bestFit="1" customWidth="1"/>
    <col min="8452" max="8452" width="9.7109375" style="354" bestFit="1" customWidth="1"/>
    <col min="8453" max="8453" width="10" style="354" bestFit="1" customWidth="1"/>
    <col min="8454" max="8454" width="9.140625" style="354"/>
    <col min="8455" max="8455" width="22.85546875" style="354" customWidth="1"/>
    <col min="8456" max="8456" width="59.7109375" style="354" bestFit="1" customWidth="1"/>
    <col min="8457" max="8457" width="57.85546875" style="354" bestFit="1" customWidth="1"/>
    <col min="8458" max="8458" width="35.28515625" style="354" bestFit="1" customWidth="1"/>
    <col min="8459" max="8459" width="28.140625" style="354" bestFit="1" customWidth="1"/>
    <col min="8460" max="8460" width="33.140625" style="354" bestFit="1" customWidth="1"/>
    <col min="8461" max="8461" width="26" style="354" bestFit="1" customWidth="1"/>
    <col min="8462" max="8462" width="19.140625" style="354" bestFit="1" customWidth="1"/>
    <col min="8463" max="8463" width="10.42578125" style="354" customWidth="1"/>
    <col min="8464" max="8464" width="11.85546875" style="354" customWidth="1"/>
    <col min="8465" max="8465" width="14.7109375" style="354" customWidth="1"/>
    <col min="8466" max="8466" width="9" style="354" bestFit="1" customWidth="1"/>
    <col min="8467" max="8706" width="9.140625" style="354"/>
    <col min="8707" max="8707" width="4.7109375" style="354" bestFit="1" customWidth="1"/>
    <col min="8708" max="8708" width="9.7109375" style="354" bestFit="1" customWidth="1"/>
    <col min="8709" max="8709" width="10" style="354" bestFit="1" customWidth="1"/>
    <col min="8710" max="8710" width="9.140625" style="354"/>
    <col min="8711" max="8711" width="22.85546875" style="354" customWidth="1"/>
    <col min="8712" max="8712" width="59.7109375" style="354" bestFit="1" customWidth="1"/>
    <col min="8713" max="8713" width="57.85546875" style="354" bestFit="1" customWidth="1"/>
    <col min="8714" max="8714" width="35.28515625" style="354" bestFit="1" customWidth="1"/>
    <col min="8715" max="8715" width="28.140625" style="354" bestFit="1" customWidth="1"/>
    <col min="8716" max="8716" width="33.140625" style="354" bestFit="1" customWidth="1"/>
    <col min="8717" max="8717" width="26" style="354" bestFit="1" customWidth="1"/>
    <col min="8718" max="8718" width="19.140625" style="354" bestFit="1" customWidth="1"/>
    <col min="8719" max="8719" width="10.42578125" style="354" customWidth="1"/>
    <col min="8720" max="8720" width="11.85546875" style="354" customWidth="1"/>
    <col min="8721" max="8721" width="14.7109375" style="354" customWidth="1"/>
    <col min="8722" max="8722" width="9" style="354" bestFit="1" customWidth="1"/>
    <col min="8723" max="8962" width="9.140625" style="354"/>
    <col min="8963" max="8963" width="4.7109375" style="354" bestFit="1" customWidth="1"/>
    <col min="8964" max="8964" width="9.7109375" style="354" bestFit="1" customWidth="1"/>
    <col min="8965" max="8965" width="10" style="354" bestFit="1" customWidth="1"/>
    <col min="8966" max="8966" width="9.140625" style="354"/>
    <col min="8967" max="8967" width="22.85546875" style="354" customWidth="1"/>
    <col min="8968" max="8968" width="59.7109375" style="354" bestFit="1" customWidth="1"/>
    <col min="8969" max="8969" width="57.85546875" style="354" bestFit="1" customWidth="1"/>
    <col min="8970" max="8970" width="35.28515625" style="354" bestFit="1" customWidth="1"/>
    <col min="8971" max="8971" width="28.140625" style="354" bestFit="1" customWidth="1"/>
    <col min="8972" max="8972" width="33.140625" style="354" bestFit="1" customWidth="1"/>
    <col min="8973" max="8973" width="26" style="354" bestFit="1" customWidth="1"/>
    <col min="8974" max="8974" width="19.140625" style="354" bestFit="1" customWidth="1"/>
    <col min="8975" max="8975" width="10.42578125" style="354" customWidth="1"/>
    <col min="8976" max="8976" width="11.85546875" style="354" customWidth="1"/>
    <col min="8977" max="8977" width="14.7109375" style="354" customWidth="1"/>
    <col min="8978" max="8978" width="9" style="354" bestFit="1" customWidth="1"/>
    <col min="8979" max="9218" width="9.140625" style="354"/>
    <col min="9219" max="9219" width="4.7109375" style="354" bestFit="1" customWidth="1"/>
    <col min="9220" max="9220" width="9.7109375" style="354" bestFit="1" customWidth="1"/>
    <col min="9221" max="9221" width="10" style="354" bestFit="1" customWidth="1"/>
    <col min="9222" max="9222" width="9.140625" style="354"/>
    <col min="9223" max="9223" width="22.85546875" style="354" customWidth="1"/>
    <col min="9224" max="9224" width="59.7109375" style="354" bestFit="1" customWidth="1"/>
    <col min="9225" max="9225" width="57.85546875" style="354" bestFit="1" customWidth="1"/>
    <col min="9226" max="9226" width="35.28515625" style="354" bestFit="1" customWidth="1"/>
    <col min="9227" max="9227" width="28.140625" style="354" bestFit="1" customWidth="1"/>
    <col min="9228" max="9228" width="33.140625" style="354" bestFit="1" customWidth="1"/>
    <col min="9229" max="9229" width="26" style="354" bestFit="1" customWidth="1"/>
    <col min="9230" max="9230" width="19.140625" style="354" bestFit="1" customWidth="1"/>
    <col min="9231" max="9231" width="10.42578125" style="354" customWidth="1"/>
    <col min="9232" max="9232" width="11.85546875" style="354" customWidth="1"/>
    <col min="9233" max="9233" width="14.7109375" style="354" customWidth="1"/>
    <col min="9234" max="9234" width="9" style="354" bestFit="1" customWidth="1"/>
    <col min="9235" max="9474" width="9.140625" style="354"/>
    <col min="9475" max="9475" width="4.7109375" style="354" bestFit="1" customWidth="1"/>
    <col min="9476" max="9476" width="9.7109375" style="354" bestFit="1" customWidth="1"/>
    <col min="9477" max="9477" width="10" style="354" bestFit="1" customWidth="1"/>
    <col min="9478" max="9478" width="9.140625" style="354"/>
    <col min="9479" max="9479" width="22.85546875" style="354" customWidth="1"/>
    <col min="9480" max="9480" width="59.7109375" style="354" bestFit="1" customWidth="1"/>
    <col min="9481" max="9481" width="57.85546875" style="354" bestFit="1" customWidth="1"/>
    <col min="9482" max="9482" width="35.28515625" style="354" bestFit="1" customWidth="1"/>
    <col min="9483" max="9483" width="28.140625" style="354" bestFit="1" customWidth="1"/>
    <col min="9484" max="9484" width="33.140625" style="354" bestFit="1" customWidth="1"/>
    <col min="9485" max="9485" width="26" style="354" bestFit="1" customWidth="1"/>
    <col min="9486" max="9486" width="19.140625" style="354" bestFit="1" customWidth="1"/>
    <col min="9487" max="9487" width="10.42578125" style="354" customWidth="1"/>
    <col min="9488" max="9488" width="11.85546875" style="354" customWidth="1"/>
    <col min="9489" max="9489" width="14.7109375" style="354" customWidth="1"/>
    <col min="9490" max="9490" width="9" style="354" bestFit="1" customWidth="1"/>
    <col min="9491" max="9730" width="9.140625" style="354"/>
    <col min="9731" max="9731" width="4.7109375" style="354" bestFit="1" customWidth="1"/>
    <col min="9732" max="9732" width="9.7109375" style="354" bestFit="1" customWidth="1"/>
    <col min="9733" max="9733" width="10" style="354" bestFit="1" customWidth="1"/>
    <col min="9734" max="9734" width="9.140625" style="354"/>
    <col min="9735" max="9735" width="22.85546875" style="354" customWidth="1"/>
    <col min="9736" max="9736" width="59.7109375" style="354" bestFit="1" customWidth="1"/>
    <col min="9737" max="9737" width="57.85546875" style="354" bestFit="1" customWidth="1"/>
    <col min="9738" max="9738" width="35.28515625" style="354" bestFit="1" customWidth="1"/>
    <col min="9739" max="9739" width="28.140625" style="354" bestFit="1" customWidth="1"/>
    <col min="9740" max="9740" width="33.140625" style="354" bestFit="1" customWidth="1"/>
    <col min="9741" max="9741" width="26" style="354" bestFit="1" customWidth="1"/>
    <col min="9742" max="9742" width="19.140625" style="354" bestFit="1" customWidth="1"/>
    <col min="9743" max="9743" width="10.42578125" style="354" customWidth="1"/>
    <col min="9744" max="9744" width="11.85546875" style="354" customWidth="1"/>
    <col min="9745" max="9745" width="14.7109375" style="354" customWidth="1"/>
    <col min="9746" max="9746" width="9" style="354" bestFit="1" customWidth="1"/>
    <col min="9747" max="9986" width="9.140625" style="354"/>
    <col min="9987" max="9987" width="4.7109375" style="354" bestFit="1" customWidth="1"/>
    <col min="9988" max="9988" width="9.7109375" style="354" bestFit="1" customWidth="1"/>
    <col min="9989" max="9989" width="10" style="354" bestFit="1" customWidth="1"/>
    <col min="9990" max="9990" width="9.140625" style="354"/>
    <col min="9991" max="9991" width="22.85546875" style="354" customWidth="1"/>
    <col min="9992" max="9992" width="59.7109375" style="354" bestFit="1" customWidth="1"/>
    <col min="9993" max="9993" width="57.85546875" style="354" bestFit="1" customWidth="1"/>
    <col min="9994" max="9994" width="35.28515625" style="354" bestFit="1" customWidth="1"/>
    <col min="9995" max="9995" width="28.140625" style="354" bestFit="1" customWidth="1"/>
    <col min="9996" max="9996" width="33.140625" style="354" bestFit="1" customWidth="1"/>
    <col min="9997" max="9997" width="26" style="354" bestFit="1" customWidth="1"/>
    <col min="9998" max="9998" width="19.140625" style="354" bestFit="1" customWidth="1"/>
    <col min="9999" max="9999" width="10.42578125" style="354" customWidth="1"/>
    <col min="10000" max="10000" width="11.85546875" style="354" customWidth="1"/>
    <col min="10001" max="10001" width="14.7109375" style="354" customWidth="1"/>
    <col min="10002" max="10002" width="9" style="354" bestFit="1" customWidth="1"/>
    <col min="10003" max="10242" width="9.140625" style="354"/>
    <col min="10243" max="10243" width="4.7109375" style="354" bestFit="1" customWidth="1"/>
    <col min="10244" max="10244" width="9.7109375" style="354" bestFit="1" customWidth="1"/>
    <col min="10245" max="10245" width="10" style="354" bestFit="1" customWidth="1"/>
    <col min="10246" max="10246" width="9.140625" style="354"/>
    <col min="10247" max="10247" width="22.85546875" style="354" customWidth="1"/>
    <col min="10248" max="10248" width="59.7109375" style="354" bestFit="1" customWidth="1"/>
    <col min="10249" max="10249" width="57.85546875" style="354" bestFit="1" customWidth="1"/>
    <col min="10250" max="10250" width="35.28515625" style="354" bestFit="1" customWidth="1"/>
    <col min="10251" max="10251" width="28.140625" style="354" bestFit="1" customWidth="1"/>
    <col min="10252" max="10252" width="33.140625" style="354" bestFit="1" customWidth="1"/>
    <col min="10253" max="10253" width="26" style="354" bestFit="1" customWidth="1"/>
    <col min="10254" max="10254" width="19.140625" style="354" bestFit="1" customWidth="1"/>
    <col min="10255" max="10255" width="10.42578125" style="354" customWidth="1"/>
    <col min="10256" max="10256" width="11.85546875" style="354" customWidth="1"/>
    <col min="10257" max="10257" width="14.7109375" style="354" customWidth="1"/>
    <col min="10258" max="10258" width="9" style="354" bestFit="1" customWidth="1"/>
    <col min="10259" max="10498" width="9.140625" style="354"/>
    <col min="10499" max="10499" width="4.7109375" style="354" bestFit="1" customWidth="1"/>
    <col min="10500" max="10500" width="9.7109375" style="354" bestFit="1" customWidth="1"/>
    <col min="10501" max="10501" width="10" style="354" bestFit="1" customWidth="1"/>
    <col min="10502" max="10502" width="9.140625" style="354"/>
    <col min="10503" max="10503" width="22.85546875" style="354" customWidth="1"/>
    <col min="10504" max="10504" width="59.7109375" style="354" bestFit="1" customWidth="1"/>
    <col min="10505" max="10505" width="57.85546875" style="354" bestFit="1" customWidth="1"/>
    <col min="10506" max="10506" width="35.28515625" style="354" bestFit="1" customWidth="1"/>
    <col min="10507" max="10507" width="28.140625" style="354" bestFit="1" customWidth="1"/>
    <col min="10508" max="10508" width="33.140625" style="354" bestFit="1" customWidth="1"/>
    <col min="10509" max="10509" width="26" style="354" bestFit="1" customWidth="1"/>
    <col min="10510" max="10510" width="19.140625" style="354" bestFit="1" customWidth="1"/>
    <col min="10511" max="10511" width="10.42578125" style="354" customWidth="1"/>
    <col min="10512" max="10512" width="11.85546875" style="354" customWidth="1"/>
    <col min="10513" max="10513" width="14.7109375" style="354" customWidth="1"/>
    <col min="10514" max="10514" width="9" style="354" bestFit="1" customWidth="1"/>
    <col min="10515" max="10754" width="9.140625" style="354"/>
    <col min="10755" max="10755" width="4.7109375" style="354" bestFit="1" customWidth="1"/>
    <col min="10756" max="10756" width="9.7109375" style="354" bestFit="1" customWidth="1"/>
    <col min="10757" max="10757" width="10" style="354" bestFit="1" customWidth="1"/>
    <col min="10758" max="10758" width="9.140625" style="354"/>
    <col min="10759" max="10759" width="22.85546875" style="354" customWidth="1"/>
    <col min="10760" max="10760" width="59.7109375" style="354" bestFit="1" customWidth="1"/>
    <col min="10761" max="10761" width="57.85546875" style="354" bestFit="1" customWidth="1"/>
    <col min="10762" max="10762" width="35.28515625" style="354" bestFit="1" customWidth="1"/>
    <col min="10763" max="10763" width="28.140625" style="354" bestFit="1" customWidth="1"/>
    <col min="10764" max="10764" width="33.140625" style="354" bestFit="1" customWidth="1"/>
    <col min="10765" max="10765" width="26" style="354" bestFit="1" customWidth="1"/>
    <col min="10766" max="10766" width="19.140625" style="354" bestFit="1" customWidth="1"/>
    <col min="10767" max="10767" width="10.42578125" style="354" customWidth="1"/>
    <col min="10768" max="10768" width="11.85546875" style="354" customWidth="1"/>
    <col min="10769" max="10769" width="14.7109375" style="354" customWidth="1"/>
    <col min="10770" max="10770" width="9" style="354" bestFit="1" customWidth="1"/>
    <col min="10771" max="11010" width="9.140625" style="354"/>
    <col min="11011" max="11011" width="4.7109375" style="354" bestFit="1" customWidth="1"/>
    <col min="11012" max="11012" width="9.7109375" style="354" bestFit="1" customWidth="1"/>
    <col min="11013" max="11013" width="10" style="354" bestFit="1" customWidth="1"/>
    <col min="11014" max="11014" width="9.140625" style="354"/>
    <col min="11015" max="11015" width="22.85546875" style="354" customWidth="1"/>
    <col min="11016" max="11016" width="59.7109375" style="354" bestFit="1" customWidth="1"/>
    <col min="11017" max="11017" width="57.85546875" style="354" bestFit="1" customWidth="1"/>
    <col min="11018" max="11018" width="35.28515625" style="354" bestFit="1" customWidth="1"/>
    <col min="11019" max="11019" width="28.140625" style="354" bestFit="1" customWidth="1"/>
    <col min="11020" max="11020" width="33.140625" style="354" bestFit="1" customWidth="1"/>
    <col min="11021" max="11021" width="26" style="354" bestFit="1" customWidth="1"/>
    <col min="11022" max="11022" width="19.140625" style="354" bestFit="1" customWidth="1"/>
    <col min="11023" max="11023" width="10.42578125" style="354" customWidth="1"/>
    <col min="11024" max="11024" width="11.85546875" style="354" customWidth="1"/>
    <col min="11025" max="11025" width="14.7109375" style="354" customWidth="1"/>
    <col min="11026" max="11026" width="9" style="354" bestFit="1" customWidth="1"/>
    <col min="11027" max="11266" width="9.140625" style="354"/>
    <col min="11267" max="11267" width="4.7109375" style="354" bestFit="1" customWidth="1"/>
    <col min="11268" max="11268" width="9.7109375" style="354" bestFit="1" customWidth="1"/>
    <col min="11269" max="11269" width="10" style="354" bestFit="1" customWidth="1"/>
    <col min="11270" max="11270" width="9.140625" style="354"/>
    <col min="11271" max="11271" width="22.85546875" style="354" customWidth="1"/>
    <col min="11272" max="11272" width="59.7109375" style="354" bestFit="1" customWidth="1"/>
    <col min="11273" max="11273" width="57.85546875" style="354" bestFit="1" customWidth="1"/>
    <col min="11274" max="11274" width="35.28515625" style="354" bestFit="1" customWidth="1"/>
    <col min="11275" max="11275" width="28.140625" style="354" bestFit="1" customWidth="1"/>
    <col min="11276" max="11276" width="33.140625" style="354" bestFit="1" customWidth="1"/>
    <col min="11277" max="11277" width="26" style="354" bestFit="1" customWidth="1"/>
    <col min="11278" max="11278" width="19.140625" style="354" bestFit="1" customWidth="1"/>
    <col min="11279" max="11279" width="10.42578125" style="354" customWidth="1"/>
    <col min="11280" max="11280" width="11.85546875" style="354" customWidth="1"/>
    <col min="11281" max="11281" width="14.7109375" style="354" customWidth="1"/>
    <col min="11282" max="11282" width="9" style="354" bestFit="1" customWidth="1"/>
    <col min="11283" max="11522" width="9.140625" style="354"/>
    <col min="11523" max="11523" width="4.7109375" style="354" bestFit="1" customWidth="1"/>
    <col min="11524" max="11524" width="9.7109375" style="354" bestFit="1" customWidth="1"/>
    <col min="11525" max="11525" width="10" style="354" bestFit="1" customWidth="1"/>
    <col min="11526" max="11526" width="9.140625" style="354"/>
    <col min="11527" max="11527" width="22.85546875" style="354" customWidth="1"/>
    <col min="11528" max="11528" width="59.7109375" style="354" bestFit="1" customWidth="1"/>
    <col min="11529" max="11529" width="57.85546875" style="354" bestFit="1" customWidth="1"/>
    <col min="11530" max="11530" width="35.28515625" style="354" bestFit="1" customWidth="1"/>
    <col min="11531" max="11531" width="28.140625" style="354" bestFit="1" customWidth="1"/>
    <col min="11532" max="11532" width="33.140625" style="354" bestFit="1" customWidth="1"/>
    <col min="11533" max="11533" width="26" style="354" bestFit="1" customWidth="1"/>
    <col min="11534" max="11534" width="19.140625" style="354" bestFit="1" customWidth="1"/>
    <col min="11535" max="11535" width="10.42578125" style="354" customWidth="1"/>
    <col min="11536" max="11536" width="11.85546875" style="354" customWidth="1"/>
    <col min="11537" max="11537" width="14.7109375" style="354" customWidth="1"/>
    <col min="11538" max="11538" width="9" style="354" bestFit="1" customWidth="1"/>
    <col min="11539" max="11778" width="9.140625" style="354"/>
    <col min="11779" max="11779" width="4.7109375" style="354" bestFit="1" customWidth="1"/>
    <col min="11780" max="11780" width="9.7109375" style="354" bestFit="1" customWidth="1"/>
    <col min="11781" max="11781" width="10" style="354" bestFit="1" customWidth="1"/>
    <col min="11782" max="11782" width="9.140625" style="354"/>
    <col min="11783" max="11783" width="22.85546875" style="354" customWidth="1"/>
    <col min="11784" max="11784" width="59.7109375" style="354" bestFit="1" customWidth="1"/>
    <col min="11785" max="11785" width="57.85546875" style="354" bestFit="1" customWidth="1"/>
    <col min="11786" max="11786" width="35.28515625" style="354" bestFit="1" customWidth="1"/>
    <col min="11787" max="11787" width="28.140625" style="354" bestFit="1" customWidth="1"/>
    <col min="11788" max="11788" width="33.140625" style="354" bestFit="1" customWidth="1"/>
    <col min="11789" max="11789" width="26" style="354" bestFit="1" customWidth="1"/>
    <col min="11790" max="11790" width="19.140625" style="354" bestFit="1" customWidth="1"/>
    <col min="11791" max="11791" width="10.42578125" style="354" customWidth="1"/>
    <col min="11792" max="11792" width="11.85546875" style="354" customWidth="1"/>
    <col min="11793" max="11793" width="14.7109375" style="354" customWidth="1"/>
    <col min="11794" max="11794" width="9" style="354" bestFit="1" customWidth="1"/>
    <col min="11795" max="12034" width="9.140625" style="354"/>
    <col min="12035" max="12035" width="4.7109375" style="354" bestFit="1" customWidth="1"/>
    <col min="12036" max="12036" width="9.7109375" style="354" bestFit="1" customWidth="1"/>
    <col min="12037" max="12037" width="10" style="354" bestFit="1" customWidth="1"/>
    <col min="12038" max="12038" width="9.140625" style="354"/>
    <col min="12039" max="12039" width="22.85546875" style="354" customWidth="1"/>
    <col min="12040" max="12040" width="59.7109375" style="354" bestFit="1" customWidth="1"/>
    <col min="12041" max="12041" width="57.85546875" style="354" bestFit="1" customWidth="1"/>
    <col min="12042" max="12042" width="35.28515625" style="354" bestFit="1" customWidth="1"/>
    <col min="12043" max="12043" width="28.140625" style="354" bestFit="1" customWidth="1"/>
    <col min="12044" max="12044" width="33.140625" style="354" bestFit="1" customWidth="1"/>
    <col min="12045" max="12045" width="26" style="354" bestFit="1" customWidth="1"/>
    <col min="12046" max="12046" width="19.140625" style="354" bestFit="1" customWidth="1"/>
    <col min="12047" max="12047" width="10.42578125" style="354" customWidth="1"/>
    <col min="12048" max="12048" width="11.85546875" style="354" customWidth="1"/>
    <col min="12049" max="12049" width="14.7109375" style="354" customWidth="1"/>
    <col min="12050" max="12050" width="9" style="354" bestFit="1" customWidth="1"/>
    <col min="12051" max="12290" width="9.140625" style="354"/>
    <col min="12291" max="12291" width="4.7109375" style="354" bestFit="1" customWidth="1"/>
    <col min="12292" max="12292" width="9.7109375" style="354" bestFit="1" customWidth="1"/>
    <col min="12293" max="12293" width="10" style="354" bestFit="1" customWidth="1"/>
    <col min="12294" max="12294" width="9.140625" style="354"/>
    <col min="12295" max="12295" width="22.85546875" style="354" customWidth="1"/>
    <col min="12296" max="12296" width="59.7109375" style="354" bestFit="1" customWidth="1"/>
    <col min="12297" max="12297" width="57.85546875" style="354" bestFit="1" customWidth="1"/>
    <col min="12298" max="12298" width="35.28515625" style="354" bestFit="1" customWidth="1"/>
    <col min="12299" max="12299" width="28.140625" style="354" bestFit="1" customWidth="1"/>
    <col min="12300" max="12300" width="33.140625" style="354" bestFit="1" customWidth="1"/>
    <col min="12301" max="12301" width="26" style="354" bestFit="1" customWidth="1"/>
    <col min="12302" max="12302" width="19.140625" style="354" bestFit="1" customWidth="1"/>
    <col min="12303" max="12303" width="10.42578125" style="354" customWidth="1"/>
    <col min="12304" max="12304" width="11.85546875" style="354" customWidth="1"/>
    <col min="12305" max="12305" width="14.7109375" style="354" customWidth="1"/>
    <col min="12306" max="12306" width="9" style="354" bestFit="1" customWidth="1"/>
    <col min="12307" max="12546" width="9.140625" style="354"/>
    <col min="12547" max="12547" width="4.7109375" style="354" bestFit="1" customWidth="1"/>
    <col min="12548" max="12548" width="9.7109375" style="354" bestFit="1" customWidth="1"/>
    <col min="12549" max="12549" width="10" style="354" bestFit="1" customWidth="1"/>
    <col min="12550" max="12550" width="9.140625" style="354"/>
    <col min="12551" max="12551" width="22.85546875" style="354" customWidth="1"/>
    <col min="12552" max="12552" width="59.7109375" style="354" bestFit="1" customWidth="1"/>
    <col min="12553" max="12553" width="57.85546875" style="354" bestFit="1" customWidth="1"/>
    <col min="12554" max="12554" width="35.28515625" style="354" bestFit="1" customWidth="1"/>
    <col min="12555" max="12555" width="28.140625" style="354" bestFit="1" customWidth="1"/>
    <col min="12556" max="12556" width="33.140625" style="354" bestFit="1" customWidth="1"/>
    <col min="12557" max="12557" width="26" style="354" bestFit="1" customWidth="1"/>
    <col min="12558" max="12558" width="19.140625" style="354" bestFit="1" customWidth="1"/>
    <col min="12559" max="12559" width="10.42578125" style="354" customWidth="1"/>
    <col min="12560" max="12560" width="11.85546875" style="354" customWidth="1"/>
    <col min="12561" max="12561" width="14.7109375" style="354" customWidth="1"/>
    <col min="12562" max="12562" width="9" style="354" bestFit="1" customWidth="1"/>
    <col min="12563" max="12802" width="9.140625" style="354"/>
    <col min="12803" max="12803" width="4.7109375" style="354" bestFit="1" customWidth="1"/>
    <col min="12804" max="12804" width="9.7109375" style="354" bestFit="1" customWidth="1"/>
    <col min="12805" max="12805" width="10" style="354" bestFit="1" customWidth="1"/>
    <col min="12806" max="12806" width="9.140625" style="354"/>
    <col min="12807" max="12807" width="22.85546875" style="354" customWidth="1"/>
    <col min="12808" max="12808" width="59.7109375" style="354" bestFit="1" customWidth="1"/>
    <col min="12809" max="12809" width="57.85546875" style="354" bestFit="1" customWidth="1"/>
    <col min="12810" max="12810" width="35.28515625" style="354" bestFit="1" customWidth="1"/>
    <col min="12811" max="12811" width="28.140625" style="354" bestFit="1" customWidth="1"/>
    <col min="12812" max="12812" width="33.140625" style="354" bestFit="1" customWidth="1"/>
    <col min="12813" max="12813" width="26" style="354" bestFit="1" customWidth="1"/>
    <col min="12814" max="12814" width="19.140625" style="354" bestFit="1" customWidth="1"/>
    <col min="12815" max="12815" width="10.42578125" style="354" customWidth="1"/>
    <col min="12816" max="12816" width="11.85546875" style="354" customWidth="1"/>
    <col min="12817" max="12817" width="14.7109375" style="354" customWidth="1"/>
    <col min="12818" max="12818" width="9" style="354" bestFit="1" customWidth="1"/>
    <col min="12819" max="13058" width="9.140625" style="354"/>
    <col min="13059" max="13059" width="4.7109375" style="354" bestFit="1" customWidth="1"/>
    <col min="13060" max="13060" width="9.7109375" style="354" bestFit="1" customWidth="1"/>
    <col min="13061" max="13061" width="10" style="354" bestFit="1" customWidth="1"/>
    <col min="13062" max="13062" width="9.140625" style="354"/>
    <col min="13063" max="13063" width="22.85546875" style="354" customWidth="1"/>
    <col min="13064" max="13064" width="59.7109375" style="354" bestFit="1" customWidth="1"/>
    <col min="13065" max="13065" width="57.85546875" style="354" bestFit="1" customWidth="1"/>
    <col min="13066" max="13066" width="35.28515625" style="354" bestFit="1" customWidth="1"/>
    <col min="13067" max="13067" width="28.140625" style="354" bestFit="1" customWidth="1"/>
    <col min="13068" max="13068" width="33.140625" style="354" bestFit="1" customWidth="1"/>
    <col min="13069" max="13069" width="26" style="354" bestFit="1" customWidth="1"/>
    <col min="13070" max="13070" width="19.140625" style="354" bestFit="1" customWidth="1"/>
    <col min="13071" max="13071" width="10.42578125" style="354" customWidth="1"/>
    <col min="13072" max="13072" width="11.85546875" style="354" customWidth="1"/>
    <col min="13073" max="13073" width="14.7109375" style="354" customWidth="1"/>
    <col min="13074" max="13074" width="9" style="354" bestFit="1" customWidth="1"/>
    <col min="13075" max="13314" width="9.140625" style="354"/>
    <col min="13315" max="13315" width="4.7109375" style="354" bestFit="1" customWidth="1"/>
    <col min="13316" max="13316" width="9.7109375" style="354" bestFit="1" customWidth="1"/>
    <col min="13317" max="13317" width="10" style="354" bestFit="1" customWidth="1"/>
    <col min="13318" max="13318" width="9.140625" style="354"/>
    <col min="13319" max="13319" width="22.85546875" style="354" customWidth="1"/>
    <col min="13320" max="13320" width="59.7109375" style="354" bestFit="1" customWidth="1"/>
    <col min="13321" max="13321" width="57.85546875" style="354" bestFit="1" customWidth="1"/>
    <col min="13322" max="13322" width="35.28515625" style="354" bestFit="1" customWidth="1"/>
    <col min="13323" max="13323" width="28.140625" style="354" bestFit="1" customWidth="1"/>
    <col min="13324" max="13324" width="33.140625" style="354" bestFit="1" customWidth="1"/>
    <col min="13325" max="13325" width="26" style="354" bestFit="1" customWidth="1"/>
    <col min="13326" max="13326" width="19.140625" style="354" bestFit="1" customWidth="1"/>
    <col min="13327" max="13327" width="10.42578125" style="354" customWidth="1"/>
    <col min="13328" max="13328" width="11.85546875" style="354" customWidth="1"/>
    <col min="13329" max="13329" width="14.7109375" style="354" customWidth="1"/>
    <col min="13330" max="13330" width="9" style="354" bestFit="1" customWidth="1"/>
    <col min="13331" max="13570" width="9.140625" style="354"/>
    <col min="13571" max="13571" width="4.7109375" style="354" bestFit="1" customWidth="1"/>
    <col min="13572" max="13572" width="9.7109375" style="354" bestFit="1" customWidth="1"/>
    <col min="13573" max="13573" width="10" style="354" bestFit="1" customWidth="1"/>
    <col min="13574" max="13574" width="9.140625" style="354"/>
    <col min="13575" max="13575" width="22.85546875" style="354" customWidth="1"/>
    <col min="13576" max="13576" width="59.7109375" style="354" bestFit="1" customWidth="1"/>
    <col min="13577" max="13577" width="57.85546875" style="354" bestFit="1" customWidth="1"/>
    <col min="13578" max="13578" width="35.28515625" style="354" bestFit="1" customWidth="1"/>
    <col min="13579" max="13579" width="28.140625" style="354" bestFit="1" customWidth="1"/>
    <col min="13580" max="13580" width="33.140625" style="354" bestFit="1" customWidth="1"/>
    <col min="13581" max="13581" width="26" style="354" bestFit="1" customWidth="1"/>
    <col min="13582" max="13582" width="19.140625" style="354" bestFit="1" customWidth="1"/>
    <col min="13583" max="13583" width="10.42578125" style="354" customWidth="1"/>
    <col min="13584" max="13584" width="11.85546875" style="354" customWidth="1"/>
    <col min="13585" max="13585" width="14.7109375" style="354" customWidth="1"/>
    <col min="13586" max="13586" width="9" style="354" bestFit="1" customWidth="1"/>
    <col min="13587" max="13826" width="9.140625" style="354"/>
    <col min="13827" max="13827" width="4.7109375" style="354" bestFit="1" customWidth="1"/>
    <col min="13828" max="13828" width="9.7109375" style="354" bestFit="1" customWidth="1"/>
    <col min="13829" max="13829" width="10" style="354" bestFit="1" customWidth="1"/>
    <col min="13830" max="13830" width="9.140625" style="354"/>
    <col min="13831" max="13831" width="22.85546875" style="354" customWidth="1"/>
    <col min="13832" max="13832" width="59.7109375" style="354" bestFit="1" customWidth="1"/>
    <col min="13833" max="13833" width="57.85546875" style="354" bestFit="1" customWidth="1"/>
    <col min="13834" max="13834" width="35.28515625" style="354" bestFit="1" customWidth="1"/>
    <col min="13835" max="13835" width="28.140625" style="354" bestFit="1" customWidth="1"/>
    <col min="13836" max="13836" width="33.140625" style="354" bestFit="1" customWidth="1"/>
    <col min="13837" max="13837" width="26" style="354" bestFit="1" customWidth="1"/>
    <col min="13838" max="13838" width="19.140625" style="354" bestFit="1" customWidth="1"/>
    <col min="13839" max="13839" width="10.42578125" style="354" customWidth="1"/>
    <col min="13840" max="13840" width="11.85546875" style="354" customWidth="1"/>
    <col min="13841" max="13841" width="14.7109375" style="354" customWidth="1"/>
    <col min="13842" max="13842" width="9" style="354" bestFit="1" customWidth="1"/>
    <col min="13843" max="14082" width="9.140625" style="354"/>
    <col min="14083" max="14083" width="4.7109375" style="354" bestFit="1" customWidth="1"/>
    <col min="14084" max="14084" width="9.7109375" style="354" bestFit="1" customWidth="1"/>
    <col min="14085" max="14085" width="10" style="354" bestFit="1" customWidth="1"/>
    <col min="14086" max="14086" width="9.140625" style="354"/>
    <col min="14087" max="14087" width="22.85546875" style="354" customWidth="1"/>
    <col min="14088" max="14088" width="59.7109375" style="354" bestFit="1" customWidth="1"/>
    <col min="14089" max="14089" width="57.85546875" style="354" bestFit="1" customWidth="1"/>
    <col min="14090" max="14090" width="35.28515625" style="354" bestFit="1" customWidth="1"/>
    <col min="14091" max="14091" width="28.140625" style="354" bestFit="1" customWidth="1"/>
    <col min="14092" max="14092" width="33.140625" style="354" bestFit="1" customWidth="1"/>
    <col min="14093" max="14093" width="26" style="354" bestFit="1" customWidth="1"/>
    <col min="14094" max="14094" width="19.140625" style="354" bestFit="1" customWidth="1"/>
    <col min="14095" max="14095" width="10.42578125" style="354" customWidth="1"/>
    <col min="14096" max="14096" width="11.85546875" style="354" customWidth="1"/>
    <col min="14097" max="14097" width="14.7109375" style="354" customWidth="1"/>
    <col min="14098" max="14098" width="9" style="354" bestFit="1" customWidth="1"/>
    <col min="14099" max="14338" width="9.140625" style="354"/>
    <col min="14339" max="14339" width="4.7109375" style="354" bestFit="1" customWidth="1"/>
    <col min="14340" max="14340" width="9.7109375" style="354" bestFit="1" customWidth="1"/>
    <col min="14341" max="14341" width="10" style="354" bestFit="1" customWidth="1"/>
    <col min="14342" max="14342" width="9.140625" style="354"/>
    <col min="14343" max="14343" width="22.85546875" style="354" customWidth="1"/>
    <col min="14344" max="14344" width="59.7109375" style="354" bestFit="1" customWidth="1"/>
    <col min="14345" max="14345" width="57.85546875" style="354" bestFit="1" customWidth="1"/>
    <col min="14346" max="14346" width="35.28515625" style="354" bestFit="1" customWidth="1"/>
    <col min="14347" max="14347" width="28.140625" style="354" bestFit="1" customWidth="1"/>
    <col min="14348" max="14348" width="33.140625" style="354" bestFit="1" customWidth="1"/>
    <col min="14349" max="14349" width="26" style="354" bestFit="1" customWidth="1"/>
    <col min="14350" max="14350" width="19.140625" style="354" bestFit="1" customWidth="1"/>
    <col min="14351" max="14351" width="10.42578125" style="354" customWidth="1"/>
    <col min="14352" max="14352" width="11.85546875" style="354" customWidth="1"/>
    <col min="14353" max="14353" width="14.7109375" style="354" customWidth="1"/>
    <col min="14354" max="14354" width="9" style="354" bestFit="1" customWidth="1"/>
    <col min="14355" max="14594" width="9.140625" style="354"/>
    <col min="14595" max="14595" width="4.7109375" style="354" bestFit="1" customWidth="1"/>
    <col min="14596" max="14596" width="9.7109375" style="354" bestFit="1" customWidth="1"/>
    <col min="14597" max="14597" width="10" style="354" bestFit="1" customWidth="1"/>
    <col min="14598" max="14598" width="9.140625" style="354"/>
    <col min="14599" max="14599" width="22.85546875" style="354" customWidth="1"/>
    <col min="14600" max="14600" width="59.7109375" style="354" bestFit="1" customWidth="1"/>
    <col min="14601" max="14601" width="57.85546875" style="354" bestFit="1" customWidth="1"/>
    <col min="14602" max="14602" width="35.28515625" style="354" bestFit="1" customWidth="1"/>
    <col min="14603" max="14603" width="28.140625" style="354" bestFit="1" customWidth="1"/>
    <col min="14604" max="14604" width="33.140625" style="354" bestFit="1" customWidth="1"/>
    <col min="14605" max="14605" width="26" style="354" bestFit="1" customWidth="1"/>
    <col min="14606" max="14606" width="19.140625" style="354" bestFit="1" customWidth="1"/>
    <col min="14607" max="14607" width="10.42578125" style="354" customWidth="1"/>
    <col min="14608" max="14608" width="11.85546875" style="354" customWidth="1"/>
    <col min="14609" max="14609" width="14.7109375" style="354" customWidth="1"/>
    <col min="14610" max="14610" width="9" style="354" bestFit="1" customWidth="1"/>
    <col min="14611" max="14850" width="9.140625" style="354"/>
    <col min="14851" max="14851" width="4.7109375" style="354" bestFit="1" customWidth="1"/>
    <col min="14852" max="14852" width="9.7109375" style="354" bestFit="1" customWidth="1"/>
    <col min="14853" max="14853" width="10" style="354" bestFit="1" customWidth="1"/>
    <col min="14854" max="14854" width="9.140625" style="354"/>
    <col min="14855" max="14855" width="22.85546875" style="354" customWidth="1"/>
    <col min="14856" max="14856" width="59.7109375" style="354" bestFit="1" customWidth="1"/>
    <col min="14857" max="14857" width="57.85546875" style="354" bestFit="1" customWidth="1"/>
    <col min="14858" max="14858" width="35.28515625" style="354" bestFit="1" customWidth="1"/>
    <col min="14859" max="14859" width="28.140625" style="354" bestFit="1" customWidth="1"/>
    <col min="14860" max="14860" width="33.140625" style="354" bestFit="1" customWidth="1"/>
    <col min="14861" max="14861" width="26" style="354" bestFit="1" customWidth="1"/>
    <col min="14862" max="14862" width="19.140625" style="354" bestFit="1" customWidth="1"/>
    <col min="14863" max="14863" width="10.42578125" style="354" customWidth="1"/>
    <col min="14864" max="14864" width="11.85546875" style="354" customWidth="1"/>
    <col min="14865" max="14865" width="14.7109375" style="354" customWidth="1"/>
    <col min="14866" max="14866" width="9" style="354" bestFit="1" customWidth="1"/>
    <col min="14867" max="15106" width="9.140625" style="354"/>
    <col min="15107" max="15107" width="4.7109375" style="354" bestFit="1" customWidth="1"/>
    <col min="15108" max="15108" width="9.7109375" style="354" bestFit="1" customWidth="1"/>
    <col min="15109" max="15109" width="10" style="354" bestFit="1" customWidth="1"/>
    <col min="15110" max="15110" width="9.140625" style="354"/>
    <col min="15111" max="15111" width="22.85546875" style="354" customWidth="1"/>
    <col min="15112" max="15112" width="59.7109375" style="354" bestFit="1" customWidth="1"/>
    <col min="15113" max="15113" width="57.85546875" style="354" bestFit="1" customWidth="1"/>
    <col min="15114" max="15114" width="35.28515625" style="354" bestFit="1" customWidth="1"/>
    <col min="15115" max="15115" width="28.140625" style="354" bestFit="1" customWidth="1"/>
    <col min="15116" max="15116" width="33.140625" style="354" bestFit="1" customWidth="1"/>
    <col min="15117" max="15117" width="26" style="354" bestFit="1" customWidth="1"/>
    <col min="15118" max="15118" width="19.140625" style="354" bestFit="1" customWidth="1"/>
    <col min="15119" max="15119" width="10.42578125" style="354" customWidth="1"/>
    <col min="15120" max="15120" width="11.85546875" style="354" customWidth="1"/>
    <col min="15121" max="15121" width="14.7109375" style="354" customWidth="1"/>
    <col min="15122" max="15122" width="9" style="354" bestFit="1" customWidth="1"/>
    <col min="15123" max="15362" width="9.140625" style="354"/>
    <col min="15363" max="15363" width="4.7109375" style="354" bestFit="1" customWidth="1"/>
    <col min="15364" max="15364" width="9.7109375" style="354" bestFit="1" customWidth="1"/>
    <col min="15365" max="15365" width="10" style="354" bestFit="1" customWidth="1"/>
    <col min="15366" max="15366" width="9.140625" style="354"/>
    <col min="15367" max="15367" width="22.85546875" style="354" customWidth="1"/>
    <col min="15368" max="15368" width="59.7109375" style="354" bestFit="1" customWidth="1"/>
    <col min="15369" max="15369" width="57.85546875" style="354" bestFit="1" customWidth="1"/>
    <col min="15370" max="15370" width="35.28515625" style="354" bestFit="1" customWidth="1"/>
    <col min="15371" max="15371" width="28.140625" style="354" bestFit="1" customWidth="1"/>
    <col min="15372" max="15372" width="33.140625" style="354" bestFit="1" customWidth="1"/>
    <col min="15373" max="15373" width="26" style="354" bestFit="1" customWidth="1"/>
    <col min="15374" max="15374" width="19.140625" style="354" bestFit="1" customWidth="1"/>
    <col min="15375" max="15375" width="10.42578125" style="354" customWidth="1"/>
    <col min="15376" max="15376" width="11.85546875" style="354" customWidth="1"/>
    <col min="15377" max="15377" width="14.7109375" style="354" customWidth="1"/>
    <col min="15378" max="15378" width="9" style="354" bestFit="1" customWidth="1"/>
    <col min="15379" max="15618" width="9.140625" style="354"/>
    <col min="15619" max="15619" width="4.7109375" style="354" bestFit="1" customWidth="1"/>
    <col min="15620" max="15620" width="9.7109375" style="354" bestFit="1" customWidth="1"/>
    <col min="15621" max="15621" width="10" style="354" bestFit="1" customWidth="1"/>
    <col min="15622" max="15622" width="9.140625" style="354"/>
    <col min="15623" max="15623" width="22.85546875" style="354" customWidth="1"/>
    <col min="15624" max="15624" width="59.7109375" style="354" bestFit="1" customWidth="1"/>
    <col min="15625" max="15625" width="57.85546875" style="354" bestFit="1" customWidth="1"/>
    <col min="15626" max="15626" width="35.28515625" style="354" bestFit="1" customWidth="1"/>
    <col min="15627" max="15627" width="28.140625" style="354" bestFit="1" customWidth="1"/>
    <col min="15628" max="15628" width="33.140625" style="354" bestFit="1" customWidth="1"/>
    <col min="15629" max="15629" width="26" style="354" bestFit="1" customWidth="1"/>
    <col min="15630" max="15630" width="19.140625" style="354" bestFit="1" customWidth="1"/>
    <col min="15631" max="15631" width="10.42578125" style="354" customWidth="1"/>
    <col min="15632" max="15632" width="11.85546875" style="354" customWidth="1"/>
    <col min="15633" max="15633" width="14.7109375" style="354" customWidth="1"/>
    <col min="15634" max="15634" width="9" style="354" bestFit="1" customWidth="1"/>
    <col min="15635" max="15874" width="9.140625" style="354"/>
    <col min="15875" max="15875" width="4.7109375" style="354" bestFit="1" customWidth="1"/>
    <col min="15876" max="15876" width="9.7109375" style="354" bestFit="1" customWidth="1"/>
    <col min="15877" max="15877" width="10" style="354" bestFit="1" customWidth="1"/>
    <col min="15878" max="15878" width="9.140625" style="354"/>
    <col min="15879" max="15879" width="22.85546875" style="354" customWidth="1"/>
    <col min="15880" max="15880" width="59.7109375" style="354" bestFit="1" customWidth="1"/>
    <col min="15881" max="15881" width="57.85546875" style="354" bestFit="1" customWidth="1"/>
    <col min="15882" max="15882" width="35.28515625" style="354" bestFit="1" customWidth="1"/>
    <col min="15883" max="15883" width="28.140625" style="354" bestFit="1" customWidth="1"/>
    <col min="15884" max="15884" width="33.140625" style="354" bestFit="1" customWidth="1"/>
    <col min="15885" max="15885" width="26" style="354" bestFit="1" customWidth="1"/>
    <col min="15886" max="15886" width="19.140625" style="354" bestFit="1" customWidth="1"/>
    <col min="15887" max="15887" width="10.42578125" style="354" customWidth="1"/>
    <col min="15888" max="15888" width="11.85546875" style="354" customWidth="1"/>
    <col min="15889" max="15889" width="14.7109375" style="354" customWidth="1"/>
    <col min="15890" max="15890" width="9" style="354" bestFit="1" customWidth="1"/>
    <col min="15891" max="16130" width="9.140625" style="354"/>
    <col min="16131" max="16131" width="4.7109375" style="354" bestFit="1" customWidth="1"/>
    <col min="16132" max="16132" width="9.7109375" style="354" bestFit="1" customWidth="1"/>
    <col min="16133" max="16133" width="10" style="354" bestFit="1" customWidth="1"/>
    <col min="16134" max="16134" width="9.140625" style="354"/>
    <col min="16135" max="16135" width="22.85546875" style="354" customWidth="1"/>
    <col min="16136" max="16136" width="59.7109375" style="354" bestFit="1" customWidth="1"/>
    <col min="16137" max="16137" width="57.85546875" style="354" bestFit="1" customWidth="1"/>
    <col min="16138" max="16138" width="35.28515625" style="354" bestFit="1" customWidth="1"/>
    <col min="16139" max="16139" width="28.140625" style="354" bestFit="1" customWidth="1"/>
    <col min="16140" max="16140" width="33.140625" style="354" bestFit="1" customWidth="1"/>
    <col min="16141" max="16141" width="26" style="354" bestFit="1" customWidth="1"/>
    <col min="16142" max="16142" width="19.140625" style="354" bestFit="1" customWidth="1"/>
    <col min="16143" max="16143" width="10.42578125" style="354" customWidth="1"/>
    <col min="16144" max="16144" width="11.85546875" style="354" customWidth="1"/>
    <col min="16145" max="16145" width="14.7109375" style="354" customWidth="1"/>
    <col min="16146" max="16146" width="9" style="354" bestFit="1" customWidth="1"/>
    <col min="16147" max="16384" width="9.140625" style="354"/>
  </cols>
  <sheetData>
    <row r="2" spans="1:19" x14ac:dyDescent="0.25">
      <c r="A2" s="365" t="s">
        <v>1803</v>
      </c>
    </row>
    <row r="3" spans="1:19" x14ac:dyDescent="0.25">
      <c r="A3" s="354" t="s">
        <v>1804</v>
      </c>
      <c r="M3" s="380"/>
      <c r="N3" s="380"/>
      <c r="O3" s="380"/>
      <c r="P3" s="380"/>
    </row>
    <row r="4" spans="1:19" s="378" customFormat="1" ht="47.25" customHeight="1" x14ac:dyDescent="0.25">
      <c r="A4" s="970" t="s">
        <v>0</v>
      </c>
      <c r="B4" s="849" t="s">
        <v>1</v>
      </c>
      <c r="C4" s="849" t="s">
        <v>2</v>
      </c>
      <c r="D4" s="849" t="s">
        <v>3</v>
      </c>
      <c r="E4" s="970" t="s">
        <v>4</v>
      </c>
      <c r="F4" s="970" t="s">
        <v>5</v>
      </c>
      <c r="G4" s="970" t="s">
        <v>6</v>
      </c>
      <c r="H4" s="849" t="s">
        <v>7</v>
      </c>
      <c r="I4" s="849"/>
      <c r="J4" s="970" t="s">
        <v>8</v>
      </c>
      <c r="K4" s="849" t="s">
        <v>9</v>
      </c>
      <c r="L4" s="971"/>
      <c r="M4" s="864" t="s">
        <v>10</v>
      </c>
      <c r="N4" s="864"/>
      <c r="O4" s="864" t="s">
        <v>11</v>
      </c>
      <c r="P4" s="864"/>
      <c r="Q4" s="970" t="s">
        <v>12</v>
      </c>
      <c r="R4" s="849" t="s">
        <v>13</v>
      </c>
      <c r="S4" s="377"/>
    </row>
    <row r="5" spans="1:19" s="378" customFormat="1" ht="35.25" customHeight="1" x14ac:dyDescent="0.2">
      <c r="A5" s="970"/>
      <c r="B5" s="849"/>
      <c r="C5" s="849"/>
      <c r="D5" s="849"/>
      <c r="E5" s="970"/>
      <c r="F5" s="970"/>
      <c r="G5" s="970"/>
      <c r="H5" s="396" t="s">
        <v>14</v>
      </c>
      <c r="I5" s="396" t="s">
        <v>15</v>
      </c>
      <c r="J5" s="970"/>
      <c r="K5" s="396">
        <v>2020</v>
      </c>
      <c r="L5" s="396">
        <v>2021</v>
      </c>
      <c r="M5" s="355">
        <v>2020</v>
      </c>
      <c r="N5" s="355">
        <v>2021</v>
      </c>
      <c r="O5" s="355">
        <v>2020</v>
      </c>
      <c r="P5" s="355">
        <v>2021</v>
      </c>
      <c r="Q5" s="970"/>
      <c r="R5" s="849"/>
      <c r="S5" s="377"/>
    </row>
    <row r="6" spans="1:19" s="378" customFormat="1" ht="15.75" customHeight="1" x14ac:dyDescent="0.2">
      <c r="A6" s="581" t="s">
        <v>16</v>
      </c>
      <c r="B6" s="396" t="s">
        <v>17</v>
      </c>
      <c r="C6" s="396" t="s">
        <v>18</v>
      </c>
      <c r="D6" s="396" t="s">
        <v>19</v>
      </c>
      <c r="E6" s="581" t="s">
        <v>20</v>
      </c>
      <c r="F6" s="581" t="s">
        <v>21</v>
      </c>
      <c r="G6" s="581" t="s">
        <v>22</v>
      </c>
      <c r="H6" s="396" t="s">
        <v>23</v>
      </c>
      <c r="I6" s="396" t="s">
        <v>24</v>
      </c>
      <c r="J6" s="581" t="s">
        <v>25</v>
      </c>
      <c r="K6" s="396" t="s">
        <v>26</v>
      </c>
      <c r="L6" s="396" t="s">
        <v>27</v>
      </c>
      <c r="M6" s="397" t="s">
        <v>28</v>
      </c>
      <c r="N6" s="397" t="s">
        <v>29</v>
      </c>
      <c r="O6" s="397" t="s">
        <v>30</v>
      </c>
      <c r="P6" s="397" t="s">
        <v>31</v>
      </c>
      <c r="Q6" s="581" t="s">
        <v>32</v>
      </c>
      <c r="R6" s="396" t="s">
        <v>33</v>
      </c>
      <c r="S6" s="377"/>
    </row>
    <row r="7" spans="1:19" s="356" customFormat="1" ht="180.75" customHeight="1" x14ac:dyDescent="0.25">
      <c r="A7" s="533">
        <v>1</v>
      </c>
      <c r="B7" s="533">
        <v>1</v>
      </c>
      <c r="C7" s="533">
        <v>4</v>
      </c>
      <c r="D7" s="532">
        <v>5</v>
      </c>
      <c r="E7" s="536" t="s">
        <v>1805</v>
      </c>
      <c r="F7" s="536" t="s">
        <v>1806</v>
      </c>
      <c r="G7" s="532" t="s">
        <v>44</v>
      </c>
      <c r="H7" s="532" t="s">
        <v>585</v>
      </c>
      <c r="I7" s="554" t="s">
        <v>46</v>
      </c>
      <c r="J7" s="532" t="s">
        <v>1807</v>
      </c>
      <c r="K7" s="539"/>
      <c r="L7" s="539" t="s">
        <v>45</v>
      </c>
      <c r="M7" s="579"/>
      <c r="N7" s="534">
        <v>56200</v>
      </c>
      <c r="O7" s="579"/>
      <c r="P7" s="534">
        <v>56200</v>
      </c>
      <c r="Q7" s="532" t="s">
        <v>1808</v>
      </c>
      <c r="R7" s="532" t="s">
        <v>1809</v>
      </c>
      <c r="S7" s="359"/>
    </row>
    <row r="8" spans="1:19" s="356" customFormat="1" ht="243.75" customHeight="1" x14ac:dyDescent="0.25">
      <c r="A8" s="532">
        <v>2</v>
      </c>
      <c r="B8" s="532">
        <v>1</v>
      </c>
      <c r="C8" s="532">
        <v>4</v>
      </c>
      <c r="D8" s="532">
        <v>5</v>
      </c>
      <c r="E8" s="536" t="s">
        <v>1810</v>
      </c>
      <c r="F8" s="536" t="s">
        <v>1811</v>
      </c>
      <c r="G8" s="532" t="s">
        <v>1812</v>
      </c>
      <c r="H8" s="532" t="s">
        <v>222</v>
      </c>
      <c r="I8" s="532">
        <v>6</v>
      </c>
      <c r="J8" s="532" t="s">
        <v>1813</v>
      </c>
      <c r="K8" s="532" t="s">
        <v>45</v>
      </c>
      <c r="L8" s="532"/>
      <c r="M8" s="535">
        <v>7000</v>
      </c>
      <c r="N8" s="532"/>
      <c r="O8" s="535">
        <v>7000</v>
      </c>
      <c r="P8" s="532"/>
      <c r="Q8" s="532" t="s">
        <v>1808</v>
      </c>
      <c r="R8" s="532" t="s">
        <v>1809</v>
      </c>
      <c r="S8" s="359"/>
    </row>
    <row r="9" spans="1:19" s="413" customFormat="1" ht="53.25" customHeight="1" x14ac:dyDescent="0.25">
      <c r="A9" s="836">
        <v>3</v>
      </c>
      <c r="B9" s="836">
        <v>1</v>
      </c>
      <c r="C9" s="836">
        <v>4</v>
      </c>
      <c r="D9" s="836">
        <v>5</v>
      </c>
      <c r="E9" s="836" t="s">
        <v>1814</v>
      </c>
      <c r="F9" s="962" t="s">
        <v>1815</v>
      </c>
      <c r="G9" s="532" t="s">
        <v>48</v>
      </c>
      <c r="H9" s="532" t="s">
        <v>585</v>
      </c>
      <c r="I9" s="532">
        <v>40</v>
      </c>
      <c r="J9" s="836" t="s">
        <v>1816</v>
      </c>
      <c r="K9" s="836" t="s">
        <v>1817</v>
      </c>
      <c r="L9" s="836"/>
      <c r="M9" s="856">
        <v>13000</v>
      </c>
      <c r="N9" s="836"/>
      <c r="O9" s="856">
        <v>13000</v>
      </c>
      <c r="P9" s="836"/>
      <c r="Q9" s="836" t="s">
        <v>1808</v>
      </c>
      <c r="R9" s="836" t="s">
        <v>1809</v>
      </c>
    </row>
    <row r="10" spans="1:19" s="356" customFormat="1" ht="48" customHeight="1" x14ac:dyDescent="0.25">
      <c r="A10" s="869"/>
      <c r="B10" s="869"/>
      <c r="C10" s="869"/>
      <c r="D10" s="869"/>
      <c r="E10" s="869"/>
      <c r="F10" s="963"/>
      <c r="G10" s="532" t="s">
        <v>1818</v>
      </c>
      <c r="H10" s="532" t="s">
        <v>1819</v>
      </c>
      <c r="I10" s="532">
        <v>1</v>
      </c>
      <c r="J10" s="869"/>
      <c r="K10" s="869"/>
      <c r="L10" s="869"/>
      <c r="M10" s="871"/>
      <c r="N10" s="869"/>
      <c r="O10" s="871"/>
      <c r="P10" s="869"/>
      <c r="Q10" s="869"/>
      <c r="R10" s="869"/>
    </row>
    <row r="11" spans="1:19" s="356" customFormat="1" ht="61.5" customHeight="1" x14ac:dyDescent="0.25">
      <c r="A11" s="869"/>
      <c r="B11" s="869"/>
      <c r="C11" s="869"/>
      <c r="D11" s="869"/>
      <c r="E11" s="869"/>
      <c r="F11" s="963"/>
      <c r="G11" s="532" t="s">
        <v>1820</v>
      </c>
      <c r="H11" s="532" t="s">
        <v>822</v>
      </c>
      <c r="I11" s="532">
        <v>200</v>
      </c>
      <c r="J11" s="869"/>
      <c r="K11" s="869"/>
      <c r="L11" s="869"/>
      <c r="M11" s="871"/>
      <c r="N11" s="869"/>
      <c r="O11" s="871"/>
      <c r="P11" s="869"/>
      <c r="Q11" s="869"/>
      <c r="R11" s="869"/>
    </row>
    <row r="12" spans="1:19" s="399" customFormat="1" ht="106.5" customHeight="1" x14ac:dyDescent="0.25">
      <c r="A12" s="833"/>
      <c r="B12" s="833"/>
      <c r="C12" s="833"/>
      <c r="D12" s="833"/>
      <c r="E12" s="833"/>
      <c r="F12" s="838"/>
      <c r="G12" s="532" t="s">
        <v>1812</v>
      </c>
      <c r="H12" s="532" t="s">
        <v>222</v>
      </c>
      <c r="I12" s="532">
        <v>1</v>
      </c>
      <c r="J12" s="833"/>
      <c r="K12" s="833"/>
      <c r="L12" s="833"/>
      <c r="M12" s="857"/>
      <c r="N12" s="833"/>
      <c r="O12" s="857"/>
      <c r="P12" s="833"/>
      <c r="Q12" s="833"/>
      <c r="R12" s="833"/>
    </row>
    <row r="13" spans="1:19" s="399" customFormat="1" ht="375" customHeight="1" x14ac:dyDescent="0.25">
      <c r="A13" s="532">
        <v>4</v>
      </c>
      <c r="B13" s="532">
        <v>1</v>
      </c>
      <c r="C13" s="532">
        <v>4</v>
      </c>
      <c r="D13" s="532">
        <v>5</v>
      </c>
      <c r="E13" s="536" t="s">
        <v>1821</v>
      </c>
      <c r="F13" s="536" t="s">
        <v>1822</v>
      </c>
      <c r="G13" s="532" t="s">
        <v>1812</v>
      </c>
      <c r="H13" s="532" t="s">
        <v>222</v>
      </c>
      <c r="I13" s="532">
        <v>1</v>
      </c>
      <c r="J13" s="536" t="s">
        <v>1823</v>
      </c>
      <c r="K13" s="532" t="s">
        <v>45</v>
      </c>
      <c r="L13" s="536">
        <v>0</v>
      </c>
      <c r="M13" s="536">
        <v>11000</v>
      </c>
      <c r="N13" s="536">
        <v>0</v>
      </c>
      <c r="O13" s="536">
        <v>11000</v>
      </c>
      <c r="P13" s="536">
        <v>0</v>
      </c>
      <c r="Q13" s="536" t="s">
        <v>1808</v>
      </c>
      <c r="R13" s="536" t="s">
        <v>1809</v>
      </c>
    </row>
    <row r="14" spans="1:19" s="399" customFormat="1" ht="147.75" customHeight="1" x14ac:dyDescent="0.25">
      <c r="A14" s="532">
        <v>5</v>
      </c>
      <c r="B14" s="532">
        <v>1</v>
      </c>
      <c r="C14" s="532">
        <v>4</v>
      </c>
      <c r="D14" s="532">
        <v>5</v>
      </c>
      <c r="E14" s="536" t="s">
        <v>1824</v>
      </c>
      <c r="F14" s="536" t="s">
        <v>1825</v>
      </c>
      <c r="G14" s="536" t="s">
        <v>1826</v>
      </c>
      <c r="H14" s="536" t="s">
        <v>585</v>
      </c>
      <c r="I14" s="536" t="s">
        <v>1827</v>
      </c>
      <c r="J14" s="536" t="s">
        <v>1828</v>
      </c>
      <c r="K14" s="536" t="s">
        <v>405</v>
      </c>
      <c r="L14" s="536">
        <v>0</v>
      </c>
      <c r="M14" s="536">
        <v>2000</v>
      </c>
      <c r="N14" s="536">
        <v>0</v>
      </c>
      <c r="O14" s="536">
        <v>2000</v>
      </c>
      <c r="P14" s="536">
        <v>0</v>
      </c>
      <c r="Q14" s="536" t="s">
        <v>1808</v>
      </c>
      <c r="R14" s="536" t="s">
        <v>1809</v>
      </c>
    </row>
    <row r="15" spans="1:19" ht="255" customHeight="1" x14ac:dyDescent="0.25">
      <c r="A15" s="533">
        <v>6</v>
      </c>
      <c r="B15" s="532">
        <v>1</v>
      </c>
      <c r="C15" s="533">
        <v>4</v>
      </c>
      <c r="D15" s="532">
        <v>5</v>
      </c>
      <c r="E15" s="536" t="s">
        <v>1829</v>
      </c>
      <c r="F15" s="536" t="s">
        <v>1830</v>
      </c>
      <c r="G15" s="532" t="s">
        <v>1812</v>
      </c>
      <c r="H15" s="532" t="s">
        <v>222</v>
      </c>
      <c r="I15" s="554" t="s">
        <v>41</v>
      </c>
      <c r="J15" s="532" t="s">
        <v>1831</v>
      </c>
      <c r="K15" s="539" t="s">
        <v>45</v>
      </c>
      <c r="L15" s="539"/>
      <c r="M15" s="534">
        <v>1000</v>
      </c>
      <c r="N15" s="533"/>
      <c r="O15" s="534">
        <v>1000</v>
      </c>
      <c r="P15" s="534"/>
      <c r="Q15" s="532" t="s">
        <v>1808</v>
      </c>
      <c r="R15" s="532" t="s">
        <v>1809</v>
      </c>
    </row>
    <row r="16" spans="1:19" ht="226.9" customHeight="1" x14ac:dyDescent="0.25">
      <c r="A16" s="532">
        <v>7</v>
      </c>
      <c r="B16" s="532">
        <v>1</v>
      </c>
      <c r="C16" s="532">
        <v>4</v>
      </c>
      <c r="D16" s="532">
        <v>5</v>
      </c>
      <c r="E16" s="536" t="s">
        <v>1832</v>
      </c>
      <c r="F16" s="450" t="s">
        <v>1833</v>
      </c>
      <c r="G16" s="532" t="s">
        <v>1812</v>
      </c>
      <c r="H16" s="532" t="s">
        <v>222</v>
      </c>
      <c r="I16" s="532">
        <v>1</v>
      </c>
      <c r="J16" s="532" t="s">
        <v>1834</v>
      </c>
      <c r="K16" s="532" t="s">
        <v>1835</v>
      </c>
      <c r="L16" s="532"/>
      <c r="M16" s="535">
        <v>4000</v>
      </c>
      <c r="N16" s="532"/>
      <c r="O16" s="535">
        <v>4000</v>
      </c>
      <c r="P16" s="532"/>
      <c r="Q16" s="532" t="s">
        <v>1808</v>
      </c>
      <c r="R16" s="532" t="s">
        <v>1809</v>
      </c>
    </row>
    <row r="17" spans="1:18" ht="56.45" customHeight="1" x14ac:dyDescent="0.25">
      <c r="A17" s="836">
        <v>8</v>
      </c>
      <c r="B17" s="836">
        <v>1</v>
      </c>
      <c r="C17" s="836">
        <v>4</v>
      </c>
      <c r="D17" s="836">
        <v>5</v>
      </c>
      <c r="E17" s="962" t="s">
        <v>1836</v>
      </c>
      <c r="F17" s="962" t="s">
        <v>1837</v>
      </c>
      <c r="G17" s="532" t="s">
        <v>1812</v>
      </c>
      <c r="H17" s="532" t="s">
        <v>222</v>
      </c>
      <c r="I17" s="532">
        <v>1</v>
      </c>
      <c r="J17" s="836" t="s">
        <v>1838</v>
      </c>
      <c r="K17" s="836" t="s">
        <v>1835</v>
      </c>
      <c r="L17" s="836"/>
      <c r="M17" s="856">
        <v>6000</v>
      </c>
      <c r="N17" s="836"/>
      <c r="O17" s="856">
        <v>6000</v>
      </c>
      <c r="P17" s="836"/>
      <c r="Q17" s="836" t="s">
        <v>1808</v>
      </c>
      <c r="R17" s="836" t="s">
        <v>1809</v>
      </c>
    </row>
    <row r="18" spans="1:18" ht="75.599999999999994" customHeight="1" x14ac:dyDescent="0.25">
      <c r="A18" s="869"/>
      <c r="B18" s="869"/>
      <c r="C18" s="869"/>
      <c r="D18" s="869"/>
      <c r="E18" s="963"/>
      <c r="F18" s="963"/>
      <c r="G18" s="532" t="s">
        <v>1820</v>
      </c>
      <c r="H18" s="532" t="s">
        <v>822</v>
      </c>
      <c r="I18" s="532">
        <v>500</v>
      </c>
      <c r="J18" s="869"/>
      <c r="K18" s="869"/>
      <c r="L18" s="869"/>
      <c r="M18" s="871"/>
      <c r="N18" s="869"/>
      <c r="O18" s="871"/>
      <c r="P18" s="869"/>
      <c r="Q18" s="869"/>
      <c r="R18" s="869"/>
    </row>
    <row r="19" spans="1:18" ht="97.5" customHeight="1" x14ac:dyDescent="0.25">
      <c r="A19" s="833"/>
      <c r="B19" s="833"/>
      <c r="C19" s="833"/>
      <c r="D19" s="833"/>
      <c r="E19" s="838"/>
      <c r="F19" s="838"/>
      <c r="G19" s="532" t="s">
        <v>223</v>
      </c>
      <c r="H19" s="532" t="s">
        <v>585</v>
      </c>
      <c r="I19" s="532">
        <v>25</v>
      </c>
      <c r="J19" s="833"/>
      <c r="K19" s="833"/>
      <c r="L19" s="833"/>
      <c r="M19" s="857"/>
      <c r="N19" s="833"/>
      <c r="O19" s="857"/>
      <c r="P19" s="833"/>
      <c r="Q19" s="833"/>
      <c r="R19" s="833"/>
    </row>
    <row r="20" spans="1:18" ht="112.15" customHeight="1" x14ac:dyDescent="0.25">
      <c r="A20" s="836">
        <v>9</v>
      </c>
      <c r="B20" s="836">
        <v>1</v>
      </c>
      <c r="C20" s="836">
        <v>4</v>
      </c>
      <c r="D20" s="836">
        <v>5</v>
      </c>
      <c r="E20" s="962" t="s">
        <v>1839</v>
      </c>
      <c r="F20" s="962" t="s">
        <v>1840</v>
      </c>
      <c r="G20" s="532" t="s">
        <v>1812</v>
      </c>
      <c r="H20" s="532" t="s">
        <v>222</v>
      </c>
      <c r="I20" s="532">
        <v>4</v>
      </c>
      <c r="J20" s="836" t="s">
        <v>1841</v>
      </c>
      <c r="K20" s="836" t="s">
        <v>1835</v>
      </c>
      <c r="L20" s="836"/>
      <c r="M20" s="856">
        <v>3000</v>
      </c>
      <c r="N20" s="836"/>
      <c r="O20" s="856">
        <v>3000</v>
      </c>
      <c r="P20" s="836"/>
      <c r="Q20" s="836" t="s">
        <v>1808</v>
      </c>
      <c r="R20" s="836" t="s">
        <v>1809</v>
      </c>
    </row>
    <row r="21" spans="1:18" ht="136.5" customHeight="1" x14ac:dyDescent="0.25">
      <c r="A21" s="833"/>
      <c r="B21" s="833"/>
      <c r="C21" s="833"/>
      <c r="D21" s="833"/>
      <c r="E21" s="838"/>
      <c r="F21" s="838"/>
      <c r="G21" s="532" t="s">
        <v>1820</v>
      </c>
      <c r="H21" s="532" t="s">
        <v>822</v>
      </c>
      <c r="I21" s="532">
        <v>200</v>
      </c>
      <c r="J21" s="833"/>
      <c r="K21" s="833"/>
      <c r="L21" s="833"/>
      <c r="M21" s="857"/>
      <c r="N21" s="833"/>
      <c r="O21" s="857"/>
      <c r="P21" s="833"/>
      <c r="Q21" s="833"/>
      <c r="R21" s="833"/>
    </row>
    <row r="22" spans="1:18" s="413" customFormat="1" ht="226.9" customHeight="1" x14ac:dyDescent="0.25">
      <c r="A22" s="836">
        <v>10</v>
      </c>
      <c r="B22" s="836">
        <v>1</v>
      </c>
      <c r="C22" s="836">
        <v>4</v>
      </c>
      <c r="D22" s="836">
        <v>5</v>
      </c>
      <c r="E22" s="962" t="s">
        <v>1842</v>
      </c>
      <c r="F22" s="962" t="s">
        <v>1843</v>
      </c>
      <c r="G22" s="532" t="s">
        <v>1844</v>
      </c>
      <c r="H22" s="532" t="s">
        <v>585</v>
      </c>
      <c r="I22" s="532">
        <v>100</v>
      </c>
      <c r="J22" s="836" t="s">
        <v>1845</v>
      </c>
      <c r="K22" s="836" t="s">
        <v>47</v>
      </c>
      <c r="L22" s="836"/>
      <c r="M22" s="856">
        <v>7000</v>
      </c>
      <c r="N22" s="836"/>
      <c r="O22" s="856">
        <v>7000</v>
      </c>
      <c r="P22" s="836"/>
      <c r="Q22" s="836" t="s">
        <v>1808</v>
      </c>
      <c r="R22" s="836" t="s">
        <v>1809</v>
      </c>
    </row>
    <row r="23" spans="1:18" s="413" customFormat="1" ht="119.25" customHeight="1" x14ac:dyDescent="0.25">
      <c r="A23" s="833"/>
      <c r="B23" s="833"/>
      <c r="C23" s="833"/>
      <c r="D23" s="833"/>
      <c r="E23" s="838"/>
      <c r="F23" s="838"/>
      <c r="G23" s="532" t="s">
        <v>1812</v>
      </c>
      <c r="H23" s="532" t="s">
        <v>222</v>
      </c>
      <c r="I23" s="532">
        <v>1</v>
      </c>
      <c r="J23" s="833"/>
      <c r="K23" s="833"/>
      <c r="L23" s="833"/>
      <c r="M23" s="857"/>
      <c r="N23" s="833"/>
      <c r="O23" s="857"/>
      <c r="P23" s="833"/>
      <c r="Q23" s="833"/>
      <c r="R23" s="833"/>
    </row>
    <row r="24" spans="1:18" s="413" customFormat="1" ht="67.150000000000006" customHeight="1" x14ac:dyDescent="0.25">
      <c r="A24" s="880">
        <v>11</v>
      </c>
      <c r="B24" s="880">
        <v>1</v>
      </c>
      <c r="C24" s="880">
        <v>4</v>
      </c>
      <c r="D24" s="880">
        <v>2</v>
      </c>
      <c r="E24" s="956" t="s">
        <v>1846</v>
      </c>
      <c r="F24" s="956" t="s">
        <v>1847</v>
      </c>
      <c r="G24" s="880" t="s">
        <v>48</v>
      </c>
      <c r="H24" s="532" t="s">
        <v>1848</v>
      </c>
      <c r="I24" s="532">
        <v>2</v>
      </c>
      <c r="J24" s="880" t="s">
        <v>1849</v>
      </c>
      <c r="K24" s="880" t="s">
        <v>904</v>
      </c>
      <c r="L24" s="880"/>
      <c r="M24" s="1078">
        <v>20000</v>
      </c>
      <c r="N24" s="880"/>
      <c r="O24" s="1078">
        <v>20000</v>
      </c>
      <c r="P24" s="880"/>
      <c r="Q24" s="880" t="s">
        <v>1808</v>
      </c>
      <c r="R24" s="880" t="s">
        <v>1809</v>
      </c>
    </row>
    <row r="25" spans="1:18" s="413" customFormat="1" ht="72" customHeight="1" x14ac:dyDescent="0.25">
      <c r="A25" s="880"/>
      <c r="B25" s="880"/>
      <c r="C25" s="880"/>
      <c r="D25" s="880"/>
      <c r="E25" s="956"/>
      <c r="F25" s="956"/>
      <c r="G25" s="880"/>
      <c r="H25" s="532" t="s">
        <v>1231</v>
      </c>
      <c r="I25" s="532" t="s">
        <v>1850</v>
      </c>
      <c r="J25" s="880"/>
      <c r="K25" s="880"/>
      <c r="L25" s="880"/>
      <c r="M25" s="879"/>
      <c r="N25" s="880"/>
      <c r="O25" s="879"/>
      <c r="P25" s="880"/>
      <c r="Q25" s="880"/>
      <c r="R25" s="880"/>
    </row>
    <row r="26" spans="1:18" s="413" customFormat="1" ht="97.15" customHeight="1" x14ac:dyDescent="0.25">
      <c r="A26" s="880"/>
      <c r="B26" s="880"/>
      <c r="C26" s="880"/>
      <c r="D26" s="880"/>
      <c r="E26" s="956"/>
      <c r="F26" s="956"/>
      <c r="G26" s="532" t="s">
        <v>1851</v>
      </c>
      <c r="H26" s="532" t="s">
        <v>1852</v>
      </c>
      <c r="I26" s="532">
        <v>2</v>
      </c>
      <c r="J26" s="880"/>
      <c r="K26" s="880"/>
      <c r="L26" s="880"/>
      <c r="M26" s="879"/>
      <c r="N26" s="880"/>
      <c r="O26" s="879"/>
      <c r="P26" s="880"/>
      <c r="Q26" s="880"/>
      <c r="R26" s="880"/>
    </row>
    <row r="27" spans="1:18" s="413" customFormat="1" ht="91.5" customHeight="1" x14ac:dyDescent="0.25">
      <c r="A27" s="880"/>
      <c r="B27" s="880"/>
      <c r="C27" s="880"/>
      <c r="D27" s="880"/>
      <c r="E27" s="956"/>
      <c r="F27" s="956"/>
      <c r="G27" s="532" t="s">
        <v>1812</v>
      </c>
      <c r="H27" s="532" t="s">
        <v>222</v>
      </c>
      <c r="I27" s="532">
        <v>1</v>
      </c>
      <c r="J27" s="880"/>
      <c r="K27" s="880"/>
      <c r="L27" s="880"/>
      <c r="M27" s="879"/>
      <c r="N27" s="880"/>
      <c r="O27" s="879"/>
      <c r="P27" s="880"/>
      <c r="Q27" s="880"/>
      <c r="R27" s="880"/>
    </row>
    <row r="28" spans="1:18" s="413" customFormat="1" ht="95.45" customHeight="1" x14ac:dyDescent="0.25">
      <c r="A28" s="836">
        <v>12</v>
      </c>
      <c r="B28" s="836">
        <v>1</v>
      </c>
      <c r="C28" s="836">
        <v>4</v>
      </c>
      <c r="D28" s="836">
        <v>2</v>
      </c>
      <c r="E28" s="836" t="s">
        <v>1853</v>
      </c>
      <c r="F28" s="964" t="s">
        <v>1854</v>
      </c>
      <c r="G28" s="836" t="s">
        <v>1855</v>
      </c>
      <c r="H28" s="532" t="s">
        <v>1243</v>
      </c>
      <c r="I28" s="532">
        <v>3</v>
      </c>
      <c r="J28" s="836" t="s">
        <v>1856</v>
      </c>
      <c r="K28" s="836" t="s">
        <v>904</v>
      </c>
      <c r="L28" s="836"/>
      <c r="M28" s="1108">
        <v>7000</v>
      </c>
      <c r="N28" s="836"/>
      <c r="O28" s="1108">
        <v>7000</v>
      </c>
      <c r="P28" s="836"/>
      <c r="Q28" s="836" t="s">
        <v>1808</v>
      </c>
      <c r="R28" s="836" t="s">
        <v>1809</v>
      </c>
    </row>
    <row r="29" spans="1:18" s="413" customFormat="1" ht="123" customHeight="1" x14ac:dyDescent="0.25">
      <c r="A29" s="869"/>
      <c r="B29" s="869"/>
      <c r="C29" s="869"/>
      <c r="D29" s="869"/>
      <c r="E29" s="869"/>
      <c r="F29" s="965"/>
      <c r="G29" s="833"/>
      <c r="H29" s="532" t="s">
        <v>585</v>
      </c>
      <c r="I29" s="532">
        <v>50</v>
      </c>
      <c r="J29" s="869"/>
      <c r="K29" s="869"/>
      <c r="L29" s="869"/>
      <c r="M29" s="869"/>
      <c r="N29" s="869"/>
      <c r="O29" s="869"/>
      <c r="P29" s="869"/>
      <c r="Q29" s="869"/>
      <c r="R29" s="869"/>
    </row>
    <row r="30" spans="1:18" s="413" customFormat="1" ht="49.5" customHeight="1" x14ac:dyDescent="0.25">
      <c r="A30" s="833"/>
      <c r="B30" s="833"/>
      <c r="C30" s="833"/>
      <c r="D30" s="833"/>
      <c r="E30" s="833"/>
      <c r="F30" s="966"/>
      <c r="G30" s="532" t="s">
        <v>728</v>
      </c>
      <c r="H30" s="532" t="s">
        <v>869</v>
      </c>
      <c r="I30" s="532">
        <v>1</v>
      </c>
      <c r="J30" s="833"/>
      <c r="K30" s="833"/>
      <c r="L30" s="833"/>
      <c r="M30" s="833"/>
      <c r="N30" s="833"/>
      <c r="O30" s="833"/>
      <c r="P30" s="833"/>
      <c r="Q30" s="833"/>
      <c r="R30" s="833"/>
    </row>
    <row r="31" spans="1:18" s="413" customFormat="1" ht="97.5" customHeight="1" x14ac:dyDescent="0.25">
      <c r="A31" s="836">
        <v>13</v>
      </c>
      <c r="B31" s="836">
        <v>1</v>
      </c>
      <c r="C31" s="836">
        <v>4</v>
      </c>
      <c r="D31" s="836">
        <v>5</v>
      </c>
      <c r="E31" s="880" t="s">
        <v>1857</v>
      </c>
      <c r="F31" s="962" t="s">
        <v>1858</v>
      </c>
      <c r="G31" s="532" t="s">
        <v>1859</v>
      </c>
      <c r="H31" s="532" t="s">
        <v>585</v>
      </c>
      <c r="I31" s="532" t="s">
        <v>1860</v>
      </c>
      <c r="J31" s="880" t="s">
        <v>1861</v>
      </c>
      <c r="K31" s="880" t="s">
        <v>904</v>
      </c>
      <c r="L31" s="836"/>
      <c r="M31" s="1078">
        <v>2100</v>
      </c>
      <c r="N31" s="836"/>
      <c r="O31" s="1078">
        <v>2100</v>
      </c>
      <c r="P31" s="836"/>
      <c r="Q31" s="880" t="s">
        <v>1808</v>
      </c>
      <c r="R31" s="880" t="s">
        <v>1809</v>
      </c>
    </row>
    <row r="32" spans="1:18" s="413" customFormat="1" ht="124.5" customHeight="1" x14ac:dyDescent="0.25">
      <c r="A32" s="833"/>
      <c r="B32" s="833"/>
      <c r="C32" s="833"/>
      <c r="D32" s="833"/>
      <c r="E32" s="880"/>
      <c r="F32" s="838"/>
      <c r="G32" s="532" t="s">
        <v>1862</v>
      </c>
      <c r="H32" s="532" t="s">
        <v>1863</v>
      </c>
      <c r="I32" s="532">
        <v>100</v>
      </c>
      <c r="J32" s="880"/>
      <c r="K32" s="880"/>
      <c r="L32" s="833"/>
      <c r="M32" s="879"/>
      <c r="N32" s="833"/>
      <c r="O32" s="879"/>
      <c r="P32" s="833"/>
      <c r="Q32" s="880"/>
      <c r="R32" s="880"/>
    </row>
    <row r="33" spans="1:18" s="413" customFormat="1" ht="15.75" customHeight="1" x14ac:dyDescent="0.25">
      <c r="A33" s="880">
        <v>14</v>
      </c>
      <c r="B33" s="880">
        <v>1</v>
      </c>
      <c r="C33" s="880">
        <v>4</v>
      </c>
      <c r="D33" s="880">
        <v>2</v>
      </c>
      <c r="E33" s="880" t="s">
        <v>1864</v>
      </c>
      <c r="F33" s="956" t="s">
        <v>1865</v>
      </c>
      <c r="G33" s="880" t="s">
        <v>194</v>
      </c>
      <c r="H33" s="532" t="s">
        <v>50</v>
      </c>
      <c r="I33" s="532">
        <v>1</v>
      </c>
      <c r="J33" s="880" t="s">
        <v>1866</v>
      </c>
      <c r="K33" s="880" t="s">
        <v>904</v>
      </c>
      <c r="L33" s="836"/>
      <c r="M33" s="1078">
        <v>21200</v>
      </c>
      <c r="N33" s="836"/>
      <c r="O33" s="1078">
        <v>21200</v>
      </c>
      <c r="P33" s="836"/>
      <c r="Q33" s="836" t="s">
        <v>1808</v>
      </c>
      <c r="R33" s="836" t="s">
        <v>1809</v>
      </c>
    </row>
    <row r="34" spans="1:18" s="413" customFormat="1" ht="34.5" customHeight="1" x14ac:dyDescent="0.25">
      <c r="A34" s="880"/>
      <c r="B34" s="880"/>
      <c r="C34" s="880"/>
      <c r="D34" s="880"/>
      <c r="E34" s="880"/>
      <c r="F34" s="956"/>
      <c r="G34" s="880"/>
      <c r="H34" s="532" t="s">
        <v>585</v>
      </c>
      <c r="I34" s="532">
        <v>40</v>
      </c>
      <c r="J34" s="880"/>
      <c r="K34" s="880"/>
      <c r="L34" s="869"/>
      <c r="M34" s="879"/>
      <c r="N34" s="869"/>
      <c r="O34" s="879"/>
      <c r="P34" s="869"/>
      <c r="Q34" s="869"/>
      <c r="R34" s="869"/>
    </row>
    <row r="35" spans="1:18" s="413" customFormat="1" ht="76.5" customHeight="1" x14ac:dyDescent="0.25">
      <c r="A35" s="880"/>
      <c r="B35" s="880"/>
      <c r="C35" s="880"/>
      <c r="D35" s="880"/>
      <c r="E35" s="880"/>
      <c r="F35" s="956"/>
      <c r="G35" s="532" t="s">
        <v>1867</v>
      </c>
      <c r="H35" s="532" t="s">
        <v>57</v>
      </c>
      <c r="I35" s="532">
        <v>1</v>
      </c>
      <c r="J35" s="880"/>
      <c r="K35" s="880"/>
      <c r="L35" s="869"/>
      <c r="M35" s="879"/>
      <c r="N35" s="869"/>
      <c r="O35" s="879"/>
      <c r="P35" s="869"/>
      <c r="Q35" s="869"/>
      <c r="R35" s="869"/>
    </row>
    <row r="36" spans="1:18" s="413" customFormat="1" ht="66" customHeight="1" x14ac:dyDescent="0.25">
      <c r="A36" s="880"/>
      <c r="B36" s="880"/>
      <c r="C36" s="880"/>
      <c r="D36" s="880"/>
      <c r="E36" s="880"/>
      <c r="F36" s="956"/>
      <c r="G36" s="532" t="s">
        <v>1868</v>
      </c>
      <c r="H36" s="532" t="s">
        <v>57</v>
      </c>
      <c r="I36" s="532">
        <v>1</v>
      </c>
      <c r="J36" s="880"/>
      <c r="K36" s="880"/>
      <c r="L36" s="869"/>
      <c r="M36" s="879"/>
      <c r="N36" s="869"/>
      <c r="O36" s="879"/>
      <c r="P36" s="869"/>
      <c r="Q36" s="869"/>
      <c r="R36" s="869"/>
    </row>
    <row r="37" spans="1:18" s="413" customFormat="1" ht="116.25" customHeight="1" x14ac:dyDescent="0.25">
      <c r="A37" s="880"/>
      <c r="B37" s="880"/>
      <c r="C37" s="880"/>
      <c r="D37" s="880"/>
      <c r="E37" s="880"/>
      <c r="F37" s="956"/>
      <c r="G37" s="532" t="s">
        <v>1869</v>
      </c>
      <c r="H37" s="532" t="s">
        <v>822</v>
      </c>
      <c r="I37" s="532">
        <v>500</v>
      </c>
      <c r="J37" s="880"/>
      <c r="K37" s="880"/>
      <c r="L37" s="833"/>
      <c r="M37" s="879"/>
      <c r="N37" s="833"/>
      <c r="O37" s="879"/>
      <c r="P37" s="833"/>
      <c r="Q37" s="833"/>
      <c r="R37" s="833"/>
    </row>
    <row r="38" spans="1:18" ht="180.75" customHeight="1" x14ac:dyDescent="0.25">
      <c r="A38" s="962">
        <v>15</v>
      </c>
      <c r="B38" s="836">
        <v>1</v>
      </c>
      <c r="C38" s="836">
        <v>4</v>
      </c>
      <c r="D38" s="836">
        <v>5</v>
      </c>
      <c r="E38" s="956" t="s">
        <v>1870</v>
      </c>
      <c r="F38" s="1080" t="s">
        <v>1871</v>
      </c>
      <c r="G38" s="532" t="s">
        <v>194</v>
      </c>
      <c r="H38" s="532" t="s">
        <v>585</v>
      </c>
      <c r="I38" s="699" t="s">
        <v>1872</v>
      </c>
      <c r="J38" s="880" t="s">
        <v>1873</v>
      </c>
      <c r="K38" s="836"/>
      <c r="L38" s="836" t="s">
        <v>1874</v>
      </c>
      <c r="M38" s="836"/>
      <c r="N38" s="1078">
        <v>71000</v>
      </c>
      <c r="O38" s="836"/>
      <c r="P38" s="1078">
        <v>71000</v>
      </c>
      <c r="Q38" s="880" t="s">
        <v>1808</v>
      </c>
      <c r="R38" s="880" t="s">
        <v>1809</v>
      </c>
    </row>
    <row r="39" spans="1:18" ht="136.5" customHeight="1" x14ac:dyDescent="0.25">
      <c r="A39" s="963"/>
      <c r="B39" s="869"/>
      <c r="C39" s="869"/>
      <c r="D39" s="869"/>
      <c r="E39" s="956"/>
      <c r="F39" s="1080"/>
      <c r="G39" s="697" t="s">
        <v>223</v>
      </c>
      <c r="H39" s="697" t="s">
        <v>585</v>
      </c>
      <c r="I39" s="699">
        <v>20</v>
      </c>
      <c r="J39" s="880"/>
      <c r="K39" s="869"/>
      <c r="L39" s="869"/>
      <c r="M39" s="869"/>
      <c r="N39" s="879"/>
      <c r="O39" s="869"/>
      <c r="P39" s="879"/>
      <c r="Q39" s="880"/>
      <c r="R39" s="880"/>
    </row>
    <row r="40" spans="1:18" ht="119.25" customHeight="1" x14ac:dyDescent="0.25">
      <c r="A40" s="963"/>
      <c r="B40" s="869"/>
      <c r="C40" s="869"/>
      <c r="D40" s="869"/>
      <c r="E40" s="956"/>
      <c r="F40" s="1080"/>
      <c r="G40" s="697" t="s">
        <v>1855</v>
      </c>
      <c r="H40" s="697" t="s">
        <v>585</v>
      </c>
      <c r="I40" s="699">
        <v>10</v>
      </c>
      <c r="J40" s="880"/>
      <c r="K40" s="869"/>
      <c r="L40" s="869"/>
      <c r="M40" s="869"/>
      <c r="N40" s="879"/>
      <c r="O40" s="869"/>
      <c r="P40" s="879"/>
      <c r="Q40" s="880"/>
      <c r="R40" s="880"/>
    </row>
    <row r="41" spans="1:18" ht="142.5" customHeight="1" x14ac:dyDescent="0.25">
      <c r="A41" s="838"/>
      <c r="B41" s="833"/>
      <c r="C41" s="833"/>
      <c r="D41" s="833"/>
      <c r="E41" s="956"/>
      <c r="F41" s="1080"/>
      <c r="G41" s="532" t="s">
        <v>776</v>
      </c>
      <c r="H41" s="532" t="s">
        <v>222</v>
      </c>
      <c r="I41" s="699">
        <v>1</v>
      </c>
      <c r="J41" s="880"/>
      <c r="K41" s="833"/>
      <c r="L41" s="833"/>
      <c r="M41" s="833"/>
      <c r="N41" s="879"/>
      <c r="O41" s="833"/>
      <c r="P41" s="879"/>
      <c r="Q41" s="880"/>
      <c r="R41" s="880"/>
    </row>
    <row r="42" spans="1:18" ht="27" customHeight="1" x14ac:dyDescent="0.25">
      <c r="A42" s="880">
        <v>16</v>
      </c>
      <c r="B42" s="880">
        <v>1</v>
      </c>
      <c r="C42" s="880">
        <v>4</v>
      </c>
      <c r="D42" s="880">
        <v>2</v>
      </c>
      <c r="E42" s="880" t="s">
        <v>1810</v>
      </c>
      <c r="F42" s="1080" t="s">
        <v>1875</v>
      </c>
      <c r="G42" s="532" t="s">
        <v>194</v>
      </c>
      <c r="H42" s="532" t="s">
        <v>585</v>
      </c>
      <c r="I42" s="532">
        <v>40</v>
      </c>
      <c r="J42" s="953" t="s">
        <v>1876</v>
      </c>
      <c r="K42" s="880"/>
      <c r="L42" s="880" t="s">
        <v>405</v>
      </c>
      <c r="M42" s="880"/>
      <c r="N42" s="890">
        <v>142900</v>
      </c>
      <c r="O42" s="880"/>
      <c r="P42" s="890">
        <v>142900</v>
      </c>
      <c r="Q42" s="880" t="s">
        <v>1808</v>
      </c>
      <c r="R42" s="880" t="s">
        <v>1809</v>
      </c>
    </row>
    <row r="43" spans="1:18" ht="32.25" customHeight="1" x14ac:dyDescent="0.25">
      <c r="A43" s="880"/>
      <c r="B43" s="880"/>
      <c r="C43" s="880"/>
      <c r="D43" s="880"/>
      <c r="E43" s="880"/>
      <c r="F43" s="1080"/>
      <c r="G43" s="532" t="s">
        <v>776</v>
      </c>
      <c r="H43" s="532" t="s">
        <v>222</v>
      </c>
      <c r="I43" s="532">
        <v>4</v>
      </c>
      <c r="J43" s="954"/>
      <c r="K43" s="880"/>
      <c r="L43" s="880"/>
      <c r="M43" s="880"/>
      <c r="N43" s="880"/>
      <c r="O43" s="880"/>
      <c r="P43" s="880"/>
      <c r="Q43" s="880"/>
      <c r="R43" s="880"/>
    </row>
    <row r="44" spans="1:18" ht="35.25" customHeight="1" x14ac:dyDescent="0.25">
      <c r="A44" s="880"/>
      <c r="B44" s="880"/>
      <c r="C44" s="880"/>
      <c r="D44" s="880"/>
      <c r="E44" s="880"/>
      <c r="F44" s="1080"/>
      <c r="G44" s="880" t="s">
        <v>223</v>
      </c>
      <c r="H44" s="532" t="s">
        <v>403</v>
      </c>
      <c r="I44" s="532">
        <v>5</v>
      </c>
      <c r="J44" s="954"/>
      <c r="K44" s="880"/>
      <c r="L44" s="880"/>
      <c r="M44" s="880"/>
      <c r="N44" s="880"/>
      <c r="O44" s="880"/>
      <c r="P44" s="880"/>
      <c r="Q44" s="880"/>
      <c r="R44" s="880"/>
    </row>
    <row r="45" spans="1:18" ht="35.25" customHeight="1" x14ac:dyDescent="0.25">
      <c r="A45" s="880"/>
      <c r="B45" s="880"/>
      <c r="C45" s="880"/>
      <c r="D45" s="880"/>
      <c r="E45" s="880"/>
      <c r="F45" s="1080"/>
      <c r="G45" s="880"/>
      <c r="H45" s="532" t="s">
        <v>585</v>
      </c>
      <c r="I45" s="532">
        <v>140</v>
      </c>
      <c r="J45" s="955"/>
      <c r="K45" s="880"/>
      <c r="L45" s="880"/>
      <c r="M45" s="880"/>
      <c r="N45" s="880"/>
      <c r="O45" s="880"/>
      <c r="P45" s="880"/>
      <c r="Q45" s="880"/>
      <c r="R45" s="880"/>
    </row>
    <row r="46" spans="1:18" ht="156" customHeight="1" x14ac:dyDescent="0.25">
      <c r="A46" s="698">
        <v>17</v>
      </c>
      <c r="B46" s="698">
        <v>1</v>
      </c>
      <c r="C46" s="698">
        <v>4</v>
      </c>
      <c r="D46" s="698">
        <v>2</v>
      </c>
      <c r="E46" s="536" t="s">
        <v>1877</v>
      </c>
      <c r="F46" s="449" t="s">
        <v>1878</v>
      </c>
      <c r="G46" s="532" t="s">
        <v>1818</v>
      </c>
      <c r="H46" s="532" t="s">
        <v>1852</v>
      </c>
      <c r="I46" s="532">
        <v>2</v>
      </c>
      <c r="J46" s="532" t="s">
        <v>1879</v>
      </c>
      <c r="K46" s="754"/>
      <c r="L46" s="698" t="s">
        <v>1874</v>
      </c>
      <c r="M46" s="755"/>
      <c r="N46" s="618">
        <v>35500</v>
      </c>
      <c r="O46" s="698"/>
      <c r="P46" s="756">
        <v>35500</v>
      </c>
      <c r="Q46" s="532" t="s">
        <v>1808</v>
      </c>
      <c r="R46" s="532" t="s">
        <v>1809</v>
      </c>
    </row>
    <row r="47" spans="1:18" ht="171.75" customHeight="1" x14ac:dyDescent="0.25">
      <c r="A47" s="956">
        <v>18</v>
      </c>
      <c r="B47" s="880">
        <v>1</v>
      </c>
      <c r="C47" s="880">
        <v>4</v>
      </c>
      <c r="D47" s="880">
        <v>2</v>
      </c>
      <c r="E47" s="956" t="s">
        <v>1880</v>
      </c>
      <c r="F47" s="956" t="s">
        <v>1881</v>
      </c>
      <c r="G47" s="532" t="s">
        <v>1859</v>
      </c>
      <c r="H47" s="532" t="s">
        <v>585</v>
      </c>
      <c r="I47" s="532">
        <v>140</v>
      </c>
      <c r="J47" s="836" t="s">
        <v>1828</v>
      </c>
      <c r="K47" s="1074"/>
      <c r="L47" s="836" t="s">
        <v>405</v>
      </c>
      <c r="M47" s="856"/>
      <c r="N47" s="1108">
        <v>21660</v>
      </c>
      <c r="O47" s="856"/>
      <c r="P47" s="1108">
        <v>21660</v>
      </c>
      <c r="Q47" s="836" t="s">
        <v>1808</v>
      </c>
      <c r="R47" s="836" t="s">
        <v>1809</v>
      </c>
    </row>
    <row r="48" spans="1:18" ht="174" customHeight="1" x14ac:dyDescent="0.25">
      <c r="A48" s="956"/>
      <c r="B48" s="880"/>
      <c r="C48" s="880"/>
      <c r="D48" s="880"/>
      <c r="E48" s="956"/>
      <c r="F48" s="956"/>
      <c r="G48" s="532" t="s">
        <v>1820</v>
      </c>
      <c r="H48" s="532" t="s">
        <v>822</v>
      </c>
      <c r="I48" s="532">
        <v>1500</v>
      </c>
      <c r="J48" s="833"/>
      <c r="K48" s="889"/>
      <c r="L48" s="833"/>
      <c r="M48" s="833"/>
      <c r="N48" s="1118"/>
      <c r="O48" s="833"/>
      <c r="P48" s="833"/>
      <c r="Q48" s="833"/>
      <c r="R48" s="833"/>
    </row>
    <row r="49" spans="1:18" ht="259.5" customHeight="1" x14ac:dyDescent="0.25">
      <c r="A49" s="700">
        <v>19</v>
      </c>
      <c r="B49" s="697">
        <v>1</v>
      </c>
      <c r="C49" s="697">
        <v>4</v>
      </c>
      <c r="D49" s="697">
        <v>5</v>
      </c>
      <c r="E49" s="536" t="s">
        <v>1882</v>
      </c>
      <c r="F49" s="542" t="s">
        <v>1883</v>
      </c>
      <c r="G49" s="532" t="s">
        <v>44</v>
      </c>
      <c r="H49" s="532" t="s">
        <v>585</v>
      </c>
      <c r="I49" s="532">
        <v>30</v>
      </c>
      <c r="J49" s="532" t="s">
        <v>1884</v>
      </c>
      <c r="K49" s="715"/>
      <c r="L49" s="532" t="s">
        <v>1835</v>
      </c>
      <c r="M49" s="715"/>
      <c r="N49" s="712">
        <v>154000</v>
      </c>
      <c r="O49" s="715"/>
      <c r="P49" s="712">
        <v>154000</v>
      </c>
      <c r="Q49" s="532" t="s">
        <v>1808</v>
      </c>
      <c r="R49" s="532" t="s">
        <v>1809</v>
      </c>
    </row>
    <row r="50" spans="1:18" ht="120.75" customHeight="1" x14ac:dyDescent="0.25">
      <c r="A50" s="962">
        <v>20</v>
      </c>
      <c r="B50" s="836">
        <v>1</v>
      </c>
      <c r="C50" s="836">
        <v>4</v>
      </c>
      <c r="D50" s="836">
        <v>2</v>
      </c>
      <c r="E50" s="962" t="s">
        <v>1885</v>
      </c>
      <c r="F50" s="964" t="s">
        <v>1886</v>
      </c>
      <c r="G50" s="532" t="s">
        <v>1887</v>
      </c>
      <c r="H50" s="532" t="s">
        <v>585</v>
      </c>
      <c r="I50" s="532">
        <v>25</v>
      </c>
      <c r="J50" s="836" t="s">
        <v>1888</v>
      </c>
      <c r="K50" s="1116"/>
      <c r="L50" s="836" t="s">
        <v>405</v>
      </c>
      <c r="M50" s="1116"/>
      <c r="N50" s="1108">
        <v>6200</v>
      </c>
      <c r="O50" s="1116"/>
      <c r="P50" s="1108">
        <v>6200</v>
      </c>
      <c r="Q50" s="836" t="s">
        <v>1808</v>
      </c>
      <c r="R50" s="836" t="s">
        <v>1809</v>
      </c>
    </row>
    <row r="51" spans="1:18" ht="108" customHeight="1" x14ac:dyDescent="0.25">
      <c r="A51" s="838"/>
      <c r="B51" s="833"/>
      <c r="C51" s="833"/>
      <c r="D51" s="833"/>
      <c r="E51" s="838"/>
      <c r="F51" s="966"/>
      <c r="G51" s="697" t="s">
        <v>776</v>
      </c>
      <c r="H51" s="532" t="s">
        <v>222</v>
      </c>
      <c r="I51" s="532">
        <v>1</v>
      </c>
      <c r="J51" s="833"/>
      <c r="K51" s="1117"/>
      <c r="L51" s="833"/>
      <c r="M51" s="1117"/>
      <c r="N51" s="833"/>
      <c r="O51" s="1117"/>
      <c r="P51" s="833"/>
      <c r="Q51" s="833"/>
      <c r="R51" s="833"/>
    </row>
    <row r="52" spans="1:18" ht="93.75" customHeight="1" x14ac:dyDescent="0.25">
      <c r="A52" s="962">
        <v>21</v>
      </c>
      <c r="B52" s="836">
        <v>1</v>
      </c>
      <c r="C52" s="836">
        <v>4</v>
      </c>
      <c r="D52" s="836">
        <v>2</v>
      </c>
      <c r="E52" s="1109" t="s">
        <v>1853</v>
      </c>
      <c r="F52" s="1109" t="s">
        <v>1889</v>
      </c>
      <c r="G52" s="836" t="s">
        <v>1855</v>
      </c>
      <c r="H52" s="532" t="s">
        <v>1243</v>
      </c>
      <c r="I52" s="532">
        <v>21</v>
      </c>
      <c r="J52" s="836" t="s">
        <v>1890</v>
      </c>
      <c r="K52" s="1111"/>
      <c r="L52" s="836" t="s">
        <v>405</v>
      </c>
      <c r="M52" s="1111"/>
      <c r="N52" s="1114">
        <v>161240</v>
      </c>
      <c r="O52" s="1109"/>
      <c r="P52" s="1114">
        <v>161240</v>
      </c>
      <c r="Q52" s="836" t="s">
        <v>1808</v>
      </c>
      <c r="R52" s="836" t="s">
        <v>1809</v>
      </c>
    </row>
    <row r="53" spans="1:18" ht="118.5" customHeight="1" x14ac:dyDescent="0.25">
      <c r="A53" s="963"/>
      <c r="B53" s="869"/>
      <c r="C53" s="869"/>
      <c r="D53" s="869"/>
      <c r="E53" s="1115"/>
      <c r="F53" s="1115"/>
      <c r="G53" s="869"/>
      <c r="H53" s="697" t="s">
        <v>585</v>
      </c>
      <c r="I53" s="697">
        <v>530</v>
      </c>
      <c r="J53" s="869"/>
      <c r="K53" s="1112"/>
      <c r="L53" s="869"/>
      <c r="M53" s="1112"/>
      <c r="N53" s="1115"/>
      <c r="O53" s="1115"/>
      <c r="P53" s="1115"/>
      <c r="Q53" s="869"/>
      <c r="R53" s="869"/>
    </row>
    <row r="54" spans="1:18" ht="100.5" customHeight="1" x14ac:dyDescent="0.25">
      <c r="A54" s="838"/>
      <c r="B54" s="833"/>
      <c r="C54" s="833"/>
      <c r="D54" s="833"/>
      <c r="E54" s="1110"/>
      <c r="F54" s="1110"/>
      <c r="G54" s="532" t="s">
        <v>1820</v>
      </c>
      <c r="H54" s="532" t="s">
        <v>822</v>
      </c>
      <c r="I54" s="421">
        <v>3000</v>
      </c>
      <c r="J54" s="833"/>
      <c r="K54" s="1113"/>
      <c r="L54" s="833"/>
      <c r="M54" s="1113"/>
      <c r="N54" s="1110"/>
      <c r="O54" s="1110"/>
      <c r="P54" s="1110"/>
      <c r="Q54" s="833"/>
      <c r="R54" s="833"/>
    </row>
    <row r="55" spans="1:18" ht="122.25" customHeight="1" x14ac:dyDescent="0.25">
      <c r="A55" s="836">
        <v>22</v>
      </c>
      <c r="B55" s="836">
        <v>1</v>
      </c>
      <c r="C55" s="836">
        <v>4</v>
      </c>
      <c r="D55" s="836">
        <v>2</v>
      </c>
      <c r="E55" s="962" t="s">
        <v>1891</v>
      </c>
      <c r="F55" s="962" t="s">
        <v>1892</v>
      </c>
      <c r="G55" s="836" t="s">
        <v>1844</v>
      </c>
      <c r="H55" s="532" t="s">
        <v>403</v>
      </c>
      <c r="I55" s="718">
        <v>2</v>
      </c>
      <c r="J55" s="962" t="s">
        <v>1893</v>
      </c>
      <c r="K55" s="962"/>
      <c r="L55" s="836" t="s">
        <v>1874</v>
      </c>
      <c r="M55" s="962"/>
      <c r="N55" s="856">
        <v>25600</v>
      </c>
      <c r="O55" s="962"/>
      <c r="P55" s="856">
        <v>25600</v>
      </c>
      <c r="Q55" s="836" t="s">
        <v>1808</v>
      </c>
      <c r="R55" s="836" t="s">
        <v>1809</v>
      </c>
    </row>
    <row r="56" spans="1:18" ht="72" customHeight="1" x14ac:dyDescent="0.25">
      <c r="A56" s="869"/>
      <c r="B56" s="869"/>
      <c r="C56" s="869"/>
      <c r="D56" s="869"/>
      <c r="E56" s="963"/>
      <c r="F56" s="963"/>
      <c r="G56" s="833"/>
      <c r="H56" s="532" t="s">
        <v>585</v>
      </c>
      <c r="I56" s="718" t="s">
        <v>1894</v>
      </c>
      <c r="J56" s="963"/>
      <c r="K56" s="963"/>
      <c r="L56" s="869"/>
      <c r="M56" s="963"/>
      <c r="N56" s="869"/>
      <c r="O56" s="963"/>
      <c r="P56" s="869"/>
      <c r="Q56" s="869"/>
      <c r="R56" s="869"/>
    </row>
    <row r="57" spans="1:18" ht="76.5" customHeight="1" x14ac:dyDescent="0.25">
      <c r="A57" s="833"/>
      <c r="B57" s="833"/>
      <c r="C57" s="833"/>
      <c r="D57" s="833"/>
      <c r="E57" s="838"/>
      <c r="F57" s="838"/>
      <c r="G57" s="532" t="s">
        <v>776</v>
      </c>
      <c r="H57" s="532" t="s">
        <v>222</v>
      </c>
      <c r="I57" s="718">
        <v>1</v>
      </c>
      <c r="J57" s="838"/>
      <c r="K57" s="838"/>
      <c r="L57" s="833"/>
      <c r="M57" s="838"/>
      <c r="N57" s="833"/>
      <c r="O57" s="838"/>
      <c r="P57" s="833"/>
      <c r="Q57" s="833"/>
      <c r="R57" s="833"/>
    </row>
    <row r="58" spans="1:18" ht="163.5" customHeight="1" x14ac:dyDescent="0.25">
      <c r="A58" s="836">
        <v>23</v>
      </c>
      <c r="B58" s="834">
        <v>1</v>
      </c>
      <c r="C58" s="834">
        <v>4</v>
      </c>
      <c r="D58" s="834">
        <v>5</v>
      </c>
      <c r="E58" s="962" t="s">
        <v>1895</v>
      </c>
      <c r="F58" s="964" t="s">
        <v>1896</v>
      </c>
      <c r="G58" s="834" t="s">
        <v>44</v>
      </c>
      <c r="H58" s="532" t="s">
        <v>201</v>
      </c>
      <c r="I58" s="533">
        <v>1</v>
      </c>
      <c r="J58" s="836" t="s">
        <v>1897</v>
      </c>
      <c r="K58" s="1074"/>
      <c r="L58" s="836" t="s">
        <v>1874</v>
      </c>
      <c r="M58" s="1074"/>
      <c r="N58" s="1108">
        <v>40000</v>
      </c>
      <c r="O58" s="1074"/>
      <c r="P58" s="1108">
        <v>40000</v>
      </c>
      <c r="Q58" s="836" t="s">
        <v>1808</v>
      </c>
      <c r="R58" s="836" t="s">
        <v>1809</v>
      </c>
    </row>
    <row r="59" spans="1:18" ht="195.75" customHeight="1" x14ac:dyDescent="0.25">
      <c r="A59" s="833"/>
      <c r="B59" s="835"/>
      <c r="C59" s="835"/>
      <c r="D59" s="835"/>
      <c r="E59" s="838"/>
      <c r="F59" s="966"/>
      <c r="G59" s="835"/>
      <c r="H59" s="533" t="s">
        <v>585</v>
      </c>
      <c r="I59" s="533">
        <v>30</v>
      </c>
      <c r="J59" s="833"/>
      <c r="K59" s="889"/>
      <c r="L59" s="833"/>
      <c r="M59" s="889"/>
      <c r="N59" s="833"/>
      <c r="O59" s="889"/>
      <c r="P59" s="833"/>
      <c r="Q59" s="833"/>
      <c r="R59" s="833"/>
    </row>
    <row r="60" spans="1:18" ht="240.75" customHeight="1" x14ac:dyDescent="0.25">
      <c r="A60" s="836">
        <v>24</v>
      </c>
      <c r="B60" s="836">
        <v>1</v>
      </c>
      <c r="C60" s="836">
        <v>4</v>
      </c>
      <c r="D60" s="836">
        <v>5</v>
      </c>
      <c r="E60" s="1109" t="s">
        <v>1898</v>
      </c>
      <c r="F60" s="964" t="s">
        <v>1899</v>
      </c>
      <c r="G60" s="834" t="s">
        <v>44</v>
      </c>
      <c r="H60" s="532" t="s">
        <v>201</v>
      </c>
      <c r="I60" s="533">
        <v>1</v>
      </c>
      <c r="J60" s="836" t="s">
        <v>1900</v>
      </c>
      <c r="K60" s="1074"/>
      <c r="L60" s="834" t="s">
        <v>43</v>
      </c>
      <c r="M60" s="1074"/>
      <c r="N60" s="1108">
        <v>77000</v>
      </c>
      <c r="O60" s="1074"/>
      <c r="P60" s="1108">
        <v>77000</v>
      </c>
      <c r="Q60" s="836" t="s">
        <v>1808</v>
      </c>
      <c r="R60" s="836" t="s">
        <v>1809</v>
      </c>
    </row>
    <row r="61" spans="1:18" ht="190.5" customHeight="1" x14ac:dyDescent="0.25">
      <c r="A61" s="833"/>
      <c r="B61" s="833"/>
      <c r="C61" s="833"/>
      <c r="D61" s="833"/>
      <c r="E61" s="1110"/>
      <c r="F61" s="966"/>
      <c r="G61" s="835"/>
      <c r="H61" s="533" t="s">
        <v>585</v>
      </c>
      <c r="I61" s="533">
        <v>40</v>
      </c>
      <c r="J61" s="833"/>
      <c r="K61" s="889"/>
      <c r="L61" s="835"/>
      <c r="M61" s="889"/>
      <c r="N61" s="833"/>
      <c r="O61" s="889"/>
      <c r="P61" s="833"/>
      <c r="Q61" s="833"/>
      <c r="R61" s="833"/>
    </row>
    <row r="63" spans="1:18" x14ac:dyDescent="0.25">
      <c r="L63" s="1106"/>
      <c r="M63" s="1106" t="s">
        <v>35</v>
      </c>
      <c r="N63" s="1106"/>
      <c r="O63" s="1106"/>
    </row>
    <row r="64" spans="1:18" x14ac:dyDescent="0.25">
      <c r="L64" s="1107"/>
      <c r="M64" s="826" t="s">
        <v>36</v>
      </c>
      <c r="N64" s="1106" t="s">
        <v>37</v>
      </c>
      <c r="O64" s="1107"/>
    </row>
    <row r="65" spans="12:15" x14ac:dyDescent="0.25">
      <c r="L65" s="1107"/>
      <c r="M65" s="828"/>
      <c r="N65" s="575">
        <v>2020</v>
      </c>
      <c r="O65" s="575">
        <v>2021</v>
      </c>
    </row>
    <row r="66" spans="12:15" x14ac:dyDescent="0.25">
      <c r="L66" s="575" t="s">
        <v>729</v>
      </c>
      <c r="M66" s="601">
        <v>24</v>
      </c>
      <c r="N66" s="385">
        <f>O8+O9+O13+O14+O15+O16+O17+O20+O24+O22+O28+O31+O33</f>
        <v>104300</v>
      </c>
      <c r="O66" s="385">
        <f>P7+P38+P42+P46+P47+P49+P50+P52+P55+P58+P60</f>
        <v>791300</v>
      </c>
    </row>
    <row r="67" spans="12:15" x14ac:dyDescent="0.25">
      <c r="N67" s="765"/>
    </row>
  </sheetData>
  <mergeCells count="266">
    <mergeCell ref="Q4:Q5"/>
    <mergeCell ref="R4:R5"/>
    <mergeCell ref="A9:A12"/>
    <mergeCell ref="B9:B12"/>
    <mergeCell ref="C9:C12"/>
    <mergeCell ref="D9:D12"/>
    <mergeCell ref="E9:E12"/>
    <mergeCell ref="F9:F12"/>
    <mergeCell ref="J9:J12"/>
    <mergeCell ref="K9:K12"/>
    <mergeCell ref="G4:G5"/>
    <mergeCell ref="H4:I4"/>
    <mergeCell ref="J4:J5"/>
    <mergeCell ref="K4:L4"/>
    <mergeCell ref="M4:N4"/>
    <mergeCell ref="O4:P4"/>
    <mergeCell ref="A4:A5"/>
    <mergeCell ref="B4:B5"/>
    <mergeCell ref="C4:C5"/>
    <mergeCell ref="D4:D5"/>
    <mergeCell ref="E4:E5"/>
    <mergeCell ref="F4:F5"/>
    <mergeCell ref="M17:M19"/>
    <mergeCell ref="N17:N19"/>
    <mergeCell ref="O17:O19"/>
    <mergeCell ref="P17:P19"/>
    <mergeCell ref="Q17:Q19"/>
    <mergeCell ref="R17:R19"/>
    <mergeCell ref="R9:R12"/>
    <mergeCell ref="A17:A19"/>
    <mergeCell ref="B17:B19"/>
    <mergeCell ref="C17:C19"/>
    <mergeCell ref="D17:D19"/>
    <mergeCell ref="E17:E19"/>
    <mergeCell ref="F17:F19"/>
    <mergeCell ref="J17:J19"/>
    <mergeCell ref="K17:K19"/>
    <mergeCell ref="L17:L19"/>
    <mergeCell ref="L9:L12"/>
    <mergeCell ref="M9:M12"/>
    <mergeCell ref="N9:N12"/>
    <mergeCell ref="O9:O12"/>
    <mergeCell ref="P9:P12"/>
    <mergeCell ref="Q9:Q12"/>
    <mergeCell ref="P20:P21"/>
    <mergeCell ref="Q20:Q21"/>
    <mergeCell ref="R20:R21"/>
    <mergeCell ref="A22:A23"/>
    <mergeCell ref="B22:B23"/>
    <mergeCell ref="C22:C23"/>
    <mergeCell ref="D22:D23"/>
    <mergeCell ref="E22:E23"/>
    <mergeCell ref="F22:F23"/>
    <mergeCell ref="J22:J23"/>
    <mergeCell ref="J20:J21"/>
    <mergeCell ref="K20:K21"/>
    <mergeCell ref="L20:L21"/>
    <mergeCell ref="M20:M21"/>
    <mergeCell ref="N20:N21"/>
    <mergeCell ref="O20:O21"/>
    <mergeCell ref="A20:A21"/>
    <mergeCell ref="B20:B21"/>
    <mergeCell ref="C20:C21"/>
    <mergeCell ref="D20:D21"/>
    <mergeCell ref="E20:E21"/>
    <mergeCell ref="F20:F21"/>
    <mergeCell ref="Q22:Q23"/>
    <mergeCell ref="R22:R23"/>
    <mergeCell ref="P22:P23"/>
    <mergeCell ref="Q24:Q27"/>
    <mergeCell ref="R24:R27"/>
    <mergeCell ref="A28:A30"/>
    <mergeCell ref="B28:B30"/>
    <mergeCell ref="C28:C30"/>
    <mergeCell ref="D28:D30"/>
    <mergeCell ref="E28:E30"/>
    <mergeCell ref="F28:F30"/>
    <mergeCell ref="G28:G29"/>
    <mergeCell ref="J28:J30"/>
    <mergeCell ref="K24:K27"/>
    <mergeCell ref="L24:L27"/>
    <mergeCell ref="M24:M27"/>
    <mergeCell ref="N24:N27"/>
    <mergeCell ref="O24:O27"/>
    <mergeCell ref="P24:P27"/>
    <mergeCell ref="Q28:Q30"/>
    <mergeCell ref="R28:R30"/>
    <mergeCell ref="L28:L30"/>
    <mergeCell ref="A24:A27"/>
    <mergeCell ref="B24:B27"/>
    <mergeCell ref="C24:C27"/>
    <mergeCell ref="D24:D27"/>
    <mergeCell ref="E31:E32"/>
    <mergeCell ref="F31:F32"/>
    <mergeCell ref="J31:J32"/>
    <mergeCell ref="K31:K32"/>
    <mergeCell ref="K28:K30"/>
    <mergeCell ref="L22:L23"/>
    <mergeCell ref="M22:M23"/>
    <mergeCell ref="N22:N23"/>
    <mergeCell ref="O22:O23"/>
    <mergeCell ref="E24:E27"/>
    <mergeCell ref="F24:F27"/>
    <mergeCell ref="G24:G25"/>
    <mergeCell ref="J24:J27"/>
    <mergeCell ref="K22:K23"/>
    <mergeCell ref="M28:M30"/>
    <mergeCell ref="N28:N30"/>
    <mergeCell ref="O28:O30"/>
    <mergeCell ref="P28:P30"/>
    <mergeCell ref="R31:R32"/>
    <mergeCell ref="A33:A37"/>
    <mergeCell ref="B33:B37"/>
    <mergeCell ref="C33:C37"/>
    <mergeCell ref="D33:D37"/>
    <mergeCell ref="E33:E37"/>
    <mergeCell ref="F33:F37"/>
    <mergeCell ref="G33:G34"/>
    <mergeCell ref="J33:J37"/>
    <mergeCell ref="K33:K37"/>
    <mergeCell ref="L31:L32"/>
    <mergeCell ref="M31:M32"/>
    <mergeCell ref="N31:N32"/>
    <mergeCell ref="O31:O32"/>
    <mergeCell ref="P31:P32"/>
    <mergeCell ref="Q31:Q32"/>
    <mergeCell ref="A31:A32"/>
    <mergeCell ref="B31:B32"/>
    <mergeCell ref="C31:C32"/>
    <mergeCell ref="D31:D32"/>
    <mergeCell ref="M38:M41"/>
    <mergeCell ref="N38:N41"/>
    <mergeCell ref="O38:O41"/>
    <mergeCell ref="P38:P41"/>
    <mergeCell ref="Q38:Q41"/>
    <mergeCell ref="R38:R41"/>
    <mergeCell ref="R33:R37"/>
    <mergeCell ref="A38:A41"/>
    <mergeCell ref="B38:B41"/>
    <mergeCell ref="C38:C41"/>
    <mergeCell ref="D38:D41"/>
    <mergeCell ref="E38:E41"/>
    <mergeCell ref="F38:F41"/>
    <mergeCell ref="J38:J41"/>
    <mergeCell ref="K38:K41"/>
    <mergeCell ref="L38:L41"/>
    <mergeCell ref="L33:L37"/>
    <mergeCell ref="M33:M37"/>
    <mergeCell ref="N33:N37"/>
    <mergeCell ref="O33:O37"/>
    <mergeCell ref="P33:P37"/>
    <mergeCell ref="Q33:Q37"/>
    <mergeCell ref="P42:P45"/>
    <mergeCell ref="Q42:Q45"/>
    <mergeCell ref="R42:R45"/>
    <mergeCell ref="G44:G45"/>
    <mergeCell ref="A47:A48"/>
    <mergeCell ref="B47:B48"/>
    <mergeCell ref="C47:C48"/>
    <mergeCell ref="D47:D48"/>
    <mergeCell ref="E47:E48"/>
    <mergeCell ref="F47:F48"/>
    <mergeCell ref="J42:J45"/>
    <mergeCell ref="K42:K45"/>
    <mergeCell ref="L42:L45"/>
    <mergeCell ref="M42:M45"/>
    <mergeCell ref="N42:N45"/>
    <mergeCell ref="O42:O45"/>
    <mergeCell ref="A42:A45"/>
    <mergeCell ref="B42:B45"/>
    <mergeCell ref="C42:C45"/>
    <mergeCell ref="D42:D45"/>
    <mergeCell ref="E42:E45"/>
    <mergeCell ref="F42:F45"/>
    <mergeCell ref="P47:P48"/>
    <mergeCell ref="Q47:Q48"/>
    <mergeCell ref="K50:K51"/>
    <mergeCell ref="R47:R48"/>
    <mergeCell ref="A50:A51"/>
    <mergeCell ref="B50:B51"/>
    <mergeCell ref="C50:C51"/>
    <mergeCell ref="D50:D51"/>
    <mergeCell ref="E50:E51"/>
    <mergeCell ref="F50:F51"/>
    <mergeCell ref="J50:J51"/>
    <mergeCell ref="J47:J48"/>
    <mergeCell ref="K47:K48"/>
    <mergeCell ref="L47:L48"/>
    <mergeCell ref="M47:M48"/>
    <mergeCell ref="N47:N48"/>
    <mergeCell ref="O47:O48"/>
    <mergeCell ref="Q50:Q51"/>
    <mergeCell ref="R50:R51"/>
    <mergeCell ref="L50:L51"/>
    <mergeCell ref="M50:M51"/>
    <mergeCell ref="N50:N51"/>
    <mergeCell ref="O50:O51"/>
    <mergeCell ref="P50:P51"/>
    <mergeCell ref="N55:N57"/>
    <mergeCell ref="O55:O57"/>
    <mergeCell ref="P55:P57"/>
    <mergeCell ref="A52:A54"/>
    <mergeCell ref="B52:B54"/>
    <mergeCell ref="C52:C54"/>
    <mergeCell ref="D52:D54"/>
    <mergeCell ref="E52:E54"/>
    <mergeCell ref="F52:F54"/>
    <mergeCell ref="G52:G53"/>
    <mergeCell ref="J52:J54"/>
    <mergeCell ref="F58:F59"/>
    <mergeCell ref="G58:G59"/>
    <mergeCell ref="J58:J59"/>
    <mergeCell ref="K55:K57"/>
    <mergeCell ref="Q52:Q54"/>
    <mergeCell ref="R52:R54"/>
    <mergeCell ref="A55:A57"/>
    <mergeCell ref="B55:B57"/>
    <mergeCell ref="C55:C57"/>
    <mergeCell ref="D55:D57"/>
    <mergeCell ref="E55:E57"/>
    <mergeCell ref="F55:F57"/>
    <mergeCell ref="G55:G56"/>
    <mergeCell ref="J55:J57"/>
    <mergeCell ref="K52:K54"/>
    <mergeCell ref="L52:L54"/>
    <mergeCell ref="M52:M54"/>
    <mergeCell ref="N52:N54"/>
    <mergeCell ref="O52:O54"/>
    <mergeCell ref="P52:P54"/>
    <mergeCell ref="Q55:Q57"/>
    <mergeCell ref="R55:R57"/>
    <mergeCell ref="L55:L57"/>
    <mergeCell ref="M55:M57"/>
    <mergeCell ref="Q58:Q59"/>
    <mergeCell ref="R58:R59"/>
    <mergeCell ref="A60:A61"/>
    <mergeCell ref="B60:B61"/>
    <mergeCell ref="C60:C61"/>
    <mergeCell ref="D60:D61"/>
    <mergeCell ref="E60:E61"/>
    <mergeCell ref="F60:F61"/>
    <mergeCell ref="G60:G61"/>
    <mergeCell ref="J60:J61"/>
    <mergeCell ref="K58:K59"/>
    <mergeCell ref="L58:L59"/>
    <mergeCell ref="M58:M59"/>
    <mergeCell ref="N58:N59"/>
    <mergeCell ref="O58:O59"/>
    <mergeCell ref="P58:P59"/>
    <mergeCell ref="Q60:Q61"/>
    <mergeCell ref="R60:R61"/>
    <mergeCell ref="P60:P61"/>
    <mergeCell ref="A58:A59"/>
    <mergeCell ref="B58:B59"/>
    <mergeCell ref="C58:C59"/>
    <mergeCell ref="D58:D59"/>
    <mergeCell ref="E58:E59"/>
    <mergeCell ref="L63:L65"/>
    <mergeCell ref="M63:O63"/>
    <mergeCell ref="M64:M65"/>
    <mergeCell ref="N64:O64"/>
    <mergeCell ref="K60:K61"/>
    <mergeCell ref="L60:L61"/>
    <mergeCell ref="M60:M61"/>
    <mergeCell ref="N60:N61"/>
    <mergeCell ref="O60:O61"/>
  </mergeCells>
  <pageMargins left="0.7" right="0.7" top="0.75" bottom="0.75" header="0.3" footer="0.3"/>
  <pageSetup paperSize="8" scale="4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AA5FF-A37C-4DDE-B1F3-CC7194EA53B0}">
  <sheetPr>
    <pageSetUpPr fitToPage="1"/>
  </sheetPr>
  <dimension ref="A1:S7601"/>
  <sheetViews>
    <sheetView topLeftCell="A23" zoomScale="60" zoomScaleNormal="60" workbookViewId="0">
      <selection activeCell="E131" sqref="E131"/>
    </sheetView>
  </sheetViews>
  <sheetFormatPr defaultRowHeight="15" x14ac:dyDescent="0.25"/>
  <cols>
    <col min="1" max="1" width="4.7109375" style="354" customWidth="1"/>
    <col min="2" max="2" width="8.85546875" style="354" customWidth="1"/>
    <col min="3" max="3" width="11.42578125" style="354" customWidth="1"/>
    <col min="4" max="4" width="9.7109375" style="354" customWidth="1"/>
    <col min="5" max="5" width="45.7109375" style="354" customWidth="1"/>
    <col min="6" max="6" width="61.5703125" style="354" customWidth="1"/>
    <col min="7" max="7" width="35.7109375" style="354" customWidth="1"/>
    <col min="8" max="8" width="25.85546875" style="354" customWidth="1"/>
    <col min="9" max="9" width="15.42578125" style="354" customWidth="1"/>
    <col min="10" max="10" width="32.140625" style="354" customWidth="1"/>
    <col min="11" max="11" width="12.140625" style="354" customWidth="1"/>
    <col min="12" max="12" width="12.7109375" style="354" customWidth="1"/>
    <col min="13" max="13" width="17.85546875" style="354" customWidth="1"/>
    <col min="14" max="14" width="17.28515625" style="364" customWidth="1"/>
    <col min="15" max="15" width="18" style="354" customWidth="1"/>
    <col min="16" max="16" width="19.7109375" style="364" customWidth="1"/>
    <col min="17" max="17" width="21.28515625" style="354" customWidth="1"/>
    <col min="18" max="18" width="21" style="354" customWidth="1"/>
    <col min="19" max="19" width="19.5703125" style="354" customWidth="1"/>
    <col min="20" max="258" width="9.140625" style="354"/>
    <col min="259" max="259" width="4.7109375" style="354" bestFit="1" customWidth="1"/>
    <col min="260" max="260" width="9.7109375" style="354" bestFit="1" customWidth="1"/>
    <col min="261" max="261" width="10" style="354" bestFit="1" customWidth="1"/>
    <col min="262" max="262" width="8.85546875" style="354" bestFit="1" customWidth="1"/>
    <col min="263" max="263" width="22.85546875" style="354" customWidth="1"/>
    <col min="264" max="264" width="59.7109375" style="354" bestFit="1" customWidth="1"/>
    <col min="265" max="265" width="57.85546875" style="354" bestFit="1" customWidth="1"/>
    <col min="266" max="266" width="35.28515625" style="354" bestFit="1" customWidth="1"/>
    <col min="267" max="267" width="28.140625" style="354" bestFit="1" customWidth="1"/>
    <col min="268" max="268" width="33.140625" style="354" bestFit="1" customWidth="1"/>
    <col min="269" max="269" width="26" style="354" bestFit="1" customWidth="1"/>
    <col min="270" max="270" width="19.140625" style="354" bestFit="1" customWidth="1"/>
    <col min="271" max="271" width="10.42578125" style="354" customWidth="1"/>
    <col min="272" max="272" width="11.85546875" style="354" customWidth="1"/>
    <col min="273" max="273" width="14.7109375" style="354" customWidth="1"/>
    <col min="274" max="274" width="9" style="354" bestFit="1" customWidth="1"/>
    <col min="275" max="514" width="9.140625" style="354"/>
    <col min="515" max="515" width="4.7109375" style="354" bestFit="1" customWidth="1"/>
    <col min="516" max="516" width="9.7109375" style="354" bestFit="1" customWidth="1"/>
    <col min="517" max="517" width="10" style="354" bestFit="1" customWidth="1"/>
    <col min="518" max="518" width="8.85546875" style="354" bestFit="1" customWidth="1"/>
    <col min="519" max="519" width="22.85546875" style="354" customWidth="1"/>
    <col min="520" max="520" width="59.7109375" style="354" bestFit="1" customWidth="1"/>
    <col min="521" max="521" width="57.85546875" style="354" bestFit="1" customWidth="1"/>
    <col min="522" max="522" width="35.28515625" style="354" bestFit="1" customWidth="1"/>
    <col min="523" max="523" width="28.140625" style="354" bestFit="1" customWidth="1"/>
    <col min="524" max="524" width="33.140625" style="354" bestFit="1" customWidth="1"/>
    <col min="525" max="525" width="26" style="354" bestFit="1" customWidth="1"/>
    <col min="526" max="526" width="19.140625" style="354" bestFit="1" customWidth="1"/>
    <col min="527" max="527" width="10.42578125" style="354" customWidth="1"/>
    <col min="528" max="528" width="11.85546875" style="354" customWidth="1"/>
    <col min="529" max="529" width="14.7109375" style="354" customWidth="1"/>
    <col min="530" max="530" width="9" style="354" bestFit="1" customWidth="1"/>
    <col min="531" max="770" width="9.140625" style="354"/>
    <col min="771" max="771" width="4.7109375" style="354" bestFit="1" customWidth="1"/>
    <col min="772" max="772" width="9.7109375" style="354" bestFit="1" customWidth="1"/>
    <col min="773" max="773" width="10" style="354" bestFit="1" customWidth="1"/>
    <col min="774" max="774" width="8.85546875" style="354" bestFit="1" customWidth="1"/>
    <col min="775" max="775" width="22.85546875" style="354" customWidth="1"/>
    <col min="776" max="776" width="59.7109375" style="354" bestFit="1" customWidth="1"/>
    <col min="777" max="777" width="57.85546875" style="354" bestFit="1" customWidth="1"/>
    <col min="778" max="778" width="35.28515625" style="354" bestFit="1" customWidth="1"/>
    <col min="779" max="779" width="28.140625" style="354" bestFit="1" customWidth="1"/>
    <col min="780" max="780" width="33.140625" style="354" bestFit="1" customWidth="1"/>
    <col min="781" max="781" width="26" style="354" bestFit="1" customWidth="1"/>
    <col min="782" max="782" width="19.140625" style="354" bestFit="1" customWidth="1"/>
    <col min="783" max="783" width="10.42578125" style="354" customWidth="1"/>
    <col min="784" max="784" width="11.85546875" style="354" customWidth="1"/>
    <col min="785" max="785" width="14.7109375" style="354" customWidth="1"/>
    <col min="786" max="786" width="9" style="354" bestFit="1" customWidth="1"/>
    <col min="787" max="1026" width="9.140625" style="354"/>
    <col min="1027" max="1027" width="4.7109375" style="354" bestFit="1" customWidth="1"/>
    <col min="1028" max="1028" width="9.7109375" style="354" bestFit="1" customWidth="1"/>
    <col min="1029" max="1029" width="10" style="354" bestFit="1" customWidth="1"/>
    <col min="1030" max="1030" width="8.85546875" style="354" bestFit="1" customWidth="1"/>
    <col min="1031" max="1031" width="22.85546875" style="354" customWidth="1"/>
    <col min="1032" max="1032" width="59.7109375" style="354" bestFit="1" customWidth="1"/>
    <col min="1033" max="1033" width="57.85546875" style="354" bestFit="1" customWidth="1"/>
    <col min="1034" max="1034" width="35.28515625" style="354" bestFit="1" customWidth="1"/>
    <col min="1035" max="1035" width="28.140625" style="354" bestFit="1" customWidth="1"/>
    <col min="1036" max="1036" width="33.140625" style="354" bestFit="1" customWidth="1"/>
    <col min="1037" max="1037" width="26" style="354" bestFit="1" customWidth="1"/>
    <col min="1038" max="1038" width="19.140625" style="354" bestFit="1" customWidth="1"/>
    <col min="1039" max="1039" width="10.42578125" style="354" customWidth="1"/>
    <col min="1040" max="1040" width="11.85546875" style="354" customWidth="1"/>
    <col min="1041" max="1041" width="14.7109375" style="354" customWidth="1"/>
    <col min="1042" max="1042" width="9" style="354" bestFit="1" customWidth="1"/>
    <col min="1043" max="1282" width="9.140625" style="354"/>
    <col min="1283" max="1283" width="4.7109375" style="354" bestFit="1" customWidth="1"/>
    <col min="1284" max="1284" width="9.7109375" style="354" bestFit="1" customWidth="1"/>
    <col min="1285" max="1285" width="10" style="354" bestFit="1" customWidth="1"/>
    <col min="1286" max="1286" width="8.85546875" style="354" bestFit="1" customWidth="1"/>
    <col min="1287" max="1287" width="22.85546875" style="354" customWidth="1"/>
    <col min="1288" max="1288" width="59.7109375" style="354" bestFit="1" customWidth="1"/>
    <col min="1289" max="1289" width="57.85546875" style="354" bestFit="1" customWidth="1"/>
    <col min="1290" max="1290" width="35.28515625" style="354" bestFit="1" customWidth="1"/>
    <col min="1291" max="1291" width="28.140625" style="354" bestFit="1" customWidth="1"/>
    <col min="1292" max="1292" width="33.140625" style="354" bestFit="1" customWidth="1"/>
    <col min="1293" max="1293" width="26" style="354" bestFit="1" customWidth="1"/>
    <col min="1294" max="1294" width="19.140625" style="354" bestFit="1" customWidth="1"/>
    <col min="1295" max="1295" width="10.42578125" style="354" customWidth="1"/>
    <col min="1296" max="1296" width="11.85546875" style="354" customWidth="1"/>
    <col min="1297" max="1297" width="14.7109375" style="354" customWidth="1"/>
    <col min="1298" max="1298" width="9" style="354" bestFit="1" customWidth="1"/>
    <col min="1299" max="1538" width="9.140625" style="354"/>
    <col min="1539" max="1539" width="4.7109375" style="354" bestFit="1" customWidth="1"/>
    <col min="1540" max="1540" width="9.7109375" style="354" bestFit="1" customWidth="1"/>
    <col min="1541" max="1541" width="10" style="354" bestFit="1" customWidth="1"/>
    <col min="1542" max="1542" width="8.85546875" style="354" bestFit="1" customWidth="1"/>
    <col min="1543" max="1543" width="22.85546875" style="354" customWidth="1"/>
    <col min="1544" max="1544" width="59.7109375" style="354" bestFit="1" customWidth="1"/>
    <col min="1545" max="1545" width="57.85546875" style="354" bestFit="1" customWidth="1"/>
    <col min="1546" max="1546" width="35.28515625" style="354" bestFit="1" customWidth="1"/>
    <col min="1547" max="1547" width="28.140625" style="354" bestFit="1" customWidth="1"/>
    <col min="1548" max="1548" width="33.140625" style="354" bestFit="1" customWidth="1"/>
    <col min="1549" max="1549" width="26" style="354" bestFit="1" customWidth="1"/>
    <col min="1550" max="1550" width="19.140625" style="354" bestFit="1" customWidth="1"/>
    <col min="1551" max="1551" width="10.42578125" style="354" customWidth="1"/>
    <col min="1552" max="1552" width="11.85546875" style="354" customWidth="1"/>
    <col min="1553" max="1553" width="14.7109375" style="354" customWidth="1"/>
    <col min="1554" max="1554" width="9" style="354" bestFit="1" customWidth="1"/>
    <col min="1555" max="1794" width="9.140625" style="354"/>
    <col min="1795" max="1795" width="4.7109375" style="354" bestFit="1" customWidth="1"/>
    <col min="1796" max="1796" width="9.7109375" style="354" bestFit="1" customWidth="1"/>
    <col min="1797" max="1797" width="10" style="354" bestFit="1" customWidth="1"/>
    <col min="1798" max="1798" width="8.85546875" style="354" bestFit="1" customWidth="1"/>
    <col min="1799" max="1799" width="22.85546875" style="354" customWidth="1"/>
    <col min="1800" max="1800" width="59.7109375" style="354" bestFit="1" customWidth="1"/>
    <col min="1801" max="1801" width="57.85546875" style="354" bestFit="1" customWidth="1"/>
    <col min="1802" max="1802" width="35.28515625" style="354" bestFit="1" customWidth="1"/>
    <col min="1803" max="1803" width="28.140625" style="354" bestFit="1" customWidth="1"/>
    <col min="1804" max="1804" width="33.140625" style="354" bestFit="1" customWidth="1"/>
    <col min="1805" max="1805" width="26" style="354" bestFit="1" customWidth="1"/>
    <col min="1806" max="1806" width="19.140625" style="354" bestFit="1" customWidth="1"/>
    <col min="1807" max="1807" width="10.42578125" style="354" customWidth="1"/>
    <col min="1808" max="1808" width="11.85546875" style="354" customWidth="1"/>
    <col min="1809" max="1809" width="14.7109375" style="354" customWidth="1"/>
    <col min="1810" max="1810" width="9" style="354" bestFit="1" customWidth="1"/>
    <col min="1811" max="2050" width="9.140625" style="354"/>
    <col min="2051" max="2051" width="4.7109375" style="354" bestFit="1" customWidth="1"/>
    <col min="2052" max="2052" width="9.7109375" style="354" bestFit="1" customWidth="1"/>
    <col min="2053" max="2053" width="10" style="354" bestFit="1" customWidth="1"/>
    <col min="2054" max="2054" width="8.85546875" style="354" bestFit="1" customWidth="1"/>
    <col min="2055" max="2055" width="22.85546875" style="354" customWidth="1"/>
    <col min="2056" max="2056" width="59.7109375" style="354" bestFit="1" customWidth="1"/>
    <col min="2057" max="2057" width="57.85546875" style="354" bestFit="1" customWidth="1"/>
    <col min="2058" max="2058" width="35.28515625" style="354" bestFit="1" customWidth="1"/>
    <col min="2059" max="2059" width="28.140625" style="354" bestFit="1" customWidth="1"/>
    <col min="2060" max="2060" width="33.140625" style="354" bestFit="1" customWidth="1"/>
    <col min="2061" max="2061" width="26" style="354" bestFit="1" customWidth="1"/>
    <col min="2062" max="2062" width="19.140625" style="354" bestFit="1" customWidth="1"/>
    <col min="2063" max="2063" width="10.42578125" style="354" customWidth="1"/>
    <col min="2064" max="2064" width="11.85546875" style="354" customWidth="1"/>
    <col min="2065" max="2065" width="14.7109375" style="354" customWidth="1"/>
    <col min="2066" max="2066" width="9" style="354" bestFit="1" customWidth="1"/>
    <col min="2067" max="2306" width="9.140625" style="354"/>
    <col min="2307" max="2307" width="4.7109375" style="354" bestFit="1" customWidth="1"/>
    <col min="2308" max="2308" width="9.7109375" style="354" bestFit="1" customWidth="1"/>
    <col min="2309" max="2309" width="10" style="354" bestFit="1" customWidth="1"/>
    <col min="2310" max="2310" width="8.85546875" style="354" bestFit="1" customWidth="1"/>
    <col min="2311" max="2311" width="22.85546875" style="354" customWidth="1"/>
    <col min="2312" max="2312" width="59.7109375" style="354" bestFit="1" customWidth="1"/>
    <col min="2313" max="2313" width="57.85546875" style="354" bestFit="1" customWidth="1"/>
    <col min="2314" max="2314" width="35.28515625" style="354" bestFit="1" customWidth="1"/>
    <col min="2315" max="2315" width="28.140625" style="354" bestFit="1" customWidth="1"/>
    <col min="2316" max="2316" width="33.140625" style="354" bestFit="1" customWidth="1"/>
    <col min="2317" max="2317" width="26" style="354" bestFit="1" customWidth="1"/>
    <col min="2318" max="2318" width="19.140625" style="354" bestFit="1" customWidth="1"/>
    <col min="2319" max="2319" width="10.42578125" style="354" customWidth="1"/>
    <col min="2320" max="2320" width="11.85546875" style="354" customWidth="1"/>
    <col min="2321" max="2321" width="14.7109375" style="354" customWidth="1"/>
    <col min="2322" max="2322" width="9" style="354" bestFit="1" customWidth="1"/>
    <col min="2323" max="2562" width="9.140625" style="354"/>
    <col min="2563" max="2563" width="4.7109375" style="354" bestFit="1" customWidth="1"/>
    <col min="2564" max="2564" width="9.7109375" style="354" bestFit="1" customWidth="1"/>
    <col min="2565" max="2565" width="10" style="354" bestFit="1" customWidth="1"/>
    <col min="2566" max="2566" width="8.85546875" style="354" bestFit="1" customWidth="1"/>
    <col min="2567" max="2567" width="22.85546875" style="354" customWidth="1"/>
    <col min="2568" max="2568" width="59.7109375" style="354" bestFit="1" customWidth="1"/>
    <col min="2569" max="2569" width="57.85546875" style="354" bestFit="1" customWidth="1"/>
    <col min="2570" max="2570" width="35.28515625" style="354" bestFit="1" customWidth="1"/>
    <col min="2571" max="2571" width="28.140625" style="354" bestFit="1" customWidth="1"/>
    <col min="2572" max="2572" width="33.140625" style="354" bestFit="1" customWidth="1"/>
    <col min="2573" max="2573" width="26" style="354" bestFit="1" customWidth="1"/>
    <col min="2574" max="2574" width="19.140625" style="354" bestFit="1" customWidth="1"/>
    <col min="2575" max="2575" width="10.42578125" style="354" customWidth="1"/>
    <col min="2576" max="2576" width="11.85546875" style="354" customWidth="1"/>
    <col min="2577" max="2577" width="14.7109375" style="354" customWidth="1"/>
    <col min="2578" max="2578" width="9" style="354" bestFit="1" customWidth="1"/>
    <col min="2579" max="2818" width="9.140625" style="354"/>
    <col min="2819" max="2819" width="4.7109375" style="354" bestFit="1" customWidth="1"/>
    <col min="2820" max="2820" width="9.7109375" style="354" bestFit="1" customWidth="1"/>
    <col min="2821" max="2821" width="10" style="354" bestFit="1" customWidth="1"/>
    <col min="2822" max="2822" width="8.85546875" style="354" bestFit="1" customWidth="1"/>
    <col min="2823" max="2823" width="22.85546875" style="354" customWidth="1"/>
    <col min="2824" max="2824" width="59.7109375" style="354" bestFit="1" customWidth="1"/>
    <col min="2825" max="2825" width="57.85546875" style="354" bestFit="1" customWidth="1"/>
    <col min="2826" max="2826" width="35.28515625" style="354" bestFit="1" customWidth="1"/>
    <col min="2827" max="2827" width="28.140625" style="354" bestFit="1" customWidth="1"/>
    <col min="2828" max="2828" width="33.140625" style="354" bestFit="1" customWidth="1"/>
    <col min="2829" max="2829" width="26" style="354" bestFit="1" customWidth="1"/>
    <col min="2830" max="2830" width="19.140625" style="354" bestFit="1" customWidth="1"/>
    <col min="2831" max="2831" width="10.42578125" style="354" customWidth="1"/>
    <col min="2832" max="2832" width="11.85546875" style="354" customWidth="1"/>
    <col min="2833" max="2833" width="14.7109375" style="354" customWidth="1"/>
    <col min="2834" max="2834" width="9" style="354" bestFit="1" customWidth="1"/>
    <col min="2835" max="3074" width="9.140625" style="354"/>
    <col min="3075" max="3075" width="4.7109375" style="354" bestFit="1" customWidth="1"/>
    <col min="3076" max="3076" width="9.7109375" style="354" bestFit="1" customWidth="1"/>
    <col min="3077" max="3077" width="10" style="354" bestFit="1" customWidth="1"/>
    <col min="3078" max="3078" width="8.85546875" style="354" bestFit="1" customWidth="1"/>
    <col min="3079" max="3079" width="22.85546875" style="354" customWidth="1"/>
    <col min="3080" max="3080" width="59.7109375" style="354" bestFit="1" customWidth="1"/>
    <col min="3081" max="3081" width="57.85546875" style="354" bestFit="1" customWidth="1"/>
    <col min="3082" max="3082" width="35.28515625" style="354" bestFit="1" customWidth="1"/>
    <col min="3083" max="3083" width="28.140625" style="354" bestFit="1" customWidth="1"/>
    <col min="3084" max="3084" width="33.140625" style="354" bestFit="1" customWidth="1"/>
    <col min="3085" max="3085" width="26" style="354" bestFit="1" customWidth="1"/>
    <col min="3086" max="3086" width="19.140625" style="354" bestFit="1" customWidth="1"/>
    <col min="3087" max="3087" width="10.42578125" style="354" customWidth="1"/>
    <col min="3088" max="3088" width="11.85546875" style="354" customWidth="1"/>
    <col min="3089" max="3089" width="14.7109375" style="354" customWidth="1"/>
    <col min="3090" max="3090" width="9" style="354" bestFit="1" customWidth="1"/>
    <col min="3091" max="3330" width="9.140625" style="354"/>
    <col min="3331" max="3331" width="4.7109375" style="354" bestFit="1" customWidth="1"/>
    <col min="3332" max="3332" width="9.7109375" style="354" bestFit="1" customWidth="1"/>
    <col min="3333" max="3333" width="10" style="354" bestFit="1" customWidth="1"/>
    <col min="3334" max="3334" width="8.85546875" style="354" bestFit="1" customWidth="1"/>
    <col min="3335" max="3335" width="22.85546875" style="354" customWidth="1"/>
    <col min="3336" max="3336" width="59.7109375" style="354" bestFit="1" customWidth="1"/>
    <col min="3337" max="3337" width="57.85546875" style="354" bestFit="1" customWidth="1"/>
    <col min="3338" max="3338" width="35.28515625" style="354" bestFit="1" customWidth="1"/>
    <col min="3339" max="3339" width="28.140625" style="354" bestFit="1" customWidth="1"/>
    <col min="3340" max="3340" width="33.140625" style="354" bestFit="1" customWidth="1"/>
    <col min="3341" max="3341" width="26" style="354" bestFit="1" customWidth="1"/>
    <col min="3342" max="3342" width="19.140625" style="354" bestFit="1" customWidth="1"/>
    <col min="3343" max="3343" width="10.42578125" style="354" customWidth="1"/>
    <col min="3344" max="3344" width="11.85546875" style="354" customWidth="1"/>
    <col min="3345" max="3345" width="14.7109375" style="354" customWidth="1"/>
    <col min="3346" max="3346" width="9" style="354" bestFit="1" customWidth="1"/>
    <col min="3347" max="3586" width="9.140625" style="354"/>
    <col min="3587" max="3587" width="4.7109375" style="354" bestFit="1" customWidth="1"/>
    <col min="3588" max="3588" width="9.7109375" style="354" bestFit="1" customWidth="1"/>
    <col min="3589" max="3589" width="10" style="354" bestFit="1" customWidth="1"/>
    <col min="3590" max="3590" width="8.85546875" style="354" bestFit="1" customWidth="1"/>
    <col min="3591" max="3591" width="22.85546875" style="354" customWidth="1"/>
    <col min="3592" max="3592" width="59.7109375" style="354" bestFit="1" customWidth="1"/>
    <col min="3593" max="3593" width="57.85546875" style="354" bestFit="1" customWidth="1"/>
    <col min="3594" max="3594" width="35.28515625" style="354" bestFit="1" customWidth="1"/>
    <col min="3595" max="3595" width="28.140625" style="354" bestFit="1" customWidth="1"/>
    <col min="3596" max="3596" width="33.140625" style="354" bestFit="1" customWidth="1"/>
    <col min="3597" max="3597" width="26" style="354" bestFit="1" customWidth="1"/>
    <col min="3598" max="3598" width="19.140625" style="354" bestFit="1" customWidth="1"/>
    <col min="3599" max="3599" width="10.42578125" style="354" customWidth="1"/>
    <col min="3600" max="3600" width="11.85546875" style="354" customWidth="1"/>
    <col min="3601" max="3601" width="14.7109375" style="354" customWidth="1"/>
    <col min="3602" max="3602" width="9" style="354" bestFit="1" customWidth="1"/>
    <col min="3603" max="3842" width="9.140625" style="354"/>
    <col min="3843" max="3843" width="4.7109375" style="354" bestFit="1" customWidth="1"/>
    <col min="3844" max="3844" width="9.7109375" style="354" bestFit="1" customWidth="1"/>
    <col min="3845" max="3845" width="10" style="354" bestFit="1" customWidth="1"/>
    <col min="3846" max="3846" width="8.85546875" style="354" bestFit="1" customWidth="1"/>
    <col min="3847" max="3847" width="22.85546875" style="354" customWidth="1"/>
    <col min="3848" max="3848" width="59.7109375" style="354" bestFit="1" customWidth="1"/>
    <col min="3849" max="3849" width="57.85546875" style="354" bestFit="1" customWidth="1"/>
    <col min="3850" max="3850" width="35.28515625" style="354" bestFit="1" customWidth="1"/>
    <col min="3851" max="3851" width="28.140625" style="354" bestFit="1" customWidth="1"/>
    <col min="3852" max="3852" width="33.140625" style="354" bestFit="1" customWidth="1"/>
    <col min="3853" max="3853" width="26" style="354" bestFit="1" customWidth="1"/>
    <col min="3854" max="3854" width="19.140625" style="354" bestFit="1" customWidth="1"/>
    <col min="3855" max="3855" width="10.42578125" style="354" customWidth="1"/>
    <col min="3856" max="3856" width="11.85546875" style="354" customWidth="1"/>
    <col min="3857" max="3857" width="14.7109375" style="354" customWidth="1"/>
    <col min="3858" max="3858" width="9" style="354" bestFit="1" customWidth="1"/>
    <col min="3859" max="4098" width="9.140625" style="354"/>
    <col min="4099" max="4099" width="4.7109375" style="354" bestFit="1" customWidth="1"/>
    <col min="4100" max="4100" width="9.7109375" style="354" bestFit="1" customWidth="1"/>
    <col min="4101" max="4101" width="10" style="354" bestFit="1" customWidth="1"/>
    <col min="4102" max="4102" width="8.85546875" style="354" bestFit="1" customWidth="1"/>
    <col min="4103" max="4103" width="22.85546875" style="354" customWidth="1"/>
    <col min="4104" max="4104" width="59.7109375" style="354" bestFit="1" customWidth="1"/>
    <col min="4105" max="4105" width="57.85546875" style="354" bestFit="1" customWidth="1"/>
    <col min="4106" max="4106" width="35.28515625" style="354" bestFit="1" customWidth="1"/>
    <col min="4107" max="4107" width="28.140625" style="354" bestFit="1" customWidth="1"/>
    <col min="4108" max="4108" width="33.140625" style="354" bestFit="1" customWidth="1"/>
    <col min="4109" max="4109" width="26" style="354" bestFit="1" customWidth="1"/>
    <col min="4110" max="4110" width="19.140625" style="354" bestFit="1" customWidth="1"/>
    <col min="4111" max="4111" width="10.42578125" style="354" customWidth="1"/>
    <col min="4112" max="4112" width="11.85546875" style="354" customWidth="1"/>
    <col min="4113" max="4113" width="14.7109375" style="354" customWidth="1"/>
    <col min="4114" max="4114" width="9" style="354" bestFit="1" customWidth="1"/>
    <col min="4115" max="4354" width="9.140625" style="354"/>
    <col min="4355" max="4355" width="4.7109375" style="354" bestFit="1" customWidth="1"/>
    <col min="4356" max="4356" width="9.7109375" style="354" bestFit="1" customWidth="1"/>
    <col min="4357" max="4357" width="10" style="354" bestFit="1" customWidth="1"/>
    <col min="4358" max="4358" width="8.85546875" style="354" bestFit="1" customWidth="1"/>
    <col min="4359" max="4359" width="22.85546875" style="354" customWidth="1"/>
    <col min="4360" max="4360" width="59.7109375" style="354" bestFit="1" customWidth="1"/>
    <col min="4361" max="4361" width="57.85546875" style="354" bestFit="1" customWidth="1"/>
    <col min="4362" max="4362" width="35.28515625" style="354" bestFit="1" customWidth="1"/>
    <col min="4363" max="4363" width="28.140625" style="354" bestFit="1" customWidth="1"/>
    <col min="4364" max="4364" width="33.140625" style="354" bestFit="1" customWidth="1"/>
    <col min="4365" max="4365" width="26" style="354" bestFit="1" customWidth="1"/>
    <col min="4366" max="4366" width="19.140625" style="354" bestFit="1" customWidth="1"/>
    <col min="4367" max="4367" width="10.42578125" style="354" customWidth="1"/>
    <col min="4368" max="4368" width="11.85546875" style="354" customWidth="1"/>
    <col min="4369" max="4369" width="14.7109375" style="354" customWidth="1"/>
    <col min="4370" max="4370" width="9" style="354" bestFit="1" customWidth="1"/>
    <col min="4371" max="4610" width="9.140625" style="354"/>
    <col min="4611" max="4611" width="4.7109375" style="354" bestFit="1" customWidth="1"/>
    <col min="4612" max="4612" width="9.7109375" style="354" bestFit="1" customWidth="1"/>
    <col min="4613" max="4613" width="10" style="354" bestFit="1" customWidth="1"/>
    <col min="4614" max="4614" width="8.85546875" style="354" bestFit="1" customWidth="1"/>
    <col min="4615" max="4615" width="22.85546875" style="354" customWidth="1"/>
    <col min="4616" max="4616" width="59.7109375" style="354" bestFit="1" customWidth="1"/>
    <col min="4617" max="4617" width="57.85546875" style="354" bestFit="1" customWidth="1"/>
    <col min="4618" max="4618" width="35.28515625" style="354" bestFit="1" customWidth="1"/>
    <col min="4619" max="4619" width="28.140625" style="354" bestFit="1" customWidth="1"/>
    <col min="4620" max="4620" width="33.140625" style="354" bestFit="1" customWidth="1"/>
    <col min="4621" max="4621" width="26" style="354" bestFit="1" customWidth="1"/>
    <col min="4622" max="4622" width="19.140625" style="354" bestFit="1" customWidth="1"/>
    <col min="4623" max="4623" width="10.42578125" style="354" customWidth="1"/>
    <col min="4624" max="4624" width="11.85546875" style="354" customWidth="1"/>
    <col min="4625" max="4625" width="14.7109375" style="354" customWidth="1"/>
    <col min="4626" max="4626" width="9" style="354" bestFit="1" customWidth="1"/>
    <col min="4627" max="4866" width="9.140625" style="354"/>
    <col min="4867" max="4867" width="4.7109375" style="354" bestFit="1" customWidth="1"/>
    <col min="4868" max="4868" width="9.7109375" style="354" bestFit="1" customWidth="1"/>
    <col min="4869" max="4869" width="10" style="354" bestFit="1" customWidth="1"/>
    <col min="4870" max="4870" width="8.85546875" style="354" bestFit="1" customWidth="1"/>
    <col min="4871" max="4871" width="22.85546875" style="354" customWidth="1"/>
    <col min="4872" max="4872" width="59.7109375" style="354" bestFit="1" customWidth="1"/>
    <col min="4873" max="4873" width="57.85546875" style="354" bestFit="1" customWidth="1"/>
    <col min="4874" max="4874" width="35.28515625" style="354" bestFit="1" customWidth="1"/>
    <col min="4875" max="4875" width="28.140625" style="354" bestFit="1" customWidth="1"/>
    <col min="4876" max="4876" width="33.140625" style="354" bestFit="1" customWidth="1"/>
    <col min="4877" max="4877" width="26" style="354" bestFit="1" customWidth="1"/>
    <col min="4878" max="4878" width="19.140625" style="354" bestFit="1" customWidth="1"/>
    <col min="4879" max="4879" width="10.42578125" style="354" customWidth="1"/>
    <col min="4880" max="4880" width="11.85546875" style="354" customWidth="1"/>
    <col min="4881" max="4881" width="14.7109375" style="354" customWidth="1"/>
    <col min="4882" max="4882" width="9" style="354" bestFit="1" customWidth="1"/>
    <col min="4883" max="5122" width="9.140625" style="354"/>
    <col min="5123" max="5123" width="4.7109375" style="354" bestFit="1" customWidth="1"/>
    <col min="5124" max="5124" width="9.7109375" style="354" bestFit="1" customWidth="1"/>
    <col min="5125" max="5125" width="10" style="354" bestFit="1" customWidth="1"/>
    <col min="5126" max="5126" width="8.85546875" style="354" bestFit="1" customWidth="1"/>
    <col min="5127" max="5127" width="22.85546875" style="354" customWidth="1"/>
    <col min="5128" max="5128" width="59.7109375" style="354" bestFit="1" customWidth="1"/>
    <col min="5129" max="5129" width="57.85546875" style="354" bestFit="1" customWidth="1"/>
    <col min="5130" max="5130" width="35.28515625" style="354" bestFit="1" customWidth="1"/>
    <col min="5131" max="5131" width="28.140625" style="354" bestFit="1" customWidth="1"/>
    <col min="5132" max="5132" width="33.140625" style="354" bestFit="1" customWidth="1"/>
    <col min="5133" max="5133" width="26" style="354" bestFit="1" customWidth="1"/>
    <col min="5134" max="5134" width="19.140625" style="354" bestFit="1" customWidth="1"/>
    <col min="5135" max="5135" width="10.42578125" style="354" customWidth="1"/>
    <col min="5136" max="5136" width="11.85546875" style="354" customWidth="1"/>
    <col min="5137" max="5137" width="14.7109375" style="354" customWidth="1"/>
    <col min="5138" max="5138" width="9" style="354" bestFit="1" customWidth="1"/>
    <col min="5139" max="5378" width="9.140625" style="354"/>
    <col min="5379" max="5379" width="4.7109375" style="354" bestFit="1" customWidth="1"/>
    <col min="5380" max="5380" width="9.7109375" style="354" bestFit="1" customWidth="1"/>
    <col min="5381" max="5381" width="10" style="354" bestFit="1" customWidth="1"/>
    <col min="5382" max="5382" width="8.85546875" style="354" bestFit="1" customWidth="1"/>
    <col min="5383" max="5383" width="22.85546875" style="354" customWidth="1"/>
    <col min="5384" max="5384" width="59.7109375" style="354" bestFit="1" customWidth="1"/>
    <col min="5385" max="5385" width="57.85546875" style="354" bestFit="1" customWidth="1"/>
    <col min="5386" max="5386" width="35.28515625" style="354" bestFit="1" customWidth="1"/>
    <col min="5387" max="5387" width="28.140625" style="354" bestFit="1" customWidth="1"/>
    <col min="5388" max="5388" width="33.140625" style="354" bestFit="1" customWidth="1"/>
    <col min="5389" max="5389" width="26" style="354" bestFit="1" customWidth="1"/>
    <col min="5390" max="5390" width="19.140625" style="354" bestFit="1" customWidth="1"/>
    <col min="5391" max="5391" width="10.42578125" style="354" customWidth="1"/>
    <col min="5392" max="5392" width="11.85546875" style="354" customWidth="1"/>
    <col min="5393" max="5393" width="14.7109375" style="354" customWidth="1"/>
    <col min="5394" max="5394" width="9" style="354" bestFit="1" customWidth="1"/>
    <col min="5395" max="5634" width="9.140625" style="354"/>
    <col min="5635" max="5635" width="4.7109375" style="354" bestFit="1" customWidth="1"/>
    <col min="5636" max="5636" width="9.7109375" style="354" bestFit="1" customWidth="1"/>
    <col min="5637" max="5637" width="10" style="354" bestFit="1" customWidth="1"/>
    <col min="5638" max="5638" width="8.85546875" style="354" bestFit="1" customWidth="1"/>
    <col min="5639" max="5639" width="22.85546875" style="354" customWidth="1"/>
    <col min="5640" max="5640" width="59.7109375" style="354" bestFit="1" customWidth="1"/>
    <col min="5641" max="5641" width="57.85546875" style="354" bestFit="1" customWidth="1"/>
    <col min="5642" max="5642" width="35.28515625" style="354" bestFit="1" customWidth="1"/>
    <col min="5643" max="5643" width="28.140625" style="354" bestFit="1" customWidth="1"/>
    <col min="5644" max="5644" width="33.140625" style="354" bestFit="1" customWidth="1"/>
    <col min="5645" max="5645" width="26" style="354" bestFit="1" customWidth="1"/>
    <col min="5646" max="5646" width="19.140625" style="354" bestFit="1" customWidth="1"/>
    <col min="5647" max="5647" width="10.42578125" style="354" customWidth="1"/>
    <col min="5648" max="5648" width="11.85546875" style="354" customWidth="1"/>
    <col min="5649" max="5649" width="14.7109375" style="354" customWidth="1"/>
    <col min="5650" max="5650" width="9" style="354" bestFit="1" customWidth="1"/>
    <col min="5651" max="5890" width="9.140625" style="354"/>
    <col min="5891" max="5891" width="4.7109375" style="354" bestFit="1" customWidth="1"/>
    <col min="5892" max="5892" width="9.7109375" style="354" bestFit="1" customWidth="1"/>
    <col min="5893" max="5893" width="10" style="354" bestFit="1" customWidth="1"/>
    <col min="5894" max="5894" width="8.85546875" style="354" bestFit="1" customWidth="1"/>
    <col min="5895" max="5895" width="22.85546875" style="354" customWidth="1"/>
    <col min="5896" max="5896" width="59.7109375" style="354" bestFit="1" customWidth="1"/>
    <col min="5897" max="5897" width="57.85546875" style="354" bestFit="1" customWidth="1"/>
    <col min="5898" max="5898" width="35.28515625" style="354" bestFit="1" customWidth="1"/>
    <col min="5899" max="5899" width="28.140625" style="354" bestFit="1" customWidth="1"/>
    <col min="5900" max="5900" width="33.140625" style="354" bestFit="1" customWidth="1"/>
    <col min="5901" max="5901" width="26" style="354" bestFit="1" customWidth="1"/>
    <col min="5902" max="5902" width="19.140625" style="354" bestFit="1" customWidth="1"/>
    <col min="5903" max="5903" width="10.42578125" style="354" customWidth="1"/>
    <col min="5904" max="5904" width="11.85546875" style="354" customWidth="1"/>
    <col min="5905" max="5905" width="14.7109375" style="354" customWidth="1"/>
    <col min="5906" max="5906" width="9" style="354" bestFit="1" customWidth="1"/>
    <col min="5907" max="6146" width="9.140625" style="354"/>
    <col min="6147" max="6147" width="4.7109375" style="354" bestFit="1" customWidth="1"/>
    <col min="6148" max="6148" width="9.7109375" style="354" bestFit="1" customWidth="1"/>
    <col min="6149" max="6149" width="10" style="354" bestFit="1" customWidth="1"/>
    <col min="6150" max="6150" width="8.85546875" style="354" bestFit="1" customWidth="1"/>
    <col min="6151" max="6151" width="22.85546875" style="354" customWidth="1"/>
    <col min="6152" max="6152" width="59.7109375" style="354" bestFit="1" customWidth="1"/>
    <col min="6153" max="6153" width="57.85546875" style="354" bestFit="1" customWidth="1"/>
    <col min="6154" max="6154" width="35.28515625" style="354" bestFit="1" customWidth="1"/>
    <col min="6155" max="6155" width="28.140625" style="354" bestFit="1" customWidth="1"/>
    <col min="6156" max="6156" width="33.140625" style="354" bestFit="1" customWidth="1"/>
    <col min="6157" max="6157" width="26" style="354" bestFit="1" customWidth="1"/>
    <col min="6158" max="6158" width="19.140625" style="354" bestFit="1" customWidth="1"/>
    <col min="6159" max="6159" width="10.42578125" style="354" customWidth="1"/>
    <col min="6160" max="6160" width="11.85546875" style="354" customWidth="1"/>
    <col min="6161" max="6161" width="14.7109375" style="354" customWidth="1"/>
    <col min="6162" max="6162" width="9" style="354" bestFit="1" customWidth="1"/>
    <col min="6163" max="6402" width="9.140625" style="354"/>
    <col min="6403" max="6403" width="4.7109375" style="354" bestFit="1" customWidth="1"/>
    <col min="6404" max="6404" width="9.7109375" style="354" bestFit="1" customWidth="1"/>
    <col min="6405" max="6405" width="10" style="354" bestFit="1" customWidth="1"/>
    <col min="6406" max="6406" width="8.85546875" style="354" bestFit="1" customWidth="1"/>
    <col min="6407" max="6407" width="22.85546875" style="354" customWidth="1"/>
    <col min="6408" max="6408" width="59.7109375" style="354" bestFit="1" customWidth="1"/>
    <col min="6409" max="6409" width="57.85546875" style="354" bestFit="1" customWidth="1"/>
    <col min="6410" max="6410" width="35.28515625" style="354" bestFit="1" customWidth="1"/>
    <col min="6411" max="6411" width="28.140625" style="354" bestFit="1" customWidth="1"/>
    <col min="6412" max="6412" width="33.140625" style="354" bestFit="1" customWidth="1"/>
    <col min="6413" max="6413" width="26" style="354" bestFit="1" customWidth="1"/>
    <col min="6414" max="6414" width="19.140625" style="354" bestFit="1" customWidth="1"/>
    <col min="6415" max="6415" width="10.42578125" style="354" customWidth="1"/>
    <col min="6416" max="6416" width="11.85546875" style="354" customWidth="1"/>
    <col min="6417" max="6417" width="14.7109375" style="354" customWidth="1"/>
    <col min="6418" max="6418" width="9" style="354" bestFit="1" customWidth="1"/>
    <col min="6419" max="6658" width="9.140625" style="354"/>
    <col min="6659" max="6659" width="4.7109375" style="354" bestFit="1" customWidth="1"/>
    <col min="6660" max="6660" width="9.7109375" style="354" bestFit="1" customWidth="1"/>
    <col min="6661" max="6661" width="10" style="354" bestFit="1" customWidth="1"/>
    <col min="6662" max="6662" width="8.85546875" style="354" bestFit="1" customWidth="1"/>
    <col min="6663" max="6663" width="22.85546875" style="354" customWidth="1"/>
    <col min="6664" max="6664" width="59.7109375" style="354" bestFit="1" customWidth="1"/>
    <col min="6665" max="6665" width="57.85546875" style="354" bestFit="1" customWidth="1"/>
    <col min="6666" max="6666" width="35.28515625" style="354" bestFit="1" customWidth="1"/>
    <col min="6667" max="6667" width="28.140625" style="354" bestFit="1" customWidth="1"/>
    <col min="6668" max="6668" width="33.140625" style="354" bestFit="1" customWidth="1"/>
    <col min="6669" max="6669" width="26" style="354" bestFit="1" customWidth="1"/>
    <col min="6670" max="6670" width="19.140625" style="354" bestFit="1" customWidth="1"/>
    <col min="6671" max="6671" width="10.42578125" style="354" customWidth="1"/>
    <col min="6672" max="6672" width="11.85546875" style="354" customWidth="1"/>
    <col min="6673" max="6673" width="14.7109375" style="354" customWidth="1"/>
    <col min="6674" max="6674" width="9" style="354" bestFit="1" customWidth="1"/>
    <col min="6675" max="6914" width="9.140625" style="354"/>
    <col min="6915" max="6915" width="4.7109375" style="354" bestFit="1" customWidth="1"/>
    <col min="6916" max="6916" width="9.7109375" style="354" bestFit="1" customWidth="1"/>
    <col min="6917" max="6917" width="10" style="354" bestFit="1" customWidth="1"/>
    <col min="6918" max="6918" width="8.85546875" style="354" bestFit="1" customWidth="1"/>
    <col min="6919" max="6919" width="22.85546875" style="354" customWidth="1"/>
    <col min="6920" max="6920" width="59.7109375" style="354" bestFit="1" customWidth="1"/>
    <col min="6921" max="6921" width="57.85546875" style="354" bestFit="1" customWidth="1"/>
    <col min="6922" max="6922" width="35.28515625" style="354" bestFit="1" customWidth="1"/>
    <col min="6923" max="6923" width="28.140625" style="354" bestFit="1" customWidth="1"/>
    <col min="6924" max="6924" width="33.140625" style="354" bestFit="1" customWidth="1"/>
    <col min="6925" max="6925" width="26" style="354" bestFit="1" customWidth="1"/>
    <col min="6926" max="6926" width="19.140625" style="354" bestFit="1" customWidth="1"/>
    <col min="6927" max="6927" width="10.42578125" style="354" customWidth="1"/>
    <col min="6928" max="6928" width="11.85546875" style="354" customWidth="1"/>
    <col min="6929" max="6929" width="14.7109375" style="354" customWidth="1"/>
    <col min="6930" max="6930" width="9" style="354" bestFit="1" customWidth="1"/>
    <col min="6931" max="7170" width="9.140625" style="354"/>
    <col min="7171" max="7171" width="4.7109375" style="354" bestFit="1" customWidth="1"/>
    <col min="7172" max="7172" width="9.7109375" style="354" bestFit="1" customWidth="1"/>
    <col min="7173" max="7173" width="10" style="354" bestFit="1" customWidth="1"/>
    <col min="7174" max="7174" width="8.85546875" style="354" bestFit="1" customWidth="1"/>
    <col min="7175" max="7175" width="22.85546875" style="354" customWidth="1"/>
    <col min="7176" max="7176" width="59.7109375" style="354" bestFit="1" customWidth="1"/>
    <col min="7177" max="7177" width="57.85546875" style="354" bestFit="1" customWidth="1"/>
    <col min="7178" max="7178" width="35.28515625" style="354" bestFit="1" customWidth="1"/>
    <col min="7179" max="7179" width="28.140625" style="354" bestFit="1" customWidth="1"/>
    <col min="7180" max="7180" width="33.140625" style="354" bestFit="1" customWidth="1"/>
    <col min="7181" max="7181" width="26" style="354" bestFit="1" customWidth="1"/>
    <col min="7182" max="7182" width="19.140625" style="354" bestFit="1" customWidth="1"/>
    <col min="7183" max="7183" width="10.42578125" style="354" customWidth="1"/>
    <col min="7184" max="7184" width="11.85546875" style="354" customWidth="1"/>
    <col min="7185" max="7185" width="14.7109375" style="354" customWidth="1"/>
    <col min="7186" max="7186" width="9" style="354" bestFit="1" customWidth="1"/>
    <col min="7187" max="7426" width="9.140625" style="354"/>
    <col min="7427" max="7427" width="4.7109375" style="354" bestFit="1" customWidth="1"/>
    <col min="7428" max="7428" width="9.7109375" style="354" bestFit="1" customWidth="1"/>
    <col min="7429" max="7429" width="10" style="354" bestFit="1" customWidth="1"/>
    <col min="7430" max="7430" width="8.85546875" style="354" bestFit="1" customWidth="1"/>
    <col min="7431" max="7431" width="22.85546875" style="354" customWidth="1"/>
    <col min="7432" max="7432" width="59.7109375" style="354" bestFit="1" customWidth="1"/>
    <col min="7433" max="7433" width="57.85546875" style="354" bestFit="1" customWidth="1"/>
    <col min="7434" max="7434" width="35.28515625" style="354" bestFit="1" customWidth="1"/>
    <col min="7435" max="7435" width="28.140625" style="354" bestFit="1" customWidth="1"/>
    <col min="7436" max="7436" width="33.140625" style="354" bestFit="1" customWidth="1"/>
    <col min="7437" max="7437" width="26" style="354" bestFit="1" customWidth="1"/>
    <col min="7438" max="7438" width="19.140625" style="354" bestFit="1" customWidth="1"/>
    <col min="7439" max="7439" width="10.42578125" style="354" customWidth="1"/>
    <col min="7440" max="7440" width="11.85546875" style="354" customWidth="1"/>
    <col min="7441" max="7441" width="14.7109375" style="354" customWidth="1"/>
    <col min="7442" max="7442" width="9" style="354" bestFit="1" customWidth="1"/>
    <col min="7443" max="7682" width="9.140625" style="354"/>
    <col min="7683" max="7683" width="4.7109375" style="354" bestFit="1" customWidth="1"/>
    <col min="7684" max="7684" width="9.7109375" style="354" bestFit="1" customWidth="1"/>
    <col min="7685" max="7685" width="10" style="354" bestFit="1" customWidth="1"/>
    <col min="7686" max="7686" width="8.85546875" style="354" bestFit="1" customWidth="1"/>
    <col min="7687" max="7687" width="22.85546875" style="354" customWidth="1"/>
    <col min="7688" max="7688" width="59.7109375" style="354" bestFit="1" customWidth="1"/>
    <col min="7689" max="7689" width="57.85546875" style="354" bestFit="1" customWidth="1"/>
    <col min="7690" max="7690" width="35.28515625" style="354" bestFit="1" customWidth="1"/>
    <col min="7691" max="7691" width="28.140625" style="354" bestFit="1" customWidth="1"/>
    <col min="7692" max="7692" width="33.140625" style="354" bestFit="1" customWidth="1"/>
    <col min="7693" max="7693" width="26" style="354" bestFit="1" customWidth="1"/>
    <col min="7694" max="7694" width="19.140625" style="354" bestFit="1" customWidth="1"/>
    <col min="7695" max="7695" width="10.42578125" style="354" customWidth="1"/>
    <col min="7696" max="7696" width="11.85546875" style="354" customWidth="1"/>
    <col min="7697" max="7697" width="14.7109375" style="354" customWidth="1"/>
    <col min="7698" max="7698" width="9" style="354" bestFit="1" customWidth="1"/>
    <col min="7699" max="7938" width="9.140625" style="354"/>
    <col min="7939" max="7939" width="4.7109375" style="354" bestFit="1" customWidth="1"/>
    <col min="7940" max="7940" width="9.7109375" style="354" bestFit="1" customWidth="1"/>
    <col min="7941" max="7941" width="10" style="354" bestFit="1" customWidth="1"/>
    <col min="7942" max="7942" width="8.85546875" style="354" bestFit="1" customWidth="1"/>
    <col min="7943" max="7943" width="22.85546875" style="354" customWidth="1"/>
    <col min="7944" max="7944" width="59.7109375" style="354" bestFit="1" customWidth="1"/>
    <col min="7945" max="7945" width="57.85546875" style="354" bestFit="1" customWidth="1"/>
    <col min="7946" max="7946" width="35.28515625" style="354" bestFit="1" customWidth="1"/>
    <col min="7947" max="7947" width="28.140625" style="354" bestFit="1" customWidth="1"/>
    <col min="7948" max="7948" width="33.140625" style="354" bestFit="1" customWidth="1"/>
    <col min="7949" max="7949" width="26" style="354" bestFit="1" customWidth="1"/>
    <col min="7950" max="7950" width="19.140625" style="354" bestFit="1" customWidth="1"/>
    <col min="7951" max="7951" width="10.42578125" style="354" customWidth="1"/>
    <col min="7952" max="7952" width="11.85546875" style="354" customWidth="1"/>
    <col min="7953" max="7953" width="14.7109375" style="354" customWidth="1"/>
    <col min="7954" max="7954" width="9" style="354" bestFit="1" customWidth="1"/>
    <col min="7955" max="8194" width="9.140625" style="354"/>
    <col min="8195" max="8195" width="4.7109375" style="354" bestFit="1" customWidth="1"/>
    <col min="8196" max="8196" width="9.7109375" style="354" bestFit="1" customWidth="1"/>
    <col min="8197" max="8197" width="10" style="354" bestFit="1" customWidth="1"/>
    <col min="8198" max="8198" width="8.85546875" style="354" bestFit="1" customWidth="1"/>
    <col min="8199" max="8199" width="22.85546875" style="354" customWidth="1"/>
    <col min="8200" max="8200" width="59.7109375" style="354" bestFit="1" customWidth="1"/>
    <col min="8201" max="8201" width="57.85546875" style="354" bestFit="1" customWidth="1"/>
    <col min="8202" max="8202" width="35.28515625" style="354" bestFit="1" customWidth="1"/>
    <col min="8203" max="8203" width="28.140625" style="354" bestFit="1" customWidth="1"/>
    <col min="8204" max="8204" width="33.140625" style="354" bestFit="1" customWidth="1"/>
    <col min="8205" max="8205" width="26" style="354" bestFit="1" customWidth="1"/>
    <col min="8206" max="8206" width="19.140625" style="354" bestFit="1" customWidth="1"/>
    <col min="8207" max="8207" width="10.42578125" style="354" customWidth="1"/>
    <col min="8208" max="8208" width="11.85546875" style="354" customWidth="1"/>
    <col min="8209" max="8209" width="14.7109375" style="354" customWidth="1"/>
    <col min="8210" max="8210" width="9" style="354" bestFit="1" customWidth="1"/>
    <col min="8211" max="8450" width="9.140625" style="354"/>
    <col min="8451" max="8451" width="4.7109375" style="354" bestFit="1" customWidth="1"/>
    <col min="8452" max="8452" width="9.7109375" style="354" bestFit="1" customWidth="1"/>
    <col min="8453" max="8453" width="10" style="354" bestFit="1" customWidth="1"/>
    <col min="8454" max="8454" width="8.85546875" style="354" bestFit="1" customWidth="1"/>
    <col min="8455" max="8455" width="22.85546875" style="354" customWidth="1"/>
    <col min="8456" max="8456" width="59.7109375" style="354" bestFit="1" customWidth="1"/>
    <col min="8457" max="8457" width="57.85546875" style="354" bestFit="1" customWidth="1"/>
    <col min="8458" max="8458" width="35.28515625" style="354" bestFit="1" customWidth="1"/>
    <col min="8459" max="8459" width="28.140625" style="354" bestFit="1" customWidth="1"/>
    <col min="8460" max="8460" width="33.140625" style="354" bestFit="1" customWidth="1"/>
    <col min="8461" max="8461" width="26" style="354" bestFit="1" customWidth="1"/>
    <col min="8462" max="8462" width="19.140625" style="354" bestFit="1" customWidth="1"/>
    <col min="8463" max="8463" width="10.42578125" style="354" customWidth="1"/>
    <col min="8464" max="8464" width="11.85546875" style="354" customWidth="1"/>
    <col min="8465" max="8465" width="14.7109375" style="354" customWidth="1"/>
    <col min="8466" max="8466" width="9" style="354" bestFit="1" customWidth="1"/>
    <col min="8467" max="8706" width="9.140625" style="354"/>
    <col min="8707" max="8707" width="4.7109375" style="354" bestFit="1" customWidth="1"/>
    <col min="8708" max="8708" width="9.7109375" style="354" bestFit="1" customWidth="1"/>
    <col min="8709" max="8709" width="10" style="354" bestFit="1" customWidth="1"/>
    <col min="8710" max="8710" width="8.85546875" style="354" bestFit="1" customWidth="1"/>
    <col min="8711" max="8711" width="22.85546875" style="354" customWidth="1"/>
    <col min="8712" max="8712" width="59.7109375" style="354" bestFit="1" customWidth="1"/>
    <col min="8713" max="8713" width="57.85546875" style="354" bestFit="1" customWidth="1"/>
    <col min="8714" max="8714" width="35.28515625" style="354" bestFit="1" customWidth="1"/>
    <col min="8715" max="8715" width="28.140625" style="354" bestFit="1" customWidth="1"/>
    <col min="8716" max="8716" width="33.140625" style="354" bestFit="1" customWidth="1"/>
    <col min="8717" max="8717" width="26" style="354" bestFit="1" customWidth="1"/>
    <col min="8718" max="8718" width="19.140625" style="354" bestFit="1" customWidth="1"/>
    <col min="8719" max="8719" width="10.42578125" style="354" customWidth="1"/>
    <col min="8720" max="8720" width="11.85546875" style="354" customWidth="1"/>
    <col min="8721" max="8721" width="14.7109375" style="354" customWidth="1"/>
    <col min="8722" max="8722" width="9" style="354" bestFit="1" customWidth="1"/>
    <col min="8723" max="8962" width="9.140625" style="354"/>
    <col min="8963" max="8963" width="4.7109375" style="354" bestFit="1" customWidth="1"/>
    <col min="8964" max="8964" width="9.7109375" style="354" bestFit="1" customWidth="1"/>
    <col min="8965" max="8965" width="10" style="354" bestFit="1" customWidth="1"/>
    <col min="8966" max="8966" width="8.85546875" style="354" bestFit="1" customWidth="1"/>
    <col min="8967" max="8967" width="22.85546875" style="354" customWidth="1"/>
    <col min="8968" max="8968" width="59.7109375" style="354" bestFit="1" customWidth="1"/>
    <col min="8969" max="8969" width="57.85546875" style="354" bestFit="1" customWidth="1"/>
    <col min="8970" max="8970" width="35.28515625" style="354" bestFit="1" customWidth="1"/>
    <col min="8971" max="8971" width="28.140625" style="354" bestFit="1" customWidth="1"/>
    <col min="8972" max="8972" width="33.140625" style="354" bestFit="1" customWidth="1"/>
    <col min="8973" max="8973" width="26" style="354" bestFit="1" customWidth="1"/>
    <col min="8974" max="8974" width="19.140625" style="354" bestFit="1" customWidth="1"/>
    <col min="8975" max="8975" width="10.42578125" style="354" customWidth="1"/>
    <col min="8976" max="8976" width="11.85546875" style="354" customWidth="1"/>
    <col min="8977" max="8977" width="14.7109375" style="354" customWidth="1"/>
    <col min="8978" max="8978" width="9" style="354" bestFit="1" customWidth="1"/>
    <col min="8979" max="9218" width="9.140625" style="354"/>
    <col min="9219" max="9219" width="4.7109375" style="354" bestFit="1" customWidth="1"/>
    <col min="9220" max="9220" width="9.7109375" style="354" bestFit="1" customWidth="1"/>
    <col min="9221" max="9221" width="10" style="354" bestFit="1" customWidth="1"/>
    <col min="9222" max="9222" width="8.85546875" style="354" bestFit="1" customWidth="1"/>
    <col min="9223" max="9223" width="22.85546875" style="354" customWidth="1"/>
    <col min="9224" max="9224" width="59.7109375" style="354" bestFit="1" customWidth="1"/>
    <col min="9225" max="9225" width="57.85546875" style="354" bestFit="1" customWidth="1"/>
    <col min="9226" max="9226" width="35.28515625" style="354" bestFit="1" customWidth="1"/>
    <col min="9227" max="9227" width="28.140625" style="354" bestFit="1" customWidth="1"/>
    <col min="9228" max="9228" width="33.140625" style="354" bestFit="1" customWidth="1"/>
    <col min="9229" max="9229" width="26" style="354" bestFit="1" customWidth="1"/>
    <col min="9230" max="9230" width="19.140625" style="354" bestFit="1" customWidth="1"/>
    <col min="9231" max="9231" width="10.42578125" style="354" customWidth="1"/>
    <col min="9232" max="9232" width="11.85546875" style="354" customWidth="1"/>
    <col min="9233" max="9233" width="14.7109375" style="354" customWidth="1"/>
    <col min="9234" max="9234" width="9" style="354" bestFit="1" customWidth="1"/>
    <col min="9235" max="9474" width="9.140625" style="354"/>
    <col min="9475" max="9475" width="4.7109375" style="354" bestFit="1" customWidth="1"/>
    <col min="9476" max="9476" width="9.7109375" style="354" bestFit="1" customWidth="1"/>
    <col min="9477" max="9477" width="10" style="354" bestFit="1" customWidth="1"/>
    <col min="9478" max="9478" width="8.85546875" style="354" bestFit="1" customWidth="1"/>
    <col min="9479" max="9479" width="22.85546875" style="354" customWidth="1"/>
    <col min="9480" max="9480" width="59.7109375" style="354" bestFit="1" customWidth="1"/>
    <col min="9481" max="9481" width="57.85546875" style="354" bestFit="1" customWidth="1"/>
    <col min="9482" max="9482" width="35.28515625" style="354" bestFit="1" customWidth="1"/>
    <col min="9483" max="9483" width="28.140625" style="354" bestFit="1" customWidth="1"/>
    <col min="9484" max="9484" width="33.140625" style="354" bestFit="1" customWidth="1"/>
    <col min="9485" max="9485" width="26" style="354" bestFit="1" customWidth="1"/>
    <col min="9486" max="9486" width="19.140625" style="354" bestFit="1" customWidth="1"/>
    <col min="9487" max="9487" width="10.42578125" style="354" customWidth="1"/>
    <col min="9488" max="9488" width="11.85546875" style="354" customWidth="1"/>
    <col min="9489" max="9489" width="14.7109375" style="354" customWidth="1"/>
    <col min="9490" max="9490" width="9" style="354" bestFit="1" customWidth="1"/>
    <col min="9491" max="9730" width="9.140625" style="354"/>
    <col min="9731" max="9731" width="4.7109375" style="354" bestFit="1" customWidth="1"/>
    <col min="9732" max="9732" width="9.7109375" style="354" bestFit="1" customWidth="1"/>
    <col min="9733" max="9733" width="10" style="354" bestFit="1" customWidth="1"/>
    <col min="9734" max="9734" width="8.85546875" style="354" bestFit="1" customWidth="1"/>
    <col min="9735" max="9735" width="22.85546875" style="354" customWidth="1"/>
    <col min="9736" max="9736" width="59.7109375" style="354" bestFit="1" customWidth="1"/>
    <col min="9737" max="9737" width="57.85546875" style="354" bestFit="1" customWidth="1"/>
    <col min="9738" max="9738" width="35.28515625" style="354" bestFit="1" customWidth="1"/>
    <col min="9739" max="9739" width="28.140625" style="354" bestFit="1" customWidth="1"/>
    <col min="9740" max="9740" width="33.140625" style="354" bestFit="1" customWidth="1"/>
    <col min="9741" max="9741" width="26" style="354" bestFit="1" customWidth="1"/>
    <col min="9742" max="9742" width="19.140625" style="354" bestFit="1" customWidth="1"/>
    <col min="9743" max="9743" width="10.42578125" style="354" customWidth="1"/>
    <col min="9744" max="9744" width="11.85546875" style="354" customWidth="1"/>
    <col min="9745" max="9745" width="14.7109375" style="354" customWidth="1"/>
    <col min="9746" max="9746" width="9" style="354" bestFit="1" customWidth="1"/>
    <col min="9747" max="9986" width="9.140625" style="354"/>
    <col min="9987" max="9987" width="4.7109375" style="354" bestFit="1" customWidth="1"/>
    <col min="9988" max="9988" width="9.7109375" style="354" bestFit="1" customWidth="1"/>
    <col min="9989" max="9989" width="10" style="354" bestFit="1" customWidth="1"/>
    <col min="9990" max="9990" width="8.85546875" style="354" bestFit="1" customWidth="1"/>
    <col min="9991" max="9991" width="22.85546875" style="354" customWidth="1"/>
    <col min="9992" max="9992" width="59.7109375" style="354" bestFit="1" customWidth="1"/>
    <col min="9993" max="9993" width="57.85546875" style="354" bestFit="1" customWidth="1"/>
    <col min="9994" max="9994" width="35.28515625" style="354" bestFit="1" customWidth="1"/>
    <col min="9995" max="9995" width="28.140625" style="354" bestFit="1" customWidth="1"/>
    <col min="9996" max="9996" width="33.140625" style="354" bestFit="1" customWidth="1"/>
    <col min="9997" max="9997" width="26" style="354" bestFit="1" customWidth="1"/>
    <col min="9998" max="9998" width="19.140625" style="354" bestFit="1" customWidth="1"/>
    <col min="9999" max="9999" width="10.42578125" style="354" customWidth="1"/>
    <col min="10000" max="10000" width="11.85546875" style="354" customWidth="1"/>
    <col min="10001" max="10001" width="14.7109375" style="354" customWidth="1"/>
    <col min="10002" max="10002" width="9" style="354" bestFit="1" customWidth="1"/>
    <col min="10003" max="10242" width="9.140625" style="354"/>
    <col min="10243" max="10243" width="4.7109375" style="354" bestFit="1" customWidth="1"/>
    <col min="10244" max="10244" width="9.7109375" style="354" bestFit="1" customWidth="1"/>
    <col min="10245" max="10245" width="10" style="354" bestFit="1" customWidth="1"/>
    <col min="10246" max="10246" width="8.85546875" style="354" bestFit="1" customWidth="1"/>
    <col min="10247" max="10247" width="22.85546875" style="354" customWidth="1"/>
    <col min="10248" max="10248" width="59.7109375" style="354" bestFit="1" customWidth="1"/>
    <col min="10249" max="10249" width="57.85546875" style="354" bestFit="1" customWidth="1"/>
    <col min="10250" max="10250" width="35.28515625" style="354" bestFit="1" customWidth="1"/>
    <col min="10251" max="10251" width="28.140625" style="354" bestFit="1" customWidth="1"/>
    <col min="10252" max="10252" width="33.140625" style="354" bestFit="1" customWidth="1"/>
    <col min="10253" max="10253" width="26" style="354" bestFit="1" customWidth="1"/>
    <col min="10254" max="10254" width="19.140625" style="354" bestFit="1" customWidth="1"/>
    <col min="10255" max="10255" width="10.42578125" style="354" customWidth="1"/>
    <col min="10256" max="10256" width="11.85546875" style="354" customWidth="1"/>
    <col min="10257" max="10257" width="14.7109375" style="354" customWidth="1"/>
    <col min="10258" max="10258" width="9" style="354" bestFit="1" customWidth="1"/>
    <col min="10259" max="10498" width="9.140625" style="354"/>
    <col min="10499" max="10499" width="4.7109375" style="354" bestFit="1" customWidth="1"/>
    <col min="10500" max="10500" width="9.7109375" style="354" bestFit="1" customWidth="1"/>
    <col min="10501" max="10501" width="10" style="354" bestFit="1" customWidth="1"/>
    <col min="10502" max="10502" width="8.85546875" style="354" bestFit="1" customWidth="1"/>
    <col min="10503" max="10503" width="22.85546875" style="354" customWidth="1"/>
    <col min="10504" max="10504" width="59.7109375" style="354" bestFit="1" customWidth="1"/>
    <col min="10505" max="10505" width="57.85546875" style="354" bestFit="1" customWidth="1"/>
    <col min="10506" max="10506" width="35.28515625" style="354" bestFit="1" customWidth="1"/>
    <col min="10507" max="10507" width="28.140625" style="354" bestFit="1" customWidth="1"/>
    <col min="10508" max="10508" width="33.140625" style="354" bestFit="1" customWidth="1"/>
    <col min="10509" max="10509" width="26" style="354" bestFit="1" customWidth="1"/>
    <col min="10510" max="10510" width="19.140625" style="354" bestFit="1" customWidth="1"/>
    <col min="10511" max="10511" width="10.42578125" style="354" customWidth="1"/>
    <col min="10512" max="10512" width="11.85546875" style="354" customWidth="1"/>
    <col min="10513" max="10513" width="14.7109375" style="354" customWidth="1"/>
    <col min="10514" max="10514" width="9" style="354" bestFit="1" customWidth="1"/>
    <col min="10515" max="10754" width="9.140625" style="354"/>
    <col min="10755" max="10755" width="4.7109375" style="354" bestFit="1" customWidth="1"/>
    <col min="10756" max="10756" width="9.7109375" style="354" bestFit="1" customWidth="1"/>
    <col min="10757" max="10757" width="10" style="354" bestFit="1" customWidth="1"/>
    <col min="10758" max="10758" width="8.85546875" style="354" bestFit="1" customWidth="1"/>
    <col min="10759" max="10759" width="22.85546875" style="354" customWidth="1"/>
    <col min="10760" max="10760" width="59.7109375" style="354" bestFit="1" customWidth="1"/>
    <col min="10761" max="10761" width="57.85546875" style="354" bestFit="1" customWidth="1"/>
    <col min="10762" max="10762" width="35.28515625" style="354" bestFit="1" customWidth="1"/>
    <col min="10763" max="10763" width="28.140625" style="354" bestFit="1" customWidth="1"/>
    <col min="10764" max="10764" width="33.140625" style="354" bestFit="1" customWidth="1"/>
    <col min="10765" max="10765" width="26" style="354" bestFit="1" customWidth="1"/>
    <col min="10766" max="10766" width="19.140625" style="354" bestFit="1" customWidth="1"/>
    <col min="10767" max="10767" width="10.42578125" style="354" customWidth="1"/>
    <col min="10768" max="10768" width="11.85546875" style="354" customWidth="1"/>
    <col min="10769" max="10769" width="14.7109375" style="354" customWidth="1"/>
    <col min="10770" max="10770" width="9" style="354" bestFit="1" customWidth="1"/>
    <col min="10771" max="11010" width="9.140625" style="354"/>
    <col min="11011" max="11011" width="4.7109375" style="354" bestFit="1" customWidth="1"/>
    <col min="11012" max="11012" width="9.7109375" style="354" bestFit="1" customWidth="1"/>
    <col min="11013" max="11013" width="10" style="354" bestFit="1" customWidth="1"/>
    <col min="11014" max="11014" width="8.85546875" style="354" bestFit="1" customWidth="1"/>
    <col min="11015" max="11015" width="22.85546875" style="354" customWidth="1"/>
    <col min="11016" max="11016" width="59.7109375" style="354" bestFit="1" customWidth="1"/>
    <col min="11017" max="11017" width="57.85546875" style="354" bestFit="1" customWidth="1"/>
    <col min="11018" max="11018" width="35.28515625" style="354" bestFit="1" customWidth="1"/>
    <col min="11019" max="11019" width="28.140625" style="354" bestFit="1" customWidth="1"/>
    <col min="11020" max="11020" width="33.140625" style="354" bestFit="1" customWidth="1"/>
    <col min="11021" max="11021" width="26" style="354" bestFit="1" customWidth="1"/>
    <col min="11022" max="11022" width="19.140625" style="354" bestFit="1" customWidth="1"/>
    <col min="11023" max="11023" width="10.42578125" style="354" customWidth="1"/>
    <col min="11024" max="11024" width="11.85546875" style="354" customWidth="1"/>
    <col min="11025" max="11025" width="14.7109375" style="354" customWidth="1"/>
    <col min="11026" max="11026" width="9" style="354" bestFit="1" customWidth="1"/>
    <col min="11027" max="11266" width="9.140625" style="354"/>
    <col min="11267" max="11267" width="4.7109375" style="354" bestFit="1" customWidth="1"/>
    <col min="11268" max="11268" width="9.7109375" style="354" bestFit="1" customWidth="1"/>
    <col min="11269" max="11269" width="10" style="354" bestFit="1" customWidth="1"/>
    <col min="11270" max="11270" width="8.85546875" style="354" bestFit="1" customWidth="1"/>
    <col min="11271" max="11271" width="22.85546875" style="354" customWidth="1"/>
    <col min="11272" max="11272" width="59.7109375" style="354" bestFit="1" customWidth="1"/>
    <col min="11273" max="11273" width="57.85546875" style="354" bestFit="1" customWidth="1"/>
    <col min="11274" max="11274" width="35.28515625" style="354" bestFit="1" customWidth="1"/>
    <col min="11275" max="11275" width="28.140625" style="354" bestFit="1" customWidth="1"/>
    <col min="11276" max="11276" width="33.140625" style="354" bestFit="1" customWidth="1"/>
    <col min="11277" max="11277" width="26" style="354" bestFit="1" customWidth="1"/>
    <col min="11278" max="11278" width="19.140625" style="354" bestFit="1" customWidth="1"/>
    <col min="11279" max="11279" width="10.42578125" style="354" customWidth="1"/>
    <col min="11280" max="11280" width="11.85546875" style="354" customWidth="1"/>
    <col min="11281" max="11281" width="14.7109375" style="354" customWidth="1"/>
    <col min="11282" max="11282" width="9" style="354" bestFit="1" customWidth="1"/>
    <col min="11283" max="11522" width="9.140625" style="354"/>
    <col min="11523" max="11523" width="4.7109375" style="354" bestFit="1" customWidth="1"/>
    <col min="11524" max="11524" width="9.7109375" style="354" bestFit="1" customWidth="1"/>
    <col min="11525" max="11525" width="10" style="354" bestFit="1" customWidth="1"/>
    <col min="11526" max="11526" width="8.85546875" style="354" bestFit="1" customWidth="1"/>
    <col min="11527" max="11527" width="22.85546875" style="354" customWidth="1"/>
    <col min="11528" max="11528" width="59.7109375" style="354" bestFit="1" customWidth="1"/>
    <col min="11529" max="11529" width="57.85546875" style="354" bestFit="1" customWidth="1"/>
    <col min="11530" max="11530" width="35.28515625" style="354" bestFit="1" customWidth="1"/>
    <col min="11531" max="11531" width="28.140625" style="354" bestFit="1" customWidth="1"/>
    <col min="11532" max="11532" width="33.140625" style="354" bestFit="1" customWidth="1"/>
    <col min="11533" max="11533" width="26" style="354" bestFit="1" customWidth="1"/>
    <col min="11534" max="11534" width="19.140625" style="354" bestFit="1" customWidth="1"/>
    <col min="11535" max="11535" width="10.42578125" style="354" customWidth="1"/>
    <col min="11536" max="11536" width="11.85546875" style="354" customWidth="1"/>
    <col min="11537" max="11537" width="14.7109375" style="354" customWidth="1"/>
    <col min="11538" max="11538" width="9" style="354" bestFit="1" customWidth="1"/>
    <col min="11539" max="11778" width="9.140625" style="354"/>
    <col min="11779" max="11779" width="4.7109375" style="354" bestFit="1" customWidth="1"/>
    <col min="11780" max="11780" width="9.7109375" style="354" bestFit="1" customWidth="1"/>
    <col min="11781" max="11781" width="10" style="354" bestFit="1" customWidth="1"/>
    <col min="11782" max="11782" width="8.85546875" style="354" bestFit="1" customWidth="1"/>
    <col min="11783" max="11783" width="22.85546875" style="354" customWidth="1"/>
    <col min="11784" max="11784" width="59.7109375" style="354" bestFit="1" customWidth="1"/>
    <col min="11785" max="11785" width="57.85546875" style="354" bestFit="1" customWidth="1"/>
    <col min="11786" max="11786" width="35.28515625" style="354" bestFit="1" customWidth="1"/>
    <col min="11787" max="11787" width="28.140625" style="354" bestFit="1" customWidth="1"/>
    <col min="11788" max="11788" width="33.140625" style="354" bestFit="1" customWidth="1"/>
    <col min="11789" max="11789" width="26" style="354" bestFit="1" customWidth="1"/>
    <col min="11790" max="11790" width="19.140625" style="354" bestFit="1" customWidth="1"/>
    <col min="11791" max="11791" width="10.42578125" style="354" customWidth="1"/>
    <col min="11792" max="11792" width="11.85546875" style="354" customWidth="1"/>
    <col min="11793" max="11793" width="14.7109375" style="354" customWidth="1"/>
    <col min="11794" max="11794" width="9" style="354" bestFit="1" customWidth="1"/>
    <col min="11795" max="12034" width="9.140625" style="354"/>
    <col min="12035" max="12035" width="4.7109375" style="354" bestFit="1" customWidth="1"/>
    <col min="12036" max="12036" width="9.7109375" style="354" bestFit="1" customWidth="1"/>
    <col min="12037" max="12037" width="10" style="354" bestFit="1" customWidth="1"/>
    <col min="12038" max="12038" width="8.85546875" style="354" bestFit="1" customWidth="1"/>
    <col min="12039" max="12039" width="22.85546875" style="354" customWidth="1"/>
    <col min="12040" max="12040" width="59.7109375" style="354" bestFit="1" customWidth="1"/>
    <col min="12041" max="12041" width="57.85546875" style="354" bestFit="1" customWidth="1"/>
    <col min="12042" max="12042" width="35.28515625" style="354" bestFit="1" customWidth="1"/>
    <col min="12043" max="12043" width="28.140625" style="354" bestFit="1" customWidth="1"/>
    <col min="12044" max="12044" width="33.140625" style="354" bestFit="1" customWidth="1"/>
    <col min="12045" max="12045" width="26" style="354" bestFit="1" customWidth="1"/>
    <col min="12046" max="12046" width="19.140625" style="354" bestFit="1" customWidth="1"/>
    <col min="12047" max="12047" width="10.42578125" style="354" customWidth="1"/>
    <col min="12048" max="12048" width="11.85546875" style="354" customWidth="1"/>
    <col min="12049" max="12049" width="14.7109375" style="354" customWidth="1"/>
    <col min="12050" max="12050" width="9" style="354" bestFit="1" customWidth="1"/>
    <col min="12051" max="12290" width="9.140625" style="354"/>
    <col min="12291" max="12291" width="4.7109375" style="354" bestFit="1" customWidth="1"/>
    <col min="12292" max="12292" width="9.7109375" style="354" bestFit="1" customWidth="1"/>
    <col min="12293" max="12293" width="10" style="354" bestFit="1" customWidth="1"/>
    <col min="12294" max="12294" width="8.85546875" style="354" bestFit="1" customWidth="1"/>
    <col min="12295" max="12295" width="22.85546875" style="354" customWidth="1"/>
    <col min="12296" max="12296" width="59.7109375" style="354" bestFit="1" customWidth="1"/>
    <col min="12297" max="12297" width="57.85546875" style="354" bestFit="1" customWidth="1"/>
    <col min="12298" max="12298" width="35.28515625" style="354" bestFit="1" customWidth="1"/>
    <col min="12299" max="12299" width="28.140625" style="354" bestFit="1" customWidth="1"/>
    <col min="12300" max="12300" width="33.140625" style="354" bestFit="1" customWidth="1"/>
    <col min="12301" max="12301" width="26" style="354" bestFit="1" customWidth="1"/>
    <col min="12302" max="12302" width="19.140625" style="354" bestFit="1" customWidth="1"/>
    <col min="12303" max="12303" width="10.42578125" style="354" customWidth="1"/>
    <col min="12304" max="12304" width="11.85546875" style="354" customWidth="1"/>
    <col min="12305" max="12305" width="14.7109375" style="354" customWidth="1"/>
    <col min="12306" max="12306" width="9" style="354" bestFit="1" customWidth="1"/>
    <col min="12307" max="12546" width="9.140625" style="354"/>
    <col min="12547" max="12547" width="4.7109375" style="354" bestFit="1" customWidth="1"/>
    <col min="12548" max="12548" width="9.7109375" style="354" bestFit="1" customWidth="1"/>
    <col min="12549" max="12549" width="10" style="354" bestFit="1" customWidth="1"/>
    <col min="12550" max="12550" width="8.85546875" style="354" bestFit="1" customWidth="1"/>
    <col min="12551" max="12551" width="22.85546875" style="354" customWidth="1"/>
    <col min="12552" max="12552" width="59.7109375" style="354" bestFit="1" customWidth="1"/>
    <col min="12553" max="12553" width="57.85546875" style="354" bestFit="1" customWidth="1"/>
    <col min="12554" max="12554" width="35.28515625" style="354" bestFit="1" customWidth="1"/>
    <col min="12555" max="12555" width="28.140625" style="354" bestFit="1" customWidth="1"/>
    <col min="12556" max="12556" width="33.140625" style="354" bestFit="1" customWidth="1"/>
    <col min="12557" max="12557" width="26" style="354" bestFit="1" customWidth="1"/>
    <col min="12558" max="12558" width="19.140625" style="354" bestFit="1" customWidth="1"/>
    <col min="12559" max="12559" width="10.42578125" style="354" customWidth="1"/>
    <col min="12560" max="12560" width="11.85546875" style="354" customWidth="1"/>
    <col min="12561" max="12561" width="14.7109375" style="354" customWidth="1"/>
    <col min="12562" max="12562" width="9" style="354" bestFit="1" customWidth="1"/>
    <col min="12563" max="12802" width="9.140625" style="354"/>
    <col min="12803" max="12803" width="4.7109375" style="354" bestFit="1" customWidth="1"/>
    <col min="12804" max="12804" width="9.7109375" style="354" bestFit="1" customWidth="1"/>
    <col min="12805" max="12805" width="10" style="354" bestFit="1" customWidth="1"/>
    <col min="12806" max="12806" width="8.85546875" style="354" bestFit="1" customWidth="1"/>
    <col min="12807" max="12807" width="22.85546875" style="354" customWidth="1"/>
    <col min="12808" max="12808" width="59.7109375" style="354" bestFit="1" customWidth="1"/>
    <col min="12809" max="12809" width="57.85546875" style="354" bestFit="1" customWidth="1"/>
    <col min="12810" max="12810" width="35.28515625" style="354" bestFit="1" customWidth="1"/>
    <col min="12811" max="12811" width="28.140625" style="354" bestFit="1" customWidth="1"/>
    <col min="12812" max="12812" width="33.140625" style="354" bestFit="1" customWidth="1"/>
    <col min="12813" max="12813" width="26" style="354" bestFit="1" customWidth="1"/>
    <col min="12814" max="12814" width="19.140625" style="354" bestFit="1" customWidth="1"/>
    <col min="12815" max="12815" width="10.42578125" style="354" customWidth="1"/>
    <col min="12816" max="12816" width="11.85546875" style="354" customWidth="1"/>
    <col min="12817" max="12817" width="14.7109375" style="354" customWidth="1"/>
    <col min="12818" max="12818" width="9" style="354" bestFit="1" customWidth="1"/>
    <col min="12819" max="13058" width="9.140625" style="354"/>
    <col min="13059" max="13059" width="4.7109375" style="354" bestFit="1" customWidth="1"/>
    <col min="13060" max="13060" width="9.7109375" style="354" bestFit="1" customWidth="1"/>
    <col min="13061" max="13061" width="10" style="354" bestFit="1" customWidth="1"/>
    <col min="13062" max="13062" width="8.85546875" style="354" bestFit="1" customWidth="1"/>
    <col min="13063" max="13063" width="22.85546875" style="354" customWidth="1"/>
    <col min="13064" max="13064" width="59.7109375" style="354" bestFit="1" customWidth="1"/>
    <col min="13065" max="13065" width="57.85546875" style="354" bestFit="1" customWidth="1"/>
    <col min="13066" max="13066" width="35.28515625" style="354" bestFit="1" customWidth="1"/>
    <col min="13067" max="13067" width="28.140625" style="354" bestFit="1" customWidth="1"/>
    <col min="13068" max="13068" width="33.140625" style="354" bestFit="1" customWidth="1"/>
    <col min="13069" max="13069" width="26" style="354" bestFit="1" customWidth="1"/>
    <col min="13070" max="13070" width="19.140625" style="354" bestFit="1" customWidth="1"/>
    <col min="13071" max="13071" width="10.42578125" style="354" customWidth="1"/>
    <col min="13072" max="13072" width="11.85546875" style="354" customWidth="1"/>
    <col min="13073" max="13073" width="14.7109375" style="354" customWidth="1"/>
    <col min="13074" max="13074" width="9" style="354" bestFit="1" customWidth="1"/>
    <col min="13075" max="13314" width="9.140625" style="354"/>
    <col min="13315" max="13315" width="4.7109375" style="354" bestFit="1" customWidth="1"/>
    <col min="13316" max="13316" width="9.7109375" style="354" bestFit="1" customWidth="1"/>
    <col min="13317" max="13317" width="10" style="354" bestFit="1" customWidth="1"/>
    <col min="13318" max="13318" width="8.85546875" style="354" bestFit="1" customWidth="1"/>
    <col min="13319" max="13319" width="22.85546875" style="354" customWidth="1"/>
    <col min="13320" max="13320" width="59.7109375" style="354" bestFit="1" customWidth="1"/>
    <col min="13321" max="13321" width="57.85546875" style="354" bestFit="1" customWidth="1"/>
    <col min="13322" max="13322" width="35.28515625" style="354" bestFit="1" customWidth="1"/>
    <col min="13323" max="13323" width="28.140625" style="354" bestFit="1" customWidth="1"/>
    <col min="13324" max="13324" width="33.140625" style="354" bestFit="1" customWidth="1"/>
    <col min="13325" max="13325" width="26" style="354" bestFit="1" customWidth="1"/>
    <col min="13326" max="13326" width="19.140625" style="354" bestFit="1" customWidth="1"/>
    <col min="13327" max="13327" width="10.42578125" style="354" customWidth="1"/>
    <col min="13328" max="13328" width="11.85546875" style="354" customWidth="1"/>
    <col min="13329" max="13329" width="14.7109375" style="354" customWidth="1"/>
    <col min="13330" max="13330" width="9" style="354" bestFit="1" customWidth="1"/>
    <col min="13331" max="13570" width="9.140625" style="354"/>
    <col min="13571" max="13571" width="4.7109375" style="354" bestFit="1" customWidth="1"/>
    <col min="13572" max="13572" width="9.7109375" style="354" bestFit="1" customWidth="1"/>
    <col min="13573" max="13573" width="10" style="354" bestFit="1" customWidth="1"/>
    <col min="13574" max="13574" width="8.85546875" style="354" bestFit="1" customWidth="1"/>
    <col min="13575" max="13575" width="22.85546875" style="354" customWidth="1"/>
    <col min="13576" max="13576" width="59.7109375" style="354" bestFit="1" customWidth="1"/>
    <col min="13577" max="13577" width="57.85546875" style="354" bestFit="1" customWidth="1"/>
    <col min="13578" max="13578" width="35.28515625" style="354" bestFit="1" customWidth="1"/>
    <col min="13579" max="13579" width="28.140625" style="354" bestFit="1" customWidth="1"/>
    <col min="13580" max="13580" width="33.140625" style="354" bestFit="1" customWidth="1"/>
    <col min="13581" max="13581" width="26" style="354" bestFit="1" customWidth="1"/>
    <col min="13582" max="13582" width="19.140625" style="354" bestFit="1" customWidth="1"/>
    <col min="13583" max="13583" width="10.42578125" style="354" customWidth="1"/>
    <col min="13584" max="13584" width="11.85546875" style="354" customWidth="1"/>
    <col min="13585" max="13585" width="14.7109375" style="354" customWidth="1"/>
    <col min="13586" max="13586" width="9" style="354" bestFit="1" customWidth="1"/>
    <col min="13587" max="13826" width="9.140625" style="354"/>
    <col min="13827" max="13827" width="4.7109375" style="354" bestFit="1" customWidth="1"/>
    <col min="13828" max="13828" width="9.7109375" style="354" bestFit="1" customWidth="1"/>
    <col min="13829" max="13829" width="10" style="354" bestFit="1" customWidth="1"/>
    <col min="13830" max="13830" width="8.85546875" style="354" bestFit="1" customWidth="1"/>
    <col min="13831" max="13831" width="22.85546875" style="354" customWidth="1"/>
    <col min="13832" max="13832" width="59.7109375" style="354" bestFit="1" customWidth="1"/>
    <col min="13833" max="13833" width="57.85546875" style="354" bestFit="1" customWidth="1"/>
    <col min="13834" max="13834" width="35.28515625" style="354" bestFit="1" customWidth="1"/>
    <col min="13835" max="13835" width="28.140625" style="354" bestFit="1" customWidth="1"/>
    <col min="13836" max="13836" width="33.140625" style="354" bestFit="1" customWidth="1"/>
    <col min="13837" max="13837" width="26" style="354" bestFit="1" customWidth="1"/>
    <col min="13838" max="13838" width="19.140625" style="354" bestFit="1" customWidth="1"/>
    <col min="13839" max="13839" width="10.42578125" style="354" customWidth="1"/>
    <col min="13840" max="13840" width="11.85546875" style="354" customWidth="1"/>
    <col min="13841" max="13841" width="14.7109375" style="354" customWidth="1"/>
    <col min="13842" max="13842" width="9" style="354" bestFit="1" customWidth="1"/>
    <col min="13843" max="14082" width="9.140625" style="354"/>
    <col min="14083" max="14083" width="4.7109375" style="354" bestFit="1" customWidth="1"/>
    <col min="14084" max="14084" width="9.7109375" style="354" bestFit="1" customWidth="1"/>
    <col min="14085" max="14085" width="10" style="354" bestFit="1" customWidth="1"/>
    <col min="14086" max="14086" width="8.85546875" style="354" bestFit="1" customWidth="1"/>
    <col min="14087" max="14087" width="22.85546875" style="354" customWidth="1"/>
    <col min="14088" max="14088" width="59.7109375" style="354" bestFit="1" customWidth="1"/>
    <col min="14089" max="14089" width="57.85546875" style="354" bestFit="1" customWidth="1"/>
    <col min="14090" max="14090" width="35.28515625" style="354" bestFit="1" customWidth="1"/>
    <col min="14091" max="14091" width="28.140625" style="354" bestFit="1" customWidth="1"/>
    <col min="14092" max="14092" width="33.140625" style="354" bestFit="1" customWidth="1"/>
    <col min="14093" max="14093" width="26" style="354" bestFit="1" customWidth="1"/>
    <col min="14094" max="14094" width="19.140625" style="354" bestFit="1" customWidth="1"/>
    <col min="14095" max="14095" width="10.42578125" style="354" customWidth="1"/>
    <col min="14096" max="14096" width="11.85546875" style="354" customWidth="1"/>
    <col min="14097" max="14097" width="14.7109375" style="354" customWidth="1"/>
    <col min="14098" max="14098" width="9" style="354" bestFit="1" customWidth="1"/>
    <col min="14099" max="14338" width="9.140625" style="354"/>
    <col min="14339" max="14339" width="4.7109375" style="354" bestFit="1" customWidth="1"/>
    <col min="14340" max="14340" width="9.7109375" style="354" bestFit="1" customWidth="1"/>
    <col min="14341" max="14341" width="10" style="354" bestFit="1" customWidth="1"/>
    <col min="14342" max="14342" width="8.85546875" style="354" bestFit="1" customWidth="1"/>
    <col min="14343" max="14343" width="22.85546875" style="354" customWidth="1"/>
    <col min="14344" max="14344" width="59.7109375" style="354" bestFit="1" customWidth="1"/>
    <col min="14345" max="14345" width="57.85546875" style="354" bestFit="1" customWidth="1"/>
    <col min="14346" max="14346" width="35.28515625" style="354" bestFit="1" customWidth="1"/>
    <col min="14347" max="14347" width="28.140625" style="354" bestFit="1" customWidth="1"/>
    <col min="14348" max="14348" width="33.140625" style="354" bestFit="1" customWidth="1"/>
    <col min="14349" max="14349" width="26" style="354" bestFit="1" customWidth="1"/>
    <col min="14350" max="14350" width="19.140625" style="354" bestFit="1" customWidth="1"/>
    <col min="14351" max="14351" width="10.42578125" style="354" customWidth="1"/>
    <col min="14352" max="14352" width="11.85546875" style="354" customWidth="1"/>
    <col min="14353" max="14353" width="14.7109375" style="354" customWidth="1"/>
    <col min="14354" max="14354" width="9" style="354" bestFit="1" customWidth="1"/>
    <col min="14355" max="14594" width="9.140625" style="354"/>
    <col min="14595" max="14595" width="4.7109375" style="354" bestFit="1" customWidth="1"/>
    <col min="14596" max="14596" width="9.7109375" style="354" bestFit="1" customWidth="1"/>
    <col min="14597" max="14597" width="10" style="354" bestFit="1" customWidth="1"/>
    <col min="14598" max="14598" width="8.85546875" style="354" bestFit="1" customWidth="1"/>
    <col min="14599" max="14599" width="22.85546875" style="354" customWidth="1"/>
    <col min="14600" max="14600" width="59.7109375" style="354" bestFit="1" customWidth="1"/>
    <col min="14601" max="14601" width="57.85546875" style="354" bestFit="1" customWidth="1"/>
    <col min="14602" max="14602" width="35.28515625" style="354" bestFit="1" customWidth="1"/>
    <col min="14603" max="14603" width="28.140625" style="354" bestFit="1" customWidth="1"/>
    <col min="14604" max="14604" width="33.140625" style="354" bestFit="1" customWidth="1"/>
    <col min="14605" max="14605" width="26" style="354" bestFit="1" customWidth="1"/>
    <col min="14606" max="14606" width="19.140625" style="354" bestFit="1" customWidth="1"/>
    <col min="14607" max="14607" width="10.42578125" style="354" customWidth="1"/>
    <col min="14608" max="14608" width="11.85546875" style="354" customWidth="1"/>
    <col min="14609" max="14609" width="14.7109375" style="354" customWidth="1"/>
    <col min="14610" max="14610" width="9" style="354" bestFit="1" customWidth="1"/>
    <col min="14611" max="14850" width="9.140625" style="354"/>
    <col min="14851" max="14851" width="4.7109375" style="354" bestFit="1" customWidth="1"/>
    <col min="14852" max="14852" width="9.7109375" style="354" bestFit="1" customWidth="1"/>
    <col min="14853" max="14853" width="10" style="354" bestFit="1" customWidth="1"/>
    <col min="14854" max="14854" width="8.85546875" style="354" bestFit="1" customWidth="1"/>
    <col min="14855" max="14855" width="22.85546875" style="354" customWidth="1"/>
    <col min="14856" max="14856" width="59.7109375" style="354" bestFit="1" customWidth="1"/>
    <col min="14857" max="14857" width="57.85546875" style="354" bestFit="1" customWidth="1"/>
    <col min="14858" max="14858" width="35.28515625" style="354" bestFit="1" customWidth="1"/>
    <col min="14859" max="14859" width="28.140625" style="354" bestFit="1" customWidth="1"/>
    <col min="14860" max="14860" width="33.140625" style="354" bestFit="1" customWidth="1"/>
    <col min="14861" max="14861" width="26" style="354" bestFit="1" customWidth="1"/>
    <col min="14862" max="14862" width="19.140625" style="354" bestFit="1" customWidth="1"/>
    <col min="14863" max="14863" width="10.42578125" style="354" customWidth="1"/>
    <col min="14864" max="14864" width="11.85546875" style="354" customWidth="1"/>
    <col min="14865" max="14865" width="14.7109375" style="354" customWidth="1"/>
    <col min="14866" max="14866" width="9" style="354" bestFit="1" customWidth="1"/>
    <col min="14867" max="15106" width="9.140625" style="354"/>
    <col min="15107" max="15107" width="4.7109375" style="354" bestFit="1" customWidth="1"/>
    <col min="15108" max="15108" width="9.7109375" style="354" bestFit="1" customWidth="1"/>
    <col min="15109" max="15109" width="10" style="354" bestFit="1" customWidth="1"/>
    <col min="15110" max="15110" width="8.85546875" style="354" bestFit="1" customWidth="1"/>
    <col min="15111" max="15111" width="22.85546875" style="354" customWidth="1"/>
    <col min="15112" max="15112" width="59.7109375" style="354" bestFit="1" customWidth="1"/>
    <col min="15113" max="15113" width="57.85546875" style="354" bestFit="1" customWidth="1"/>
    <col min="15114" max="15114" width="35.28515625" style="354" bestFit="1" customWidth="1"/>
    <col min="15115" max="15115" width="28.140625" style="354" bestFit="1" customWidth="1"/>
    <col min="15116" max="15116" width="33.140625" style="354" bestFit="1" customWidth="1"/>
    <col min="15117" max="15117" width="26" style="354" bestFit="1" customWidth="1"/>
    <col min="15118" max="15118" width="19.140625" style="354" bestFit="1" customWidth="1"/>
    <col min="15119" max="15119" width="10.42578125" style="354" customWidth="1"/>
    <col min="15120" max="15120" width="11.85546875" style="354" customWidth="1"/>
    <col min="15121" max="15121" width="14.7109375" style="354" customWidth="1"/>
    <col min="15122" max="15122" width="9" style="354" bestFit="1" customWidth="1"/>
    <col min="15123" max="15362" width="9.140625" style="354"/>
    <col min="15363" max="15363" width="4.7109375" style="354" bestFit="1" customWidth="1"/>
    <col min="15364" max="15364" width="9.7109375" style="354" bestFit="1" customWidth="1"/>
    <col min="15365" max="15365" width="10" style="354" bestFit="1" customWidth="1"/>
    <col min="15366" max="15366" width="8.85546875" style="354" bestFit="1" customWidth="1"/>
    <col min="15367" max="15367" width="22.85546875" style="354" customWidth="1"/>
    <col min="15368" max="15368" width="59.7109375" style="354" bestFit="1" customWidth="1"/>
    <col min="15369" max="15369" width="57.85546875" style="354" bestFit="1" customWidth="1"/>
    <col min="15370" max="15370" width="35.28515625" style="354" bestFit="1" customWidth="1"/>
    <col min="15371" max="15371" width="28.140625" style="354" bestFit="1" customWidth="1"/>
    <col min="15372" max="15372" width="33.140625" style="354" bestFit="1" customWidth="1"/>
    <col min="15373" max="15373" width="26" style="354" bestFit="1" customWidth="1"/>
    <col min="15374" max="15374" width="19.140625" style="354" bestFit="1" customWidth="1"/>
    <col min="15375" max="15375" width="10.42578125" style="354" customWidth="1"/>
    <col min="15376" max="15376" width="11.85546875" style="354" customWidth="1"/>
    <col min="15377" max="15377" width="14.7109375" style="354" customWidth="1"/>
    <col min="15378" max="15378" width="9" style="354" bestFit="1" customWidth="1"/>
    <col min="15379" max="15618" width="9.140625" style="354"/>
    <col min="15619" max="15619" width="4.7109375" style="354" bestFit="1" customWidth="1"/>
    <col min="15620" max="15620" width="9.7109375" style="354" bestFit="1" customWidth="1"/>
    <col min="15621" max="15621" width="10" style="354" bestFit="1" customWidth="1"/>
    <col min="15622" max="15622" width="8.85546875" style="354" bestFit="1" customWidth="1"/>
    <col min="15623" max="15623" width="22.85546875" style="354" customWidth="1"/>
    <col min="15624" max="15624" width="59.7109375" style="354" bestFit="1" customWidth="1"/>
    <col min="15625" max="15625" width="57.85546875" style="354" bestFit="1" customWidth="1"/>
    <col min="15626" max="15626" width="35.28515625" style="354" bestFit="1" customWidth="1"/>
    <col min="15627" max="15627" width="28.140625" style="354" bestFit="1" customWidth="1"/>
    <col min="15628" max="15628" width="33.140625" style="354" bestFit="1" customWidth="1"/>
    <col min="15629" max="15629" width="26" style="354" bestFit="1" customWidth="1"/>
    <col min="15630" max="15630" width="19.140625" style="354" bestFit="1" customWidth="1"/>
    <col min="15631" max="15631" width="10.42578125" style="354" customWidth="1"/>
    <col min="15632" max="15632" width="11.85546875" style="354" customWidth="1"/>
    <col min="15633" max="15633" width="14.7109375" style="354" customWidth="1"/>
    <col min="15634" max="15634" width="9" style="354" bestFit="1" customWidth="1"/>
    <col min="15635" max="15874" width="9.140625" style="354"/>
    <col min="15875" max="15875" width="4.7109375" style="354" bestFit="1" customWidth="1"/>
    <col min="15876" max="15876" width="9.7109375" style="354" bestFit="1" customWidth="1"/>
    <col min="15877" max="15877" width="10" style="354" bestFit="1" customWidth="1"/>
    <col min="15878" max="15878" width="8.85546875" style="354" bestFit="1" customWidth="1"/>
    <col min="15879" max="15879" width="22.85546875" style="354" customWidth="1"/>
    <col min="15880" max="15880" width="59.7109375" style="354" bestFit="1" customWidth="1"/>
    <col min="15881" max="15881" width="57.85546875" style="354" bestFit="1" customWidth="1"/>
    <col min="15882" max="15882" width="35.28515625" style="354" bestFit="1" customWidth="1"/>
    <col min="15883" max="15883" width="28.140625" style="354" bestFit="1" customWidth="1"/>
    <col min="15884" max="15884" width="33.140625" style="354" bestFit="1" customWidth="1"/>
    <col min="15885" max="15885" width="26" style="354" bestFit="1" customWidth="1"/>
    <col min="15886" max="15886" width="19.140625" style="354" bestFit="1" customWidth="1"/>
    <col min="15887" max="15887" width="10.42578125" style="354" customWidth="1"/>
    <col min="15888" max="15888" width="11.85546875" style="354" customWidth="1"/>
    <col min="15889" max="15889" width="14.7109375" style="354" customWidth="1"/>
    <col min="15890" max="15890" width="9" style="354" bestFit="1" customWidth="1"/>
    <col min="15891" max="16130" width="9.140625" style="354"/>
    <col min="16131" max="16131" width="4.7109375" style="354" bestFit="1" customWidth="1"/>
    <col min="16132" max="16132" width="9.7109375" style="354" bestFit="1" customWidth="1"/>
    <col min="16133" max="16133" width="10" style="354" bestFit="1" customWidth="1"/>
    <col min="16134" max="16134" width="8.85546875" style="354" bestFit="1" customWidth="1"/>
    <col min="16135" max="16135" width="22.85546875" style="354" customWidth="1"/>
    <col min="16136" max="16136" width="59.7109375" style="354" bestFit="1" customWidth="1"/>
    <col min="16137" max="16137" width="57.85546875" style="354" bestFit="1" customWidth="1"/>
    <col min="16138" max="16138" width="35.28515625" style="354" bestFit="1" customWidth="1"/>
    <col min="16139" max="16139" width="28.140625" style="354" bestFit="1" customWidth="1"/>
    <col min="16140" max="16140" width="33.140625" style="354" bestFit="1" customWidth="1"/>
    <col min="16141" max="16141" width="26" style="354" bestFit="1" customWidth="1"/>
    <col min="16142" max="16142" width="19.140625" style="354" bestFit="1" customWidth="1"/>
    <col min="16143" max="16143" width="10.42578125" style="354" customWidth="1"/>
    <col min="16144" max="16144" width="11.85546875" style="354" customWidth="1"/>
    <col min="16145" max="16145" width="14.7109375" style="354" customWidth="1"/>
    <col min="16146" max="16146" width="9" style="354" bestFit="1" customWidth="1"/>
    <col min="16147" max="16384" width="9.140625" style="354"/>
  </cols>
  <sheetData>
    <row r="1" spans="1:19" ht="20.25" customHeight="1" x14ac:dyDescent="0.25"/>
    <row r="2" spans="1:19" ht="15.75" x14ac:dyDescent="0.25">
      <c r="A2" s="466" t="s">
        <v>1901</v>
      </c>
      <c r="B2" s="362"/>
      <c r="C2" s="362"/>
      <c r="D2" s="362"/>
      <c r="F2" s="362"/>
      <c r="G2" s="362"/>
      <c r="H2" s="362"/>
      <c r="I2" s="362"/>
      <c r="J2" s="362"/>
      <c r="K2" s="362"/>
      <c r="L2" s="362"/>
      <c r="M2" s="362"/>
      <c r="N2" s="465"/>
      <c r="O2" s="362"/>
      <c r="P2" s="465"/>
      <c r="Q2" s="362"/>
      <c r="R2" s="362"/>
    </row>
    <row r="3" spans="1:19" ht="15.75" x14ac:dyDescent="0.25">
      <c r="A3" s="362"/>
      <c r="B3" s="362"/>
      <c r="C3" s="362"/>
      <c r="D3" s="362"/>
      <c r="E3" s="362"/>
      <c r="F3" s="362"/>
      <c r="G3" s="362"/>
      <c r="H3" s="362"/>
      <c r="I3" s="362"/>
      <c r="J3" s="362"/>
      <c r="K3" s="362"/>
      <c r="L3" s="362"/>
      <c r="M3" s="363"/>
      <c r="N3" s="464"/>
      <c r="O3" s="363"/>
      <c r="P3" s="464"/>
      <c r="Q3" s="362"/>
      <c r="R3" s="362"/>
    </row>
    <row r="4" spans="1:19" s="378" customFormat="1" ht="50.25" customHeight="1" x14ac:dyDescent="0.25">
      <c r="A4" s="1128" t="s">
        <v>0</v>
      </c>
      <c r="B4" s="1130" t="s">
        <v>1</v>
      </c>
      <c r="C4" s="1130" t="s">
        <v>2</v>
      </c>
      <c r="D4" s="1130" t="s">
        <v>3</v>
      </c>
      <c r="E4" s="1128" t="s">
        <v>4</v>
      </c>
      <c r="F4" s="1128" t="s">
        <v>5</v>
      </c>
      <c r="G4" s="1128" t="s">
        <v>6</v>
      </c>
      <c r="H4" s="1137" t="s">
        <v>7</v>
      </c>
      <c r="I4" s="1137"/>
      <c r="J4" s="1128" t="s">
        <v>8</v>
      </c>
      <c r="K4" s="1138" t="s">
        <v>9</v>
      </c>
      <c r="L4" s="1139"/>
      <c r="M4" s="1140" t="s">
        <v>10</v>
      </c>
      <c r="N4" s="1140"/>
      <c r="O4" s="1140" t="s">
        <v>11</v>
      </c>
      <c r="P4" s="1140"/>
      <c r="Q4" s="1128" t="s">
        <v>12</v>
      </c>
      <c r="R4" s="1130" t="s">
        <v>13</v>
      </c>
      <c r="S4" s="377"/>
    </row>
    <row r="5" spans="1:19" s="378" customFormat="1" ht="22.5" customHeight="1" x14ac:dyDescent="0.2">
      <c r="A5" s="1129"/>
      <c r="B5" s="1131"/>
      <c r="C5" s="1131"/>
      <c r="D5" s="1131"/>
      <c r="E5" s="1129"/>
      <c r="F5" s="1129"/>
      <c r="G5" s="1129"/>
      <c r="H5" s="595" t="s">
        <v>14</v>
      </c>
      <c r="I5" s="595" t="s">
        <v>15</v>
      </c>
      <c r="J5" s="1129"/>
      <c r="K5" s="596">
        <v>2020</v>
      </c>
      <c r="L5" s="596">
        <v>2021</v>
      </c>
      <c r="M5" s="463">
        <v>2020</v>
      </c>
      <c r="N5" s="463">
        <v>2021</v>
      </c>
      <c r="O5" s="463">
        <v>2020</v>
      </c>
      <c r="P5" s="463">
        <v>2021</v>
      </c>
      <c r="Q5" s="1129"/>
      <c r="R5" s="1131"/>
      <c r="S5" s="377"/>
    </row>
    <row r="6" spans="1:19" s="378" customFormat="1" ht="15.75" x14ac:dyDescent="0.2">
      <c r="A6" s="594" t="s">
        <v>16</v>
      </c>
      <c r="B6" s="595" t="s">
        <v>17</v>
      </c>
      <c r="C6" s="595" t="s">
        <v>18</v>
      </c>
      <c r="D6" s="595" t="s">
        <v>19</v>
      </c>
      <c r="E6" s="594" t="s">
        <v>20</v>
      </c>
      <c r="F6" s="594" t="s">
        <v>21</v>
      </c>
      <c r="G6" s="594" t="s">
        <v>22</v>
      </c>
      <c r="H6" s="595" t="s">
        <v>23</v>
      </c>
      <c r="I6" s="595" t="s">
        <v>24</v>
      </c>
      <c r="J6" s="594" t="s">
        <v>25</v>
      </c>
      <c r="K6" s="596" t="s">
        <v>26</v>
      </c>
      <c r="L6" s="596" t="s">
        <v>27</v>
      </c>
      <c r="M6" s="597" t="s">
        <v>28</v>
      </c>
      <c r="N6" s="597" t="s">
        <v>29</v>
      </c>
      <c r="O6" s="597" t="s">
        <v>30</v>
      </c>
      <c r="P6" s="597" t="s">
        <v>31</v>
      </c>
      <c r="Q6" s="594" t="s">
        <v>32</v>
      </c>
      <c r="R6" s="595" t="s">
        <v>33</v>
      </c>
      <c r="S6" s="377"/>
    </row>
    <row r="7" spans="1:19" s="372" customFormat="1" ht="246" customHeight="1" x14ac:dyDescent="0.25">
      <c r="A7" s="551">
        <v>1</v>
      </c>
      <c r="B7" s="720">
        <v>1</v>
      </c>
      <c r="C7" s="551">
        <v>4</v>
      </c>
      <c r="D7" s="720">
        <v>2</v>
      </c>
      <c r="E7" s="720" t="s">
        <v>1902</v>
      </c>
      <c r="F7" s="720" t="s">
        <v>1903</v>
      </c>
      <c r="G7" s="720" t="s">
        <v>194</v>
      </c>
      <c r="H7" s="452" t="s">
        <v>1904</v>
      </c>
      <c r="I7" s="452" t="s">
        <v>1466</v>
      </c>
      <c r="J7" s="720" t="s">
        <v>1905</v>
      </c>
      <c r="K7" s="375" t="s">
        <v>34</v>
      </c>
      <c r="L7" s="375"/>
      <c r="M7" s="367">
        <v>14830</v>
      </c>
      <c r="N7" s="551"/>
      <c r="O7" s="367">
        <v>14830</v>
      </c>
      <c r="P7" s="367"/>
      <c r="Q7" s="452" t="s">
        <v>1906</v>
      </c>
      <c r="R7" s="452" t="s">
        <v>1907</v>
      </c>
      <c r="S7" s="374"/>
    </row>
    <row r="8" spans="1:19" s="372" customFormat="1" ht="183" customHeight="1" x14ac:dyDescent="0.25">
      <c r="A8" s="551">
        <v>2</v>
      </c>
      <c r="B8" s="551">
        <v>1</v>
      </c>
      <c r="C8" s="551">
        <v>4</v>
      </c>
      <c r="D8" s="720">
        <v>2</v>
      </c>
      <c r="E8" s="720" t="s">
        <v>1908</v>
      </c>
      <c r="F8" s="720" t="s">
        <v>1909</v>
      </c>
      <c r="G8" s="720" t="s">
        <v>1910</v>
      </c>
      <c r="H8" s="452" t="s">
        <v>1911</v>
      </c>
      <c r="I8" s="452" t="s">
        <v>1912</v>
      </c>
      <c r="J8" s="720" t="s">
        <v>1913</v>
      </c>
      <c r="K8" s="375" t="s">
        <v>38</v>
      </c>
      <c r="L8" s="375" t="s">
        <v>34</v>
      </c>
      <c r="M8" s="367">
        <v>2600</v>
      </c>
      <c r="N8" s="367">
        <v>10980</v>
      </c>
      <c r="O8" s="367">
        <v>2600</v>
      </c>
      <c r="P8" s="367">
        <v>10980</v>
      </c>
      <c r="Q8" s="452" t="s">
        <v>1906</v>
      </c>
      <c r="R8" s="452" t="s">
        <v>1907</v>
      </c>
      <c r="S8" s="374"/>
    </row>
    <row r="9" spans="1:19" s="372" customFormat="1" ht="219" customHeight="1" x14ac:dyDescent="0.25">
      <c r="A9" s="551">
        <v>3</v>
      </c>
      <c r="B9" s="720">
        <v>1</v>
      </c>
      <c r="C9" s="720">
        <v>4</v>
      </c>
      <c r="D9" s="720">
        <v>5</v>
      </c>
      <c r="E9" s="720" t="s">
        <v>1914</v>
      </c>
      <c r="F9" s="720" t="s">
        <v>1915</v>
      </c>
      <c r="G9" s="720" t="s">
        <v>1916</v>
      </c>
      <c r="H9" s="720" t="s">
        <v>1917</v>
      </c>
      <c r="I9" s="720" t="s">
        <v>1918</v>
      </c>
      <c r="J9" s="720" t="s">
        <v>1919</v>
      </c>
      <c r="K9" s="551"/>
      <c r="L9" s="375" t="s">
        <v>34</v>
      </c>
      <c r="M9" s="553"/>
      <c r="N9" s="367">
        <v>36200</v>
      </c>
      <c r="O9" s="553"/>
      <c r="P9" s="367">
        <v>36200</v>
      </c>
      <c r="Q9" s="452" t="s">
        <v>1906</v>
      </c>
      <c r="R9" s="452" t="s">
        <v>1907</v>
      </c>
      <c r="S9" s="570"/>
    </row>
    <row r="10" spans="1:19" s="372" customFormat="1" ht="182.25" customHeight="1" x14ac:dyDescent="0.25">
      <c r="A10" s="551">
        <v>4</v>
      </c>
      <c r="B10" s="551">
        <v>1</v>
      </c>
      <c r="C10" s="551">
        <v>4</v>
      </c>
      <c r="D10" s="720">
        <v>2</v>
      </c>
      <c r="E10" s="720" t="s">
        <v>1920</v>
      </c>
      <c r="F10" s="720" t="s">
        <v>1921</v>
      </c>
      <c r="G10" s="720" t="s">
        <v>1922</v>
      </c>
      <c r="H10" s="720" t="s">
        <v>1923</v>
      </c>
      <c r="I10" s="720" t="s">
        <v>1924</v>
      </c>
      <c r="J10" s="720" t="s">
        <v>1919</v>
      </c>
      <c r="K10" s="551"/>
      <c r="L10" s="375" t="s">
        <v>34</v>
      </c>
      <c r="M10" s="553"/>
      <c r="N10" s="367">
        <v>35000</v>
      </c>
      <c r="O10" s="553"/>
      <c r="P10" s="367">
        <v>35000</v>
      </c>
      <c r="Q10" s="452" t="s">
        <v>1906</v>
      </c>
      <c r="R10" s="452" t="s">
        <v>1907</v>
      </c>
      <c r="S10" s="570"/>
    </row>
    <row r="11" spans="1:19" s="372" customFormat="1" ht="203.25" customHeight="1" x14ac:dyDescent="0.25">
      <c r="A11" s="551">
        <v>5</v>
      </c>
      <c r="B11" s="720">
        <v>1</v>
      </c>
      <c r="C11" s="551">
        <v>4</v>
      </c>
      <c r="D11" s="551">
        <v>2</v>
      </c>
      <c r="E11" s="720" t="s">
        <v>1925</v>
      </c>
      <c r="F11" s="720" t="s">
        <v>1926</v>
      </c>
      <c r="G11" s="551" t="s">
        <v>200</v>
      </c>
      <c r="H11" s="720" t="s">
        <v>1927</v>
      </c>
      <c r="I11" s="720" t="s">
        <v>1928</v>
      </c>
      <c r="J11" s="720" t="s">
        <v>1929</v>
      </c>
      <c r="K11" s="551" t="s">
        <v>38</v>
      </c>
      <c r="L11" s="462"/>
      <c r="M11" s="367">
        <v>15420</v>
      </c>
      <c r="N11" s="551"/>
      <c r="O11" s="367">
        <v>15420</v>
      </c>
      <c r="P11" s="461"/>
      <c r="Q11" s="452" t="s">
        <v>1906</v>
      </c>
      <c r="R11" s="452" t="s">
        <v>1907</v>
      </c>
    </row>
    <row r="12" spans="1:19" s="372" customFormat="1" ht="204.75" x14ac:dyDescent="0.25">
      <c r="A12" s="551">
        <v>6</v>
      </c>
      <c r="B12" s="720">
        <v>1</v>
      </c>
      <c r="C12" s="720">
        <v>4</v>
      </c>
      <c r="D12" s="720">
        <v>2</v>
      </c>
      <c r="E12" s="551" t="s">
        <v>1930</v>
      </c>
      <c r="F12" s="460" t="s">
        <v>1931</v>
      </c>
      <c r="G12" s="720" t="s">
        <v>1788</v>
      </c>
      <c r="H12" s="720" t="s">
        <v>1932</v>
      </c>
      <c r="I12" s="720" t="s">
        <v>1933</v>
      </c>
      <c r="J12" s="720" t="s">
        <v>1934</v>
      </c>
      <c r="K12" s="720" t="s">
        <v>45</v>
      </c>
      <c r="L12" s="720" t="s">
        <v>34</v>
      </c>
      <c r="M12" s="553">
        <v>11164.27</v>
      </c>
      <c r="N12" s="553">
        <v>5294.87</v>
      </c>
      <c r="O12" s="553">
        <v>11164.27</v>
      </c>
      <c r="P12" s="553">
        <v>5294.87</v>
      </c>
      <c r="Q12" s="452" t="s">
        <v>1906</v>
      </c>
      <c r="R12" s="452" t="s">
        <v>1907</v>
      </c>
    </row>
    <row r="13" spans="1:19" s="372" customFormat="1" ht="199.5" customHeight="1" x14ac:dyDescent="0.25">
      <c r="A13" s="551">
        <v>7</v>
      </c>
      <c r="B13" s="720">
        <v>1</v>
      </c>
      <c r="C13" s="720">
        <v>4</v>
      </c>
      <c r="D13" s="720">
        <v>2</v>
      </c>
      <c r="E13" s="720" t="s">
        <v>1935</v>
      </c>
      <c r="F13" s="720" t="s">
        <v>1936</v>
      </c>
      <c r="G13" s="720" t="s">
        <v>56</v>
      </c>
      <c r="H13" s="551" t="s">
        <v>931</v>
      </c>
      <c r="I13" s="551">
        <v>1</v>
      </c>
      <c r="J13" s="720" t="s">
        <v>1937</v>
      </c>
      <c r="K13" s="720" t="s">
        <v>45</v>
      </c>
      <c r="L13" s="720"/>
      <c r="M13" s="367">
        <v>21000</v>
      </c>
      <c r="N13" s="551"/>
      <c r="O13" s="367">
        <v>21000</v>
      </c>
      <c r="P13" s="551"/>
      <c r="Q13" s="720" t="s">
        <v>1906</v>
      </c>
      <c r="R13" s="720" t="s">
        <v>1907</v>
      </c>
    </row>
    <row r="14" spans="1:19" s="372" customFormat="1" ht="108.75" customHeight="1" x14ac:dyDescent="0.25">
      <c r="A14" s="551">
        <v>8</v>
      </c>
      <c r="B14" s="720">
        <v>1</v>
      </c>
      <c r="C14" s="720">
        <v>4</v>
      </c>
      <c r="D14" s="720">
        <v>2</v>
      </c>
      <c r="E14" s="720" t="s">
        <v>1867</v>
      </c>
      <c r="F14" s="720" t="s">
        <v>1938</v>
      </c>
      <c r="G14" s="720" t="s">
        <v>947</v>
      </c>
      <c r="H14" s="551" t="s">
        <v>57</v>
      </c>
      <c r="I14" s="551">
        <v>1</v>
      </c>
      <c r="J14" s="720" t="s">
        <v>1939</v>
      </c>
      <c r="K14" s="720" t="s">
        <v>45</v>
      </c>
      <c r="L14" s="720"/>
      <c r="M14" s="553">
        <v>16400</v>
      </c>
      <c r="N14" s="551"/>
      <c r="O14" s="553">
        <v>16400</v>
      </c>
      <c r="P14" s="551"/>
      <c r="Q14" s="452" t="s">
        <v>1906</v>
      </c>
      <c r="R14" s="452" t="s">
        <v>1907</v>
      </c>
    </row>
    <row r="15" spans="1:19" s="372" customFormat="1" ht="170.25" customHeight="1" x14ac:dyDescent="0.25">
      <c r="A15" s="551">
        <v>9</v>
      </c>
      <c r="B15" s="720">
        <v>1</v>
      </c>
      <c r="C15" s="720">
        <v>4</v>
      </c>
      <c r="D15" s="720">
        <v>2</v>
      </c>
      <c r="E15" s="720" t="s">
        <v>929</v>
      </c>
      <c r="F15" s="720" t="s">
        <v>1940</v>
      </c>
      <c r="G15" s="720" t="s">
        <v>44</v>
      </c>
      <c r="H15" s="720" t="s">
        <v>1941</v>
      </c>
      <c r="I15" s="720" t="s">
        <v>1942</v>
      </c>
      <c r="J15" s="720" t="s">
        <v>1937</v>
      </c>
      <c r="K15" s="720" t="s">
        <v>38</v>
      </c>
      <c r="L15" s="720"/>
      <c r="M15" s="367">
        <v>42300</v>
      </c>
      <c r="N15" s="551"/>
      <c r="O15" s="367">
        <v>42300</v>
      </c>
      <c r="P15" s="551"/>
      <c r="Q15" s="452" t="s">
        <v>1906</v>
      </c>
      <c r="R15" s="452" t="s">
        <v>1907</v>
      </c>
    </row>
    <row r="16" spans="1:19" s="372" customFormat="1" ht="236.25" customHeight="1" x14ac:dyDescent="0.25">
      <c r="A16" s="551">
        <v>10</v>
      </c>
      <c r="B16" s="551">
        <v>1</v>
      </c>
      <c r="C16" s="551">
        <v>4</v>
      </c>
      <c r="D16" s="720">
        <v>2</v>
      </c>
      <c r="E16" s="720" t="s">
        <v>1943</v>
      </c>
      <c r="F16" s="720" t="s">
        <v>1944</v>
      </c>
      <c r="G16" s="720" t="s">
        <v>44</v>
      </c>
      <c r="H16" s="452" t="s">
        <v>1945</v>
      </c>
      <c r="I16" s="452" t="s">
        <v>1946</v>
      </c>
      <c r="J16" s="720" t="s">
        <v>1905</v>
      </c>
      <c r="K16" s="375"/>
      <c r="L16" s="375" t="s">
        <v>109</v>
      </c>
      <c r="M16" s="367"/>
      <c r="N16" s="367">
        <v>24900</v>
      </c>
      <c r="O16" s="367"/>
      <c r="P16" s="367">
        <v>24900</v>
      </c>
      <c r="Q16" s="452" t="s">
        <v>1906</v>
      </c>
      <c r="R16" s="452" t="s">
        <v>1907</v>
      </c>
    </row>
    <row r="17" spans="1:19" s="372" customFormat="1" ht="236.25" customHeight="1" x14ac:dyDescent="0.25">
      <c r="A17" s="551">
        <v>11</v>
      </c>
      <c r="B17" s="719">
        <v>1</v>
      </c>
      <c r="C17" s="719">
        <v>4</v>
      </c>
      <c r="D17" s="720">
        <v>5</v>
      </c>
      <c r="E17" s="720" t="s">
        <v>1947</v>
      </c>
      <c r="F17" s="720" t="s">
        <v>1948</v>
      </c>
      <c r="G17" s="720" t="s">
        <v>44</v>
      </c>
      <c r="H17" s="452" t="s">
        <v>1949</v>
      </c>
      <c r="I17" s="452" t="s">
        <v>1946</v>
      </c>
      <c r="J17" s="720" t="s">
        <v>1950</v>
      </c>
      <c r="K17" s="375"/>
      <c r="L17" s="375" t="s">
        <v>34</v>
      </c>
      <c r="M17" s="367"/>
      <c r="N17" s="553">
        <v>26850</v>
      </c>
      <c r="O17" s="367"/>
      <c r="P17" s="367">
        <v>26850</v>
      </c>
      <c r="Q17" s="452" t="s">
        <v>1906</v>
      </c>
      <c r="R17" s="452" t="s">
        <v>1907</v>
      </c>
    </row>
    <row r="18" spans="1:19" s="372" customFormat="1" ht="316.5" customHeight="1" x14ac:dyDescent="0.25">
      <c r="A18" s="551">
        <v>12</v>
      </c>
      <c r="B18" s="720">
        <v>1</v>
      </c>
      <c r="C18" s="551">
        <v>4</v>
      </c>
      <c r="D18" s="551">
        <v>2</v>
      </c>
      <c r="E18" s="720" t="s">
        <v>1951</v>
      </c>
      <c r="F18" s="720" t="s">
        <v>1952</v>
      </c>
      <c r="G18" s="720" t="s">
        <v>44</v>
      </c>
      <c r="H18" s="452" t="s">
        <v>1953</v>
      </c>
      <c r="I18" s="452" t="s">
        <v>1954</v>
      </c>
      <c r="J18" s="720" t="s">
        <v>1955</v>
      </c>
      <c r="K18" s="375"/>
      <c r="L18" s="375" t="s">
        <v>109</v>
      </c>
      <c r="M18" s="367"/>
      <c r="N18" s="367">
        <v>27150</v>
      </c>
      <c r="O18" s="367"/>
      <c r="P18" s="367">
        <v>27150</v>
      </c>
      <c r="Q18" s="452" t="s">
        <v>1956</v>
      </c>
      <c r="R18" s="452" t="s">
        <v>1907</v>
      </c>
    </row>
    <row r="19" spans="1:19" s="372" customFormat="1" ht="206.25" customHeight="1" x14ac:dyDescent="0.25">
      <c r="A19" s="551">
        <v>13</v>
      </c>
      <c r="B19" s="720">
        <v>1</v>
      </c>
      <c r="C19" s="720">
        <v>4</v>
      </c>
      <c r="D19" s="720">
        <v>2</v>
      </c>
      <c r="E19" s="720" t="s">
        <v>1957</v>
      </c>
      <c r="F19" s="459" t="s">
        <v>1958</v>
      </c>
      <c r="G19" s="458" t="s">
        <v>1959</v>
      </c>
      <c r="H19" s="457" t="s">
        <v>1960</v>
      </c>
      <c r="I19" s="452" t="s">
        <v>1961</v>
      </c>
      <c r="J19" s="720" t="s">
        <v>1962</v>
      </c>
      <c r="K19" s="375"/>
      <c r="L19" s="375" t="s">
        <v>34</v>
      </c>
      <c r="M19" s="367"/>
      <c r="N19" s="367">
        <v>31000</v>
      </c>
      <c r="O19" s="367"/>
      <c r="P19" s="367">
        <v>31000</v>
      </c>
      <c r="Q19" s="452" t="s">
        <v>1906</v>
      </c>
      <c r="R19" s="452" t="s">
        <v>1907</v>
      </c>
      <c r="S19" s="570"/>
    </row>
    <row r="20" spans="1:19" s="372" customFormat="1" ht="156.75" customHeight="1" x14ac:dyDescent="0.25">
      <c r="A20" s="551">
        <v>14</v>
      </c>
      <c r="B20" s="551">
        <v>1</v>
      </c>
      <c r="C20" s="551">
        <v>4</v>
      </c>
      <c r="D20" s="732">
        <v>5</v>
      </c>
      <c r="E20" s="732" t="s">
        <v>1963</v>
      </c>
      <c r="F20" s="732" t="s">
        <v>1964</v>
      </c>
      <c r="G20" s="732" t="s">
        <v>44</v>
      </c>
      <c r="H20" s="452" t="s">
        <v>1949</v>
      </c>
      <c r="I20" s="452" t="s">
        <v>1965</v>
      </c>
      <c r="J20" s="732" t="s">
        <v>1966</v>
      </c>
      <c r="K20" s="456"/>
      <c r="L20" s="455" t="s">
        <v>34</v>
      </c>
      <c r="M20" s="454"/>
      <c r="N20" s="454">
        <v>26350</v>
      </c>
      <c r="O20" s="454"/>
      <c r="P20" s="454">
        <v>26350</v>
      </c>
      <c r="Q20" s="452" t="s">
        <v>1906</v>
      </c>
      <c r="R20" s="452" t="s">
        <v>1907</v>
      </c>
    </row>
    <row r="21" spans="1:19" s="372" customFormat="1" ht="201.75" customHeight="1" x14ac:dyDescent="0.25">
      <c r="A21" s="551">
        <v>15</v>
      </c>
      <c r="B21" s="720">
        <v>1</v>
      </c>
      <c r="C21" s="720">
        <v>4</v>
      </c>
      <c r="D21" s="720">
        <v>2</v>
      </c>
      <c r="E21" s="720" t="s">
        <v>1967</v>
      </c>
      <c r="F21" s="720" t="s">
        <v>1968</v>
      </c>
      <c r="G21" s="720" t="s">
        <v>947</v>
      </c>
      <c r="H21" s="551" t="s">
        <v>931</v>
      </c>
      <c r="I21" s="551">
        <v>1</v>
      </c>
      <c r="J21" s="720" t="s">
        <v>1969</v>
      </c>
      <c r="K21" s="720"/>
      <c r="L21" s="720" t="s">
        <v>34</v>
      </c>
      <c r="M21" s="367"/>
      <c r="N21" s="367">
        <v>18000</v>
      </c>
      <c r="O21" s="367"/>
      <c r="P21" s="367">
        <v>18000</v>
      </c>
      <c r="Q21" s="720" t="s">
        <v>1906</v>
      </c>
      <c r="R21" s="720" t="s">
        <v>1907</v>
      </c>
    </row>
    <row r="22" spans="1:19" s="372" customFormat="1" ht="34.5" customHeight="1" x14ac:dyDescent="0.25">
      <c r="A22" s="1132">
        <v>16</v>
      </c>
      <c r="B22" s="1122">
        <v>1</v>
      </c>
      <c r="C22" s="1122">
        <v>4</v>
      </c>
      <c r="D22" s="1122">
        <v>2</v>
      </c>
      <c r="E22" s="1122" t="s">
        <v>1970</v>
      </c>
      <c r="F22" s="1122" t="s">
        <v>1971</v>
      </c>
      <c r="G22" s="1135" t="s">
        <v>1972</v>
      </c>
      <c r="H22" s="460" t="s">
        <v>1973</v>
      </c>
      <c r="I22" s="453">
        <v>8</v>
      </c>
      <c r="J22" s="1135" t="s">
        <v>1974</v>
      </c>
      <c r="K22" s="1122"/>
      <c r="L22" s="1122" t="s">
        <v>34</v>
      </c>
      <c r="M22" s="1125"/>
      <c r="N22" s="1125" t="s">
        <v>1975</v>
      </c>
      <c r="O22" s="1125"/>
      <c r="P22" s="1125">
        <v>211394.72</v>
      </c>
      <c r="Q22" s="1119" t="s">
        <v>1906</v>
      </c>
      <c r="R22" s="1119" t="s">
        <v>1907</v>
      </c>
      <c r="S22" s="570"/>
    </row>
    <row r="23" spans="1:19" s="372" customFormat="1" ht="34.5" customHeight="1" x14ac:dyDescent="0.25">
      <c r="A23" s="1133"/>
      <c r="B23" s="1123"/>
      <c r="C23" s="1123"/>
      <c r="D23" s="1123"/>
      <c r="E23" s="1123"/>
      <c r="F23" s="1123"/>
      <c r="G23" s="1135"/>
      <c r="H23" s="460" t="s">
        <v>1976</v>
      </c>
      <c r="I23" s="551">
        <v>365</v>
      </c>
      <c r="J23" s="1136"/>
      <c r="K23" s="1123"/>
      <c r="L23" s="1123"/>
      <c r="M23" s="1126"/>
      <c r="N23" s="1126"/>
      <c r="O23" s="1126"/>
      <c r="P23" s="1126"/>
      <c r="Q23" s="1120"/>
      <c r="R23" s="1120"/>
      <c r="S23" s="570"/>
    </row>
    <row r="24" spans="1:19" s="372" customFormat="1" ht="34.5" customHeight="1" x14ac:dyDescent="0.25">
      <c r="A24" s="1133"/>
      <c r="B24" s="1123"/>
      <c r="C24" s="1123"/>
      <c r="D24" s="1123"/>
      <c r="E24" s="1123"/>
      <c r="F24" s="1123"/>
      <c r="G24" s="879" t="s">
        <v>1788</v>
      </c>
      <c r="H24" s="533" t="s">
        <v>1977</v>
      </c>
      <c r="I24" s="551">
        <v>8</v>
      </c>
      <c r="J24" s="1136"/>
      <c r="K24" s="1123"/>
      <c r="L24" s="1123"/>
      <c r="M24" s="1126"/>
      <c r="N24" s="1126"/>
      <c r="O24" s="1126"/>
      <c r="P24" s="1126"/>
      <c r="Q24" s="1120"/>
      <c r="R24" s="1120"/>
      <c r="S24" s="570"/>
    </row>
    <row r="25" spans="1:19" s="372" customFormat="1" ht="34.5" customHeight="1" x14ac:dyDescent="0.25">
      <c r="A25" s="1133"/>
      <c r="B25" s="1123"/>
      <c r="C25" s="1123"/>
      <c r="D25" s="1123"/>
      <c r="E25" s="1123"/>
      <c r="F25" s="1123"/>
      <c r="G25" s="879"/>
      <c r="H25" s="532" t="s">
        <v>1978</v>
      </c>
      <c r="I25" s="551">
        <v>400</v>
      </c>
      <c r="J25" s="1136"/>
      <c r="K25" s="1123"/>
      <c r="L25" s="1123"/>
      <c r="M25" s="1126"/>
      <c r="N25" s="1126"/>
      <c r="O25" s="1126"/>
      <c r="P25" s="1126"/>
      <c r="Q25" s="1120"/>
      <c r="R25" s="1120"/>
      <c r="S25" s="570"/>
    </row>
    <row r="26" spans="1:19" s="372" customFormat="1" ht="34.5" customHeight="1" x14ac:dyDescent="0.25">
      <c r="A26" s="1133"/>
      <c r="B26" s="1123"/>
      <c r="C26" s="1123"/>
      <c r="D26" s="1123"/>
      <c r="E26" s="1123"/>
      <c r="F26" s="1123"/>
      <c r="G26" s="879" t="s">
        <v>1979</v>
      </c>
      <c r="H26" s="533" t="s">
        <v>1980</v>
      </c>
      <c r="I26" s="551">
        <v>2</v>
      </c>
      <c r="J26" s="1136"/>
      <c r="K26" s="1123"/>
      <c r="L26" s="1123"/>
      <c r="M26" s="1126"/>
      <c r="N26" s="1126"/>
      <c r="O26" s="1126"/>
      <c r="P26" s="1126"/>
      <c r="Q26" s="1120"/>
      <c r="R26" s="1120"/>
      <c r="S26" s="570"/>
    </row>
    <row r="27" spans="1:19" s="372" customFormat="1" ht="34.5" customHeight="1" x14ac:dyDescent="0.25">
      <c r="A27" s="1133"/>
      <c r="B27" s="1123"/>
      <c r="C27" s="1123"/>
      <c r="D27" s="1123"/>
      <c r="E27" s="1123"/>
      <c r="F27" s="1123"/>
      <c r="G27" s="879"/>
      <c r="H27" s="532" t="s">
        <v>1981</v>
      </c>
      <c r="I27" s="551">
        <v>120</v>
      </c>
      <c r="J27" s="1136"/>
      <c r="K27" s="1123"/>
      <c r="L27" s="1123"/>
      <c r="M27" s="1126"/>
      <c r="N27" s="1126"/>
      <c r="O27" s="1126"/>
      <c r="P27" s="1126"/>
      <c r="Q27" s="1120"/>
      <c r="R27" s="1120"/>
      <c r="S27" s="570"/>
    </row>
    <row r="28" spans="1:19" s="372" customFormat="1" ht="34.5" customHeight="1" x14ac:dyDescent="0.25">
      <c r="A28" s="1133"/>
      <c r="B28" s="1123"/>
      <c r="C28" s="1123"/>
      <c r="D28" s="1123"/>
      <c r="E28" s="1123"/>
      <c r="F28" s="1123"/>
      <c r="G28" s="834" t="s">
        <v>223</v>
      </c>
      <c r="H28" s="532" t="s">
        <v>1982</v>
      </c>
      <c r="I28" s="551">
        <v>9</v>
      </c>
      <c r="J28" s="1136"/>
      <c r="K28" s="1123"/>
      <c r="L28" s="1123"/>
      <c r="M28" s="1126"/>
      <c r="N28" s="1126"/>
      <c r="O28" s="1126"/>
      <c r="P28" s="1126"/>
      <c r="Q28" s="1120"/>
      <c r="R28" s="1120"/>
      <c r="S28" s="570"/>
    </row>
    <row r="29" spans="1:19" s="372" customFormat="1" ht="34.5" customHeight="1" x14ac:dyDescent="0.25">
      <c r="A29" s="1133"/>
      <c r="B29" s="1123"/>
      <c r="C29" s="1123"/>
      <c r="D29" s="1123"/>
      <c r="E29" s="1123"/>
      <c r="F29" s="1123"/>
      <c r="G29" s="835"/>
      <c r="H29" s="532" t="s">
        <v>406</v>
      </c>
      <c r="I29" s="551">
        <v>141</v>
      </c>
      <c r="J29" s="1136"/>
      <c r="K29" s="1123"/>
      <c r="L29" s="1123"/>
      <c r="M29" s="1126"/>
      <c r="N29" s="1126"/>
      <c r="O29" s="1126"/>
      <c r="P29" s="1126"/>
      <c r="Q29" s="1120"/>
      <c r="R29" s="1120"/>
      <c r="S29" s="570"/>
    </row>
    <row r="30" spans="1:19" s="372" customFormat="1" ht="42.75" customHeight="1" x14ac:dyDescent="0.25">
      <c r="A30" s="1134"/>
      <c r="B30" s="1124"/>
      <c r="C30" s="1124"/>
      <c r="D30" s="1124"/>
      <c r="E30" s="1124"/>
      <c r="F30" s="1124"/>
      <c r="G30" s="532" t="s">
        <v>1983</v>
      </c>
      <c r="H30" s="533" t="s">
        <v>1984</v>
      </c>
      <c r="I30" s="551">
        <v>9</v>
      </c>
      <c r="J30" s="1136"/>
      <c r="K30" s="1124"/>
      <c r="L30" s="1124"/>
      <c r="M30" s="1127"/>
      <c r="N30" s="1127"/>
      <c r="O30" s="1127"/>
      <c r="P30" s="1127"/>
      <c r="Q30" s="1121"/>
      <c r="R30" s="1121"/>
      <c r="S30" s="570"/>
    </row>
    <row r="31" spans="1:19" s="372" customFormat="1" ht="320.25" customHeight="1" x14ac:dyDescent="0.25">
      <c r="A31" s="551">
        <v>17</v>
      </c>
      <c r="B31" s="720">
        <v>1</v>
      </c>
      <c r="C31" s="720">
        <v>4</v>
      </c>
      <c r="D31" s="720">
        <v>2</v>
      </c>
      <c r="E31" s="720" t="s">
        <v>1985</v>
      </c>
      <c r="F31" s="720" t="s">
        <v>1986</v>
      </c>
      <c r="G31" s="720" t="s">
        <v>48</v>
      </c>
      <c r="H31" s="720" t="s">
        <v>1987</v>
      </c>
      <c r="I31" s="720" t="s">
        <v>1988</v>
      </c>
      <c r="J31" s="720" t="s">
        <v>1989</v>
      </c>
      <c r="K31" s="720"/>
      <c r="L31" s="720" t="s">
        <v>34</v>
      </c>
      <c r="M31" s="553"/>
      <c r="N31" s="553">
        <v>14000</v>
      </c>
      <c r="O31" s="553"/>
      <c r="P31" s="553">
        <v>14000</v>
      </c>
      <c r="Q31" s="452" t="s">
        <v>1906</v>
      </c>
      <c r="R31" s="452" t="s">
        <v>1907</v>
      </c>
      <c r="S31" s="570"/>
    </row>
    <row r="32" spans="1:19" s="372" customFormat="1" ht="210" customHeight="1" x14ac:dyDescent="0.25">
      <c r="A32" s="551">
        <v>18</v>
      </c>
      <c r="B32" s="720">
        <v>1</v>
      </c>
      <c r="C32" s="720">
        <v>4</v>
      </c>
      <c r="D32" s="720">
        <v>2</v>
      </c>
      <c r="E32" s="720" t="s">
        <v>1990</v>
      </c>
      <c r="F32" s="720" t="s">
        <v>1991</v>
      </c>
      <c r="G32" s="720" t="s">
        <v>48</v>
      </c>
      <c r="H32" s="720" t="s">
        <v>1992</v>
      </c>
      <c r="I32" s="720" t="s">
        <v>1993</v>
      </c>
      <c r="J32" s="720" t="s">
        <v>1994</v>
      </c>
      <c r="K32" s="720"/>
      <c r="L32" s="720" t="s">
        <v>34</v>
      </c>
      <c r="M32" s="553"/>
      <c r="N32" s="553">
        <v>12000</v>
      </c>
      <c r="O32" s="553"/>
      <c r="P32" s="553">
        <v>12000</v>
      </c>
      <c r="Q32" s="452" t="s">
        <v>1906</v>
      </c>
      <c r="R32" s="452" t="s">
        <v>1907</v>
      </c>
      <c r="S32" s="570"/>
    </row>
    <row r="33" spans="1:18" ht="15.75" x14ac:dyDescent="0.25">
      <c r="A33" s="362"/>
      <c r="B33" s="362"/>
      <c r="C33" s="362"/>
      <c r="D33" s="362"/>
      <c r="E33" s="362"/>
      <c r="F33" s="362"/>
      <c r="G33" s="362"/>
      <c r="H33" s="362"/>
      <c r="I33" s="362"/>
      <c r="J33" s="362"/>
      <c r="K33" s="362"/>
      <c r="L33" s="362"/>
      <c r="Q33" s="362"/>
      <c r="R33" s="362"/>
    </row>
    <row r="34" spans="1:18" ht="15.75" x14ac:dyDescent="0.25">
      <c r="M34" s="969"/>
      <c r="N34" s="1033" t="s">
        <v>35</v>
      </c>
      <c r="O34" s="1033"/>
      <c r="P34" s="1033"/>
    </row>
    <row r="35" spans="1:18" x14ac:dyDescent="0.25">
      <c r="M35" s="969"/>
      <c r="N35" s="826" t="s">
        <v>36</v>
      </c>
      <c r="O35" s="969" t="s">
        <v>37</v>
      </c>
      <c r="P35" s="969"/>
    </row>
    <row r="36" spans="1:18" x14ac:dyDescent="0.25">
      <c r="M36" s="969"/>
      <c r="N36" s="828"/>
      <c r="O36" s="393">
        <v>2020</v>
      </c>
      <c r="P36" s="393">
        <v>2021</v>
      </c>
    </row>
    <row r="37" spans="1:18" x14ac:dyDescent="0.25">
      <c r="M37" s="624" t="s">
        <v>729</v>
      </c>
      <c r="N37" s="387">
        <v>18</v>
      </c>
      <c r="O37" s="412">
        <f>O7+O8+O11+O12+O13+O14+O15</f>
        <v>123714.27</v>
      </c>
      <c r="P37" s="412">
        <f>P32+P31+P22+P21+P19+P18+P20+P17+P16+P12+P10+P9+P8</f>
        <v>479119.58999999997</v>
      </c>
    </row>
    <row r="38" spans="1:18" x14ac:dyDescent="0.25">
      <c r="N38" s="354"/>
      <c r="O38" s="380"/>
      <c r="P38" s="380"/>
    </row>
    <row r="39" spans="1:18" x14ac:dyDescent="0.25">
      <c r="N39" s="354"/>
      <c r="O39" s="380"/>
      <c r="P39" s="380"/>
    </row>
    <row r="40" spans="1:18" x14ac:dyDescent="0.25">
      <c r="N40" s="354"/>
      <c r="P40" s="380"/>
    </row>
    <row r="41" spans="1:18" x14ac:dyDescent="0.25">
      <c r="N41" s="354"/>
      <c r="O41" s="451"/>
      <c r="P41" s="380"/>
    </row>
    <row r="42" spans="1:18" x14ac:dyDescent="0.25">
      <c r="J42" s="354" t="s">
        <v>1804</v>
      </c>
      <c r="N42" s="354"/>
      <c r="O42" s="451"/>
      <c r="P42" s="380"/>
    </row>
    <row r="43" spans="1:18" x14ac:dyDescent="0.25">
      <c r="N43" s="354"/>
      <c r="O43" s="451"/>
      <c r="P43" s="380"/>
    </row>
    <row r="44" spans="1:18" x14ac:dyDescent="0.25">
      <c r="N44" s="354"/>
      <c r="O44" s="451"/>
      <c r="P44" s="380"/>
    </row>
    <row r="45" spans="1:18" x14ac:dyDescent="0.25">
      <c r="N45" s="354"/>
      <c r="O45" s="451"/>
      <c r="P45" s="380"/>
    </row>
    <row r="46" spans="1:18" x14ac:dyDescent="0.25">
      <c r="N46" s="354"/>
      <c r="O46" s="451"/>
      <c r="P46" s="380"/>
    </row>
    <row r="47" spans="1:18" x14ac:dyDescent="0.25">
      <c r="N47" s="354"/>
      <c r="O47" s="451"/>
      <c r="P47" s="380"/>
    </row>
    <row r="48" spans="1:18" x14ac:dyDescent="0.25">
      <c r="N48" s="354"/>
      <c r="O48" s="451"/>
      <c r="P48" s="380"/>
    </row>
    <row r="49" spans="14:16" x14ac:dyDescent="0.25">
      <c r="N49" s="354"/>
      <c r="O49" s="451"/>
      <c r="P49" s="380"/>
    </row>
    <row r="50" spans="14:16" x14ac:dyDescent="0.25">
      <c r="N50" s="354"/>
      <c r="O50" s="451"/>
      <c r="P50" s="380"/>
    </row>
    <row r="51" spans="14:16" x14ac:dyDescent="0.25">
      <c r="N51" s="354"/>
      <c r="O51" s="451"/>
      <c r="P51" s="380"/>
    </row>
    <row r="52" spans="14:16" x14ac:dyDescent="0.25">
      <c r="N52" s="354"/>
      <c r="O52" s="451"/>
      <c r="P52" s="380"/>
    </row>
    <row r="53" spans="14:16" x14ac:dyDescent="0.25">
      <c r="N53" s="354"/>
      <c r="P53" s="380"/>
    </row>
    <row r="54" spans="14:16" x14ac:dyDescent="0.25">
      <c r="N54" s="354"/>
      <c r="P54" s="380"/>
    </row>
    <row r="55" spans="14:16" x14ac:dyDescent="0.25">
      <c r="N55" s="354"/>
      <c r="P55" s="354"/>
    </row>
    <row r="56" spans="14:16" x14ac:dyDescent="0.25">
      <c r="N56" s="354"/>
      <c r="P56" s="354"/>
    </row>
    <row r="57" spans="14:16" x14ac:dyDescent="0.25">
      <c r="N57" s="354"/>
      <c r="P57" s="354"/>
    </row>
    <row r="58" spans="14:16" x14ac:dyDescent="0.25">
      <c r="N58" s="354"/>
      <c r="P58" s="354"/>
    </row>
    <row r="59" spans="14:16" x14ac:dyDescent="0.25">
      <c r="N59" s="354"/>
      <c r="P59" s="354"/>
    </row>
    <row r="60" spans="14:16" x14ac:dyDescent="0.25">
      <c r="N60" s="354"/>
      <c r="P60" s="354"/>
    </row>
    <row r="61" spans="14:16" x14ac:dyDescent="0.25">
      <c r="N61" s="354"/>
      <c r="P61" s="354"/>
    </row>
    <row r="62" spans="14:16" x14ac:dyDescent="0.25">
      <c r="N62" s="354"/>
      <c r="P62" s="354"/>
    </row>
    <row r="63" spans="14:16" x14ac:dyDescent="0.25">
      <c r="N63" s="354"/>
      <c r="P63" s="354"/>
    </row>
    <row r="64" spans="14:16" x14ac:dyDescent="0.25">
      <c r="N64" s="354"/>
      <c r="P64" s="354"/>
    </row>
    <row r="65" s="354" customFormat="1" x14ac:dyDescent="0.25"/>
    <row r="66" s="354" customFormat="1" x14ac:dyDescent="0.25"/>
    <row r="67" s="354" customFormat="1" x14ac:dyDescent="0.25"/>
    <row r="68" s="354" customFormat="1" x14ac:dyDescent="0.25"/>
    <row r="69" s="354" customFormat="1" x14ac:dyDescent="0.25"/>
    <row r="70" s="354" customFormat="1" x14ac:dyDescent="0.25"/>
    <row r="71" s="354" customFormat="1" x14ac:dyDescent="0.25"/>
    <row r="72" s="354" customFormat="1" x14ac:dyDescent="0.25"/>
    <row r="73" s="354" customFormat="1" x14ac:dyDescent="0.25"/>
    <row r="74" s="354" customFormat="1" x14ac:dyDescent="0.25"/>
    <row r="75" s="354" customFormat="1" x14ac:dyDescent="0.25"/>
    <row r="76" s="354" customFormat="1" x14ac:dyDescent="0.25"/>
    <row r="77" s="354" customFormat="1" x14ac:dyDescent="0.25"/>
    <row r="78" s="354" customFormat="1" x14ac:dyDescent="0.25"/>
    <row r="79" s="354" customFormat="1" x14ac:dyDescent="0.25"/>
    <row r="80" s="354" customFormat="1" x14ac:dyDescent="0.25"/>
    <row r="81" s="354" customFormat="1" x14ac:dyDescent="0.25"/>
    <row r="82" s="354" customFormat="1" x14ac:dyDescent="0.25"/>
    <row r="83" s="354" customFormat="1" x14ac:dyDescent="0.25"/>
    <row r="84" s="354" customFormat="1" x14ac:dyDescent="0.25"/>
    <row r="85" s="354" customFormat="1" x14ac:dyDescent="0.25"/>
    <row r="86" s="354" customFormat="1" x14ac:dyDescent="0.25"/>
    <row r="87" s="354" customFormat="1" x14ac:dyDescent="0.25"/>
    <row r="88" s="354" customFormat="1" x14ac:dyDescent="0.25"/>
    <row r="89" s="354" customFormat="1" x14ac:dyDescent="0.25"/>
    <row r="90" s="354" customFormat="1" x14ac:dyDescent="0.25"/>
    <row r="91" s="354" customFormat="1" x14ac:dyDescent="0.25"/>
    <row r="92" s="354" customFormat="1" x14ac:dyDescent="0.25"/>
    <row r="93" s="354" customFormat="1" x14ac:dyDescent="0.25"/>
    <row r="94" s="354" customFormat="1" x14ac:dyDescent="0.25"/>
    <row r="95" s="354" customFormat="1" x14ac:dyDescent="0.25"/>
    <row r="96" s="354" customFormat="1" x14ac:dyDescent="0.25"/>
    <row r="97" s="354" customFormat="1" x14ac:dyDescent="0.25"/>
    <row r="98" s="354" customFormat="1" x14ac:dyDescent="0.25"/>
    <row r="99" s="354" customFormat="1" x14ac:dyDescent="0.25"/>
    <row r="100" s="354" customFormat="1" x14ac:dyDescent="0.25"/>
    <row r="101" s="354" customFormat="1" x14ac:dyDescent="0.25"/>
    <row r="102" s="354" customFormat="1" x14ac:dyDescent="0.25"/>
    <row r="103" s="354" customFormat="1" x14ac:dyDescent="0.25"/>
    <row r="104" s="354" customFormat="1" x14ac:dyDescent="0.25"/>
    <row r="105" s="354" customFormat="1" x14ac:dyDescent="0.25"/>
    <row r="106" s="354" customFormat="1" x14ac:dyDescent="0.25"/>
    <row r="107" s="354" customFormat="1" x14ac:dyDescent="0.25"/>
    <row r="108" s="354" customFormat="1" x14ac:dyDescent="0.25"/>
    <row r="109" s="354" customFormat="1" x14ac:dyDescent="0.25"/>
    <row r="110" s="354" customFormat="1" x14ac:dyDescent="0.25"/>
    <row r="111" s="354" customFormat="1" x14ac:dyDescent="0.25"/>
    <row r="112" s="354" customFormat="1" x14ac:dyDescent="0.25"/>
    <row r="113" s="354" customFormat="1" x14ac:dyDescent="0.25"/>
    <row r="114" s="354" customFormat="1" x14ac:dyDescent="0.25"/>
    <row r="115" s="354" customFormat="1" x14ac:dyDescent="0.25"/>
    <row r="116" s="354" customFormat="1" x14ac:dyDescent="0.25"/>
    <row r="117" s="354" customFormat="1" x14ac:dyDescent="0.25"/>
    <row r="118" s="354" customFormat="1" x14ac:dyDescent="0.25"/>
    <row r="119" s="354" customFormat="1" x14ac:dyDescent="0.25"/>
    <row r="120" s="354" customFormat="1" x14ac:dyDescent="0.25"/>
    <row r="121" s="354" customFormat="1" x14ac:dyDescent="0.25"/>
    <row r="122" s="354" customFormat="1" x14ac:dyDescent="0.25"/>
    <row r="123" s="354" customFormat="1" x14ac:dyDescent="0.25"/>
    <row r="124" s="354" customFormat="1" x14ac:dyDescent="0.25"/>
    <row r="125" s="354" customFormat="1" x14ac:dyDescent="0.25"/>
    <row r="126" s="354" customFormat="1" x14ac:dyDescent="0.25"/>
    <row r="127" s="354" customFormat="1" x14ac:dyDescent="0.25"/>
    <row r="128" s="354" customFormat="1" x14ac:dyDescent="0.25"/>
    <row r="129" s="354" customFormat="1" x14ac:dyDescent="0.25"/>
    <row r="130" s="354" customFormat="1" x14ac:dyDescent="0.25"/>
    <row r="131" s="354" customFormat="1" x14ac:dyDescent="0.25"/>
    <row r="132" s="354" customFormat="1" x14ac:dyDescent="0.25"/>
    <row r="133" s="354" customFormat="1" x14ac:dyDescent="0.25"/>
    <row r="134" s="354" customFormat="1" x14ac:dyDescent="0.25"/>
    <row r="135" s="354" customFormat="1" x14ac:dyDescent="0.25"/>
    <row r="136" s="354" customFormat="1" x14ac:dyDescent="0.25"/>
    <row r="137" s="354" customFormat="1" x14ac:dyDescent="0.25"/>
    <row r="138" s="354" customFormat="1" x14ac:dyDescent="0.25"/>
    <row r="139" s="354" customFormat="1" x14ac:dyDescent="0.25"/>
    <row r="140" s="354" customFormat="1" x14ac:dyDescent="0.25"/>
    <row r="141" s="354" customFormat="1" x14ac:dyDescent="0.25"/>
    <row r="142" s="354" customFormat="1" x14ac:dyDescent="0.25"/>
    <row r="143" s="354" customFormat="1" x14ac:dyDescent="0.25"/>
    <row r="144" s="354" customFormat="1" x14ac:dyDescent="0.25"/>
    <row r="145" s="354" customFormat="1" x14ac:dyDescent="0.25"/>
    <row r="146" s="354" customFormat="1" x14ac:dyDescent="0.25"/>
    <row r="147" s="354" customFormat="1" x14ac:dyDescent="0.25"/>
    <row r="148" s="354" customFormat="1" x14ac:dyDescent="0.25"/>
    <row r="149" s="354" customFormat="1" x14ac:dyDescent="0.25"/>
    <row r="150" s="354" customFormat="1" x14ac:dyDescent="0.25"/>
    <row r="151" s="354" customFormat="1" x14ac:dyDescent="0.25"/>
    <row r="152" s="354" customFormat="1" x14ac:dyDescent="0.25"/>
    <row r="153" s="354" customFormat="1" x14ac:dyDescent="0.25"/>
    <row r="154" s="354" customFormat="1" x14ac:dyDescent="0.25"/>
    <row r="155" s="354" customFormat="1" x14ac:dyDescent="0.25"/>
    <row r="156" s="354" customFormat="1" x14ac:dyDescent="0.25"/>
    <row r="157" s="354" customFormat="1" x14ac:dyDescent="0.25"/>
    <row r="158" s="354" customFormat="1" x14ac:dyDescent="0.25"/>
    <row r="159" s="354" customFormat="1" x14ac:dyDescent="0.25"/>
    <row r="160" s="354" customFormat="1" x14ac:dyDescent="0.25"/>
    <row r="161" s="354" customFormat="1" x14ac:dyDescent="0.25"/>
    <row r="162" s="354" customFormat="1" x14ac:dyDescent="0.25"/>
    <row r="163" s="354" customFormat="1" x14ac:dyDescent="0.25"/>
    <row r="164" s="354" customFormat="1" x14ac:dyDescent="0.25"/>
    <row r="165" s="354" customFormat="1" x14ac:dyDescent="0.25"/>
    <row r="166" s="354" customFormat="1" x14ac:dyDescent="0.25"/>
    <row r="167" s="354" customFormat="1" x14ac:dyDescent="0.25"/>
    <row r="168" s="354" customFormat="1" x14ac:dyDescent="0.25"/>
    <row r="169" s="354" customFormat="1" x14ac:dyDescent="0.25"/>
    <row r="170" s="354" customFormat="1" x14ac:dyDescent="0.25"/>
    <row r="171" s="354" customFormat="1" x14ac:dyDescent="0.25"/>
    <row r="172" s="354" customFormat="1" x14ac:dyDescent="0.25"/>
    <row r="173" s="354" customFormat="1" x14ac:dyDescent="0.25"/>
    <row r="174" s="354" customFormat="1" x14ac:dyDescent="0.25"/>
    <row r="175" s="354" customFormat="1" x14ac:dyDescent="0.25"/>
    <row r="176" s="354" customFormat="1" x14ac:dyDescent="0.25"/>
    <row r="177" s="354" customFormat="1" x14ac:dyDescent="0.25"/>
    <row r="178" s="354" customFormat="1" x14ac:dyDescent="0.25"/>
    <row r="179" s="354" customFormat="1" x14ac:dyDescent="0.25"/>
    <row r="180" s="354" customFormat="1" x14ac:dyDescent="0.25"/>
    <row r="181" s="354" customFormat="1" x14ac:dyDescent="0.25"/>
    <row r="182" s="354" customFormat="1" x14ac:dyDescent="0.25"/>
    <row r="183" s="354" customFormat="1" x14ac:dyDescent="0.25"/>
    <row r="184" s="354" customFormat="1" x14ac:dyDescent="0.25"/>
    <row r="185" s="354" customFormat="1" x14ac:dyDescent="0.25"/>
    <row r="186" s="354" customFormat="1" x14ac:dyDescent="0.25"/>
    <row r="187" s="354" customFormat="1" x14ac:dyDescent="0.25"/>
    <row r="188" s="354" customFormat="1" x14ac:dyDescent="0.25"/>
    <row r="189" s="354" customFormat="1" x14ac:dyDescent="0.25"/>
    <row r="190" s="354" customFormat="1" x14ac:dyDescent="0.25"/>
    <row r="191" s="354" customFormat="1" x14ac:dyDescent="0.25"/>
    <row r="192" s="354" customFormat="1" x14ac:dyDescent="0.25"/>
    <row r="193" s="354" customFormat="1" x14ac:dyDescent="0.25"/>
    <row r="194" s="354" customFormat="1" x14ac:dyDescent="0.25"/>
    <row r="195" s="354" customFormat="1" x14ac:dyDescent="0.25"/>
    <row r="196" s="354" customFormat="1" x14ac:dyDescent="0.25"/>
    <row r="197" s="354" customFormat="1" x14ac:dyDescent="0.25"/>
    <row r="198" s="354" customFormat="1" x14ac:dyDescent="0.25"/>
    <row r="199" s="354" customFormat="1" x14ac:dyDescent="0.25"/>
    <row r="200" s="354" customFormat="1" x14ac:dyDescent="0.25"/>
    <row r="201" s="354" customFormat="1" x14ac:dyDescent="0.25"/>
    <row r="202" s="354" customFormat="1" x14ac:dyDescent="0.25"/>
    <row r="203" s="354" customFormat="1" x14ac:dyDescent="0.25"/>
    <row r="204" s="354" customFormat="1" x14ac:dyDescent="0.25"/>
    <row r="205" s="354" customFormat="1" x14ac:dyDescent="0.25"/>
    <row r="206" s="354" customFormat="1" x14ac:dyDescent="0.25"/>
    <row r="207" s="354" customFormat="1" x14ac:dyDescent="0.25"/>
    <row r="208" s="354" customFormat="1" x14ac:dyDescent="0.25"/>
    <row r="209" s="354" customFormat="1" x14ac:dyDescent="0.25"/>
    <row r="210" s="354" customFormat="1" x14ac:dyDescent="0.25"/>
    <row r="211" s="354" customFormat="1" x14ac:dyDescent="0.25"/>
    <row r="212" s="354" customFormat="1" x14ac:dyDescent="0.25"/>
    <row r="213" s="354" customFormat="1" x14ac:dyDescent="0.25"/>
    <row r="214" s="354" customFormat="1" x14ac:dyDescent="0.25"/>
    <row r="215" s="354" customFormat="1" x14ac:dyDescent="0.25"/>
    <row r="216" s="354" customFormat="1" x14ac:dyDescent="0.25"/>
    <row r="217" s="354" customFormat="1" x14ac:dyDescent="0.25"/>
    <row r="218" s="354" customFormat="1" x14ac:dyDescent="0.25"/>
    <row r="219" s="354" customFormat="1" x14ac:dyDescent="0.25"/>
    <row r="220" s="354" customFormat="1" x14ac:dyDescent="0.25"/>
    <row r="221" s="354" customFormat="1" x14ac:dyDescent="0.25"/>
    <row r="222" s="354" customFormat="1" x14ac:dyDescent="0.25"/>
    <row r="223" s="354" customFormat="1" x14ac:dyDescent="0.25"/>
    <row r="224" s="354" customFormat="1" x14ac:dyDescent="0.25"/>
    <row r="225" s="354" customFormat="1" x14ac:dyDescent="0.25"/>
    <row r="226" s="354" customFormat="1" x14ac:dyDescent="0.25"/>
    <row r="227" s="354" customFormat="1" x14ac:dyDescent="0.25"/>
    <row r="228" s="354" customFormat="1" x14ac:dyDescent="0.25"/>
    <row r="229" s="354" customFormat="1" x14ac:dyDescent="0.25"/>
    <row r="230" s="354" customFormat="1" x14ac:dyDescent="0.25"/>
    <row r="231" s="354" customFormat="1" x14ac:dyDescent="0.25"/>
    <row r="232" s="354" customFormat="1" x14ac:dyDescent="0.25"/>
    <row r="233" s="354" customFormat="1" x14ac:dyDescent="0.25"/>
    <row r="234" s="354" customFormat="1" x14ac:dyDescent="0.25"/>
    <row r="235" s="354" customFormat="1" x14ac:dyDescent="0.25"/>
    <row r="236" s="354" customFormat="1" x14ac:dyDescent="0.25"/>
    <row r="237" s="354" customFormat="1" x14ac:dyDescent="0.25"/>
    <row r="238" s="354" customFormat="1" x14ac:dyDescent="0.25"/>
    <row r="239" s="354" customFormat="1" x14ac:dyDescent="0.25"/>
    <row r="240" s="354" customFormat="1" x14ac:dyDescent="0.25"/>
    <row r="241" s="354" customFormat="1" x14ac:dyDescent="0.25"/>
    <row r="242" s="354" customFormat="1" x14ac:dyDescent="0.25"/>
    <row r="243" s="354" customFormat="1" x14ac:dyDescent="0.25"/>
    <row r="244" s="354" customFormat="1" x14ac:dyDescent="0.25"/>
    <row r="245" s="354" customFormat="1" x14ac:dyDescent="0.25"/>
    <row r="246" s="354" customFormat="1" x14ac:dyDescent="0.25"/>
    <row r="247" s="354" customFormat="1" x14ac:dyDescent="0.25"/>
    <row r="248" s="354" customFormat="1" x14ac:dyDescent="0.25"/>
    <row r="249" s="354" customFormat="1" x14ac:dyDescent="0.25"/>
    <row r="250" s="354" customFormat="1" x14ac:dyDescent="0.25"/>
    <row r="251" s="354" customFormat="1" x14ac:dyDescent="0.25"/>
    <row r="252" s="354" customFormat="1" x14ac:dyDescent="0.25"/>
    <row r="253" s="354" customFormat="1" x14ac:dyDescent="0.25"/>
    <row r="254" s="354" customFormat="1" x14ac:dyDescent="0.25"/>
    <row r="255" s="354" customFormat="1" x14ac:dyDescent="0.25"/>
    <row r="256" s="354" customFormat="1" x14ac:dyDescent="0.25"/>
    <row r="257" s="354" customFormat="1" x14ac:dyDescent="0.25"/>
    <row r="258" s="354" customFormat="1" x14ac:dyDescent="0.25"/>
    <row r="259" s="354" customFormat="1" x14ac:dyDescent="0.25"/>
    <row r="260" s="354" customFormat="1" x14ac:dyDescent="0.25"/>
    <row r="261" s="354" customFormat="1" x14ac:dyDescent="0.25"/>
    <row r="262" s="354" customFormat="1" x14ac:dyDescent="0.25"/>
    <row r="263" s="354" customFormat="1" x14ac:dyDescent="0.25"/>
    <row r="264" s="354" customFormat="1" x14ac:dyDescent="0.25"/>
    <row r="265" s="354" customFormat="1" x14ac:dyDescent="0.25"/>
    <row r="266" s="354" customFormat="1" x14ac:dyDescent="0.25"/>
    <row r="267" s="354" customFormat="1" x14ac:dyDescent="0.25"/>
    <row r="268" s="354" customFormat="1" x14ac:dyDescent="0.25"/>
    <row r="269" s="354" customFormat="1" x14ac:dyDescent="0.25"/>
    <row r="270" s="354" customFormat="1" x14ac:dyDescent="0.25"/>
    <row r="271" s="354" customFormat="1" x14ac:dyDescent="0.25"/>
    <row r="272" s="354" customFormat="1" x14ac:dyDescent="0.25"/>
    <row r="273" s="354" customFormat="1" x14ac:dyDescent="0.25"/>
    <row r="274" s="354" customFormat="1" x14ac:dyDescent="0.25"/>
    <row r="275" s="354" customFormat="1" x14ac:dyDescent="0.25"/>
    <row r="276" s="354" customFormat="1" x14ac:dyDescent="0.25"/>
    <row r="277" s="354" customFormat="1" x14ac:dyDescent="0.25"/>
    <row r="278" s="354" customFormat="1" x14ac:dyDescent="0.25"/>
    <row r="279" s="354" customFormat="1" x14ac:dyDescent="0.25"/>
    <row r="280" s="354" customFormat="1" x14ac:dyDescent="0.25"/>
    <row r="281" s="354" customFormat="1" x14ac:dyDescent="0.25"/>
    <row r="282" s="354" customFormat="1" x14ac:dyDescent="0.25"/>
    <row r="283" s="354" customFormat="1" x14ac:dyDescent="0.25"/>
    <row r="284" s="354" customFormat="1" x14ac:dyDescent="0.25"/>
    <row r="285" s="354" customFormat="1" x14ac:dyDescent="0.25"/>
    <row r="286" s="354" customFormat="1" x14ac:dyDescent="0.25"/>
    <row r="287" s="354" customFormat="1" x14ac:dyDescent="0.25"/>
    <row r="288" s="354" customFormat="1" x14ac:dyDescent="0.25"/>
    <row r="289" s="354" customFormat="1" x14ac:dyDescent="0.25"/>
    <row r="290" s="354" customFormat="1" x14ac:dyDescent="0.25"/>
    <row r="291" s="354" customFormat="1" x14ac:dyDescent="0.25"/>
    <row r="292" s="354" customFormat="1" x14ac:dyDescent="0.25"/>
    <row r="293" s="354" customFormat="1" x14ac:dyDescent="0.25"/>
    <row r="294" s="354" customFormat="1" x14ac:dyDescent="0.25"/>
    <row r="295" s="354" customFormat="1" x14ac:dyDescent="0.25"/>
    <row r="296" s="354" customFormat="1" x14ac:dyDescent="0.25"/>
    <row r="297" s="354" customFormat="1" x14ac:dyDescent="0.25"/>
    <row r="298" s="354" customFormat="1" x14ac:dyDescent="0.25"/>
    <row r="299" s="354" customFormat="1" x14ac:dyDescent="0.25"/>
    <row r="300" s="354" customFormat="1" x14ac:dyDescent="0.25"/>
    <row r="301" s="354" customFormat="1" x14ac:dyDescent="0.25"/>
    <row r="302" s="354" customFormat="1" x14ac:dyDescent="0.25"/>
    <row r="303" s="354" customFormat="1" x14ac:dyDescent="0.25"/>
    <row r="304" s="354" customFormat="1" x14ac:dyDescent="0.25"/>
    <row r="305" s="354" customFormat="1" x14ac:dyDescent="0.25"/>
    <row r="306" s="354" customFormat="1" x14ac:dyDescent="0.25"/>
    <row r="307" s="354" customFormat="1" x14ac:dyDescent="0.25"/>
    <row r="308" s="354" customFormat="1" x14ac:dyDescent="0.25"/>
    <row r="309" s="354" customFormat="1" x14ac:dyDescent="0.25"/>
    <row r="310" s="354" customFormat="1" x14ac:dyDescent="0.25"/>
    <row r="311" s="354" customFormat="1" x14ac:dyDescent="0.25"/>
    <row r="312" s="354" customFormat="1" x14ac:dyDescent="0.25"/>
    <row r="313" s="354" customFormat="1" x14ac:dyDescent="0.25"/>
    <row r="314" s="354" customFormat="1" x14ac:dyDescent="0.25"/>
    <row r="315" s="354" customFormat="1" x14ac:dyDescent="0.25"/>
    <row r="316" s="354" customFormat="1" x14ac:dyDescent="0.25"/>
    <row r="317" s="354" customFormat="1" x14ac:dyDescent="0.25"/>
    <row r="318" s="354" customFormat="1" x14ac:dyDescent="0.25"/>
    <row r="319" s="354" customFormat="1" x14ac:dyDescent="0.25"/>
    <row r="320" s="354" customFormat="1" x14ac:dyDescent="0.25"/>
    <row r="321" s="354" customFormat="1" x14ac:dyDescent="0.25"/>
    <row r="322" s="354" customFormat="1" x14ac:dyDescent="0.25"/>
    <row r="323" s="354" customFormat="1" x14ac:dyDescent="0.25"/>
    <row r="324" s="354" customFormat="1" x14ac:dyDescent="0.25"/>
    <row r="325" s="354" customFormat="1" x14ac:dyDescent="0.25"/>
    <row r="326" s="354" customFormat="1" x14ac:dyDescent="0.25"/>
    <row r="327" s="354" customFormat="1" x14ac:dyDescent="0.25"/>
    <row r="328" s="354" customFormat="1" x14ac:dyDescent="0.25"/>
    <row r="329" s="354" customFormat="1" x14ac:dyDescent="0.25"/>
    <row r="330" s="354" customFormat="1" x14ac:dyDescent="0.25"/>
    <row r="331" s="354" customFormat="1" x14ac:dyDescent="0.25"/>
    <row r="332" s="354" customFormat="1" x14ac:dyDescent="0.25"/>
    <row r="333" s="354" customFormat="1" x14ac:dyDescent="0.25"/>
    <row r="334" s="354" customFormat="1" x14ac:dyDescent="0.25"/>
    <row r="335" s="354" customFormat="1" x14ac:dyDescent="0.25"/>
    <row r="336" s="354" customFormat="1" x14ac:dyDescent="0.25"/>
    <row r="337" s="354" customFormat="1" x14ac:dyDescent="0.25"/>
    <row r="338" s="354" customFormat="1" x14ac:dyDescent="0.25"/>
    <row r="339" s="354" customFormat="1" x14ac:dyDescent="0.25"/>
    <row r="340" s="354" customFormat="1" x14ac:dyDescent="0.25"/>
    <row r="341" s="354" customFormat="1" x14ac:dyDescent="0.25"/>
    <row r="342" s="354" customFormat="1" x14ac:dyDescent="0.25"/>
    <row r="343" s="354" customFormat="1" x14ac:dyDescent="0.25"/>
    <row r="344" s="354" customFormat="1" x14ac:dyDescent="0.25"/>
    <row r="345" s="354" customFormat="1" x14ac:dyDescent="0.25"/>
    <row r="346" s="354" customFormat="1" x14ac:dyDescent="0.25"/>
    <row r="347" s="354" customFormat="1" x14ac:dyDescent="0.25"/>
    <row r="348" s="354" customFormat="1" x14ac:dyDescent="0.25"/>
    <row r="349" s="354" customFormat="1" x14ac:dyDescent="0.25"/>
    <row r="350" s="354" customFormat="1" x14ac:dyDescent="0.25"/>
    <row r="351" s="354" customFormat="1" x14ac:dyDescent="0.25"/>
    <row r="352" s="354" customFormat="1" x14ac:dyDescent="0.25"/>
    <row r="353" s="354" customFormat="1" x14ac:dyDescent="0.25"/>
    <row r="354" s="354" customFormat="1" x14ac:dyDescent="0.25"/>
    <row r="355" s="354" customFormat="1" x14ac:dyDescent="0.25"/>
    <row r="356" s="354" customFormat="1" x14ac:dyDescent="0.25"/>
    <row r="357" s="354" customFormat="1" x14ac:dyDescent="0.25"/>
    <row r="358" s="354" customFormat="1" x14ac:dyDescent="0.25"/>
    <row r="359" s="354" customFormat="1" x14ac:dyDescent="0.25"/>
    <row r="360" s="354" customFormat="1" x14ac:dyDescent="0.25"/>
    <row r="361" s="354" customFormat="1" x14ac:dyDescent="0.25"/>
    <row r="362" s="354" customFormat="1" x14ac:dyDescent="0.25"/>
    <row r="363" s="354" customFormat="1" x14ac:dyDescent="0.25"/>
    <row r="364" s="354" customFormat="1" x14ac:dyDescent="0.25"/>
    <row r="365" s="354" customFormat="1" x14ac:dyDescent="0.25"/>
    <row r="366" s="354" customFormat="1" x14ac:dyDescent="0.25"/>
    <row r="367" s="354" customFormat="1" x14ac:dyDescent="0.25"/>
    <row r="368" s="354" customFormat="1" x14ac:dyDescent="0.25"/>
    <row r="369" s="354" customFormat="1" x14ac:dyDescent="0.25"/>
    <row r="370" s="354" customFormat="1" x14ac:dyDescent="0.25"/>
    <row r="371" s="354" customFormat="1" x14ac:dyDescent="0.25"/>
    <row r="372" s="354" customFormat="1" x14ac:dyDescent="0.25"/>
    <row r="373" s="354" customFormat="1" x14ac:dyDescent="0.25"/>
    <row r="374" s="354" customFormat="1" x14ac:dyDescent="0.25"/>
    <row r="375" s="354" customFormat="1" x14ac:dyDescent="0.25"/>
    <row r="376" s="354" customFormat="1" x14ac:dyDescent="0.25"/>
    <row r="377" s="354" customFormat="1" x14ac:dyDescent="0.25"/>
    <row r="378" s="354" customFormat="1" x14ac:dyDescent="0.25"/>
    <row r="379" s="354" customFormat="1" x14ac:dyDescent="0.25"/>
    <row r="380" s="354" customFormat="1" x14ac:dyDescent="0.25"/>
    <row r="381" s="354" customFormat="1" x14ac:dyDescent="0.25"/>
    <row r="382" s="354" customFormat="1" x14ac:dyDescent="0.25"/>
    <row r="383" s="354" customFormat="1" x14ac:dyDescent="0.25"/>
    <row r="384" s="354" customFormat="1" x14ac:dyDescent="0.25"/>
    <row r="385" s="354" customFormat="1" x14ac:dyDescent="0.25"/>
    <row r="386" s="354" customFormat="1" x14ac:dyDescent="0.25"/>
    <row r="387" s="354" customFormat="1" x14ac:dyDescent="0.25"/>
    <row r="388" s="354" customFormat="1" x14ac:dyDescent="0.25"/>
    <row r="389" s="354" customFormat="1" x14ac:dyDescent="0.25"/>
    <row r="390" s="354" customFormat="1" x14ac:dyDescent="0.25"/>
    <row r="391" s="354" customFormat="1" x14ac:dyDescent="0.25"/>
    <row r="392" s="354" customFormat="1" x14ac:dyDescent="0.25"/>
    <row r="393" s="354" customFormat="1" x14ac:dyDescent="0.25"/>
    <row r="394" s="354" customFormat="1" x14ac:dyDescent="0.25"/>
    <row r="395" s="354" customFormat="1" x14ac:dyDescent="0.25"/>
    <row r="396" s="354" customFormat="1" x14ac:dyDescent="0.25"/>
    <row r="397" s="354" customFormat="1" x14ac:dyDescent="0.25"/>
    <row r="398" s="354" customFormat="1" x14ac:dyDescent="0.25"/>
    <row r="399" s="354" customFormat="1" x14ac:dyDescent="0.25"/>
    <row r="400" s="354" customFormat="1" x14ac:dyDescent="0.25"/>
    <row r="401" s="354" customFormat="1" x14ac:dyDescent="0.25"/>
    <row r="402" s="354" customFormat="1" x14ac:dyDescent="0.25"/>
    <row r="403" s="354" customFormat="1" x14ac:dyDescent="0.25"/>
    <row r="404" s="354" customFormat="1" x14ac:dyDescent="0.25"/>
    <row r="405" s="354" customFormat="1" x14ac:dyDescent="0.25"/>
    <row r="406" s="354" customFormat="1" x14ac:dyDescent="0.25"/>
    <row r="407" s="354" customFormat="1" x14ac:dyDescent="0.25"/>
    <row r="408" s="354" customFormat="1" x14ac:dyDescent="0.25"/>
    <row r="409" s="354" customFormat="1" x14ac:dyDescent="0.25"/>
    <row r="410" s="354" customFormat="1" x14ac:dyDescent="0.25"/>
    <row r="411" s="354" customFormat="1" x14ac:dyDescent="0.25"/>
    <row r="412" s="354" customFormat="1" x14ac:dyDescent="0.25"/>
    <row r="413" s="354" customFormat="1" x14ac:dyDescent="0.25"/>
    <row r="414" s="354" customFormat="1" x14ac:dyDescent="0.25"/>
    <row r="415" s="354" customFormat="1" x14ac:dyDescent="0.25"/>
    <row r="416" s="354" customFormat="1" x14ac:dyDescent="0.25"/>
    <row r="417" s="354" customFormat="1" x14ac:dyDescent="0.25"/>
    <row r="418" s="354" customFormat="1" x14ac:dyDescent="0.25"/>
    <row r="419" s="354" customFormat="1" x14ac:dyDescent="0.25"/>
    <row r="420" s="354" customFormat="1" x14ac:dyDescent="0.25"/>
    <row r="421" s="354" customFormat="1" x14ac:dyDescent="0.25"/>
    <row r="422" s="354" customFormat="1" x14ac:dyDescent="0.25"/>
    <row r="423" s="354" customFormat="1" x14ac:dyDescent="0.25"/>
    <row r="424" s="354" customFormat="1" x14ac:dyDescent="0.25"/>
    <row r="425" s="354" customFormat="1" x14ac:dyDescent="0.25"/>
    <row r="426" s="354" customFormat="1" x14ac:dyDescent="0.25"/>
    <row r="427" s="354" customFormat="1" x14ac:dyDescent="0.25"/>
    <row r="428" s="354" customFormat="1" x14ac:dyDescent="0.25"/>
    <row r="429" s="354" customFormat="1" x14ac:dyDescent="0.25"/>
    <row r="430" s="354" customFormat="1" x14ac:dyDescent="0.25"/>
    <row r="431" s="354" customFormat="1" x14ac:dyDescent="0.25"/>
    <row r="432" s="354" customFormat="1" x14ac:dyDescent="0.25"/>
    <row r="433" s="354" customFormat="1" x14ac:dyDescent="0.25"/>
    <row r="434" s="354" customFormat="1" x14ac:dyDescent="0.25"/>
    <row r="435" s="354" customFormat="1" x14ac:dyDescent="0.25"/>
    <row r="436" s="354" customFormat="1" x14ac:dyDescent="0.25"/>
    <row r="437" s="354" customFormat="1" x14ac:dyDescent="0.25"/>
    <row r="438" s="354" customFormat="1" x14ac:dyDescent="0.25"/>
    <row r="439" s="354" customFormat="1" x14ac:dyDescent="0.25"/>
    <row r="440" s="354" customFormat="1" x14ac:dyDescent="0.25"/>
    <row r="441" s="354" customFormat="1" x14ac:dyDescent="0.25"/>
    <row r="442" s="354" customFormat="1" x14ac:dyDescent="0.25"/>
    <row r="443" s="354" customFormat="1" x14ac:dyDescent="0.25"/>
    <row r="444" s="354" customFormat="1" x14ac:dyDescent="0.25"/>
    <row r="445" s="354" customFormat="1" x14ac:dyDescent="0.25"/>
    <row r="446" s="354" customFormat="1" x14ac:dyDescent="0.25"/>
    <row r="447" s="354" customFormat="1" x14ac:dyDescent="0.25"/>
    <row r="448" s="354" customFormat="1" x14ac:dyDescent="0.25"/>
    <row r="449" s="354" customFormat="1" x14ac:dyDescent="0.25"/>
    <row r="450" s="354" customFormat="1" x14ac:dyDescent="0.25"/>
    <row r="451" s="354" customFormat="1" x14ac:dyDescent="0.25"/>
    <row r="452" s="354" customFormat="1" x14ac:dyDescent="0.25"/>
    <row r="453" s="354" customFormat="1" x14ac:dyDescent="0.25"/>
    <row r="454" s="354" customFormat="1" x14ac:dyDescent="0.25"/>
    <row r="455" s="354" customFormat="1" x14ac:dyDescent="0.25"/>
    <row r="456" s="354" customFormat="1" x14ac:dyDescent="0.25"/>
    <row r="457" s="354" customFormat="1" x14ac:dyDescent="0.25"/>
    <row r="458" s="354" customFormat="1" x14ac:dyDescent="0.25"/>
    <row r="459" s="354" customFormat="1" x14ac:dyDescent="0.25"/>
    <row r="460" s="354" customFormat="1" x14ac:dyDescent="0.25"/>
    <row r="461" s="354" customFormat="1" x14ac:dyDescent="0.25"/>
    <row r="462" s="354" customFormat="1" x14ac:dyDescent="0.25"/>
    <row r="463" s="354" customFormat="1" x14ac:dyDescent="0.25"/>
    <row r="464" s="354" customFormat="1" x14ac:dyDescent="0.25"/>
    <row r="465" s="354" customFormat="1" x14ac:dyDescent="0.25"/>
    <row r="466" s="354" customFormat="1" x14ac:dyDescent="0.25"/>
    <row r="467" s="354" customFormat="1" x14ac:dyDescent="0.25"/>
    <row r="468" s="354" customFormat="1" x14ac:dyDescent="0.25"/>
    <row r="469" s="354" customFormat="1" x14ac:dyDescent="0.25"/>
    <row r="470" s="354" customFormat="1" x14ac:dyDescent="0.25"/>
    <row r="471" s="354" customFormat="1" x14ac:dyDescent="0.25"/>
    <row r="472" s="354" customFormat="1" x14ac:dyDescent="0.25"/>
    <row r="473" s="354" customFormat="1" x14ac:dyDescent="0.25"/>
    <row r="474" s="354" customFormat="1" x14ac:dyDescent="0.25"/>
    <row r="475" s="354" customFormat="1" x14ac:dyDescent="0.25"/>
    <row r="476" s="354" customFormat="1" x14ac:dyDescent="0.25"/>
    <row r="477" s="354" customFormat="1" x14ac:dyDescent="0.25"/>
    <row r="478" s="354" customFormat="1" x14ac:dyDescent="0.25"/>
    <row r="479" s="354" customFormat="1" x14ac:dyDescent="0.25"/>
    <row r="480" s="354" customFormat="1" x14ac:dyDescent="0.25"/>
    <row r="481" s="354" customFormat="1" x14ac:dyDescent="0.25"/>
    <row r="482" s="354" customFormat="1" x14ac:dyDescent="0.25"/>
    <row r="483" s="354" customFormat="1" x14ac:dyDescent="0.25"/>
    <row r="484" s="354" customFormat="1" x14ac:dyDescent="0.25"/>
    <row r="485" s="354" customFormat="1" x14ac:dyDescent="0.25"/>
    <row r="486" s="354" customFormat="1" x14ac:dyDescent="0.25"/>
    <row r="487" s="354" customFormat="1" x14ac:dyDescent="0.25"/>
    <row r="488" s="354" customFormat="1" x14ac:dyDescent="0.25"/>
    <row r="489" s="354" customFormat="1" x14ac:dyDescent="0.25"/>
    <row r="490" s="354" customFormat="1" x14ac:dyDescent="0.25"/>
    <row r="491" s="354" customFormat="1" x14ac:dyDescent="0.25"/>
    <row r="492" s="354" customFormat="1" x14ac:dyDescent="0.25"/>
    <row r="493" s="354" customFormat="1" x14ac:dyDescent="0.25"/>
    <row r="494" s="354" customFormat="1" x14ac:dyDescent="0.25"/>
    <row r="495" s="354" customFormat="1" x14ac:dyDescent="0.25"/>
    <row r="496" s="354" customFormat="1" x14ac:dyDescent="0.25"/>
    <row r="497" s="354" customFormat="1" x14ac:dyDescent="0.25"/>
    <row r="498" s="354" customFormat="1" x14ac:dyDescent="0.25"/>
    <row r="499" s="354" customFormat="1" x14ac:dyDescent="0.25"/>
    <row r="500" s="354" customFormat="1" x14ac:dyDescent="0.25"/>
    <row r="501" s="354" customFormat="1" x14ac:dyDescent="0.25"/>
    <row r="502" s="354" customFormat="1" x14ac:dyDescent="0.25"/>
    <row r="503" s="354" customFormat="1" x14ac:dyDescent="0.25"/>
    <row r="504" s="354" customFormat="1" x14ac:dyDescent="0.25"/>
    <row r="505" s="354" customFormat="1" x14ac:dyDescent="0.25"/>
    <row r="506" s="354" customFormat="1" x14ac:dyDescent="0.25"/>
    <row r="507" s="354" customFormat="1" x14ac:dyDescent="0.25"/>
    <row r="508" s="354" customFormat="1" x14ac:dyDescent="0.25"/>
    <row r="509" s="354" customFormat="1" x14ac:dyDescent="0.25"/>
    <row r="510" s="354" customFormat="1" x14ac:dyDescent="0.25"/>
    <row r="511" s="354" customFormat="1" x14ac:dyDescent="0.25"/>
    <row r="512" s="354" customFormat="1" x14ac:dyDescent="0.25"/>
    <row r="513" s="354" customFormat="1" x14ac:dyDescent="0.25"/>
    <row r="514" s="354" customFormat="1" x14ac:dyDescent="0.25"/>
    <row r="515" s="354" customFormat="1" x14ac:dyDescent="0.25"/>
    <row r="516" s="354" customFormat="1" x14ac:dyDescent="0.25"/>
    <row r="517" s="354" customFormat="1" x14ac:dyDescent="0.25"/>
    <row r="518" s="354" customFormat="1" x14ac:dyDescent="0.25"/>
    <row r="519" s="354" customFormat="1" x14ac:dyDescent="0.25"/>
    <row r="520" s="354" customFormat="1" x14ac:dyDescent="0.25"/>
    <row r="521" s="354" customFormat="1" x14ac:dyDescent="0.25"/>
    <row r="522" s="354" customFormat="1" x14ac:dyDescent="0.25"/>
    <row r="523" s="354" customFormat="1" x14ac:dyDescent="0.25"/>
    <row r="524" s="354" customFormat="1" x14ac:dyDescent="0.25"/>
    <row r="525" s="354" customFormat="1" x14ac:dyDescent="0.25"/>
    <row r="526" s="354" customFormat="1" x14ac:dyDescent="0.25"/>
    <row r="527" s="354" customFormat="1" x14ac:dyDescent="0.25"/>
    <row r="528" s="354" customFormat="1" x14ac:dyDescent="0.25"/>
    <row r="529" s="354" customFormat="1" x14ac:dyDescent="0.25"/>
    <row r="530" s="354" customFormat="1" x14ac:dyDescent="0.25"/>
    <row r="531" s="354" customFormat="1" x14ac:dyDescent="0.25"/>
    <row r="532" s="354" customFormat="1" x14ac:dyDescent="0.25"/>
    <row r="533" s="354" customFormat="1" x14ac:dyDescent="0.25"/>
    <row r="534" s="354" customFormat="1" x14ac:dyDescent="0.25"/>
    <row r="535" s="354" customFormat="1" x14ac:dyDescent="0.25"/>
    <row r="536" s="354" customFormat="1" x14ac:dyDescent="0.25"/>
    <row r="537" s="354" customFormat="1" x14ac:dyDescent="0.25"/>
    <row r="538" s="354" customFormat="1" x14ac:dyDescent="0.25"/>
    <row r="539" s="354" customFormat="1" x14ac:dyDescent="0.25"/>
    <row r="540" s="354" customFormat="1" x14ac:dyDescent="0.25"/>
    <row r="541" s="354" customFormat="1" x14ac:dyDescent="0.25"/>
    <row r="542" s="354" customFormat="1" x14ac:dyDescent="0.25"/>
    <row r="543" s="354" customFormat="1" x14ac:dyDescent="0.25"/>
    <row r="544" s="354" customFormat="1" x14ac:dyDescent="0.25"/>
    <row r="545" s="354" customFormat="1" x14ac:dyDescent="0.25"/>
    <row r="546" s="354" customFormat="1" x14ac:dyDescent="0.25"/>
    <row r="547" s="354" customFormat="1" x14ac:dyDescent="0.25"/>
    <row r="548" s="354" customFormat="1" x14ac:dyDescent="0.25"/>
    <row r="549" s="354" customFormat="1" x14ac:dyDescent="0.25"/>
    <row r="550" s="354" customFormat="1" x14ac:dyDescent="0.25"/>
    <row r="551" s="354" customFormat="1" x14ac:dyDescent="0.25"/>
    <row r="552" s="354" customFormat="1" x14ac:dyDescent="0.25"/>
    <row r="553" s="354" customFormat="1" x14ac:dyDescent="0.25"/>
    <row r="554" s="354" customFormat="1" x14ac:dyDescent="0.25"/>
    <row r="555" s="354" customFormat="1" x14ac:dyDescent="0.25"/>
    <row r="556" s="354" customFormat="1" x14ac:dyDescent="0.25"/>
    <row r="557" s="354" customFormat="1" x14ac:dyDescent="0.25"/>
    <row r="558" s="354" customFormat="1" x14ac:dyDescent="0.25"/>
    <row r="559" s="354" customFormat="1" x14ac:dyDescent="0.25"/>
    <row r="560" s="354" customFormat="1" x14ac:dyDescent="0.25"/>
    <row r="561" s="354" customFormat="1" x14ac:dyDescent="0.25"/>
    <row r="562" s="354" customFormat="1" x14ac:dyDescent="0.25"/>
    <row r="563" s="354" customFormat="1" x14ac:dyDescent="0.25"/>
    <row r="564" s="354" customFormat="1" x14ac:dyDescent="0.25"/>
    <row r="565" s="354" customFormat="1" x14ac:dyDescent="0.25"/>
    <row r="566" s="354" customFormat="1" x14ac:dyDescent="0.25"/>
    <row r="567" s="354" customFormat="1" x14ac:dyDescent="0.25"/>
    <row r="568" s="354" customFormat="1" x14ac:dyDescent="0.25"/>
    <row r="569" s="354" customFormat="1" x14ac:dyDescent="0.25"/>
    <row r="570" s="354" customFormat="1" x14ac:dyDescent="0.25"/>
    <row r="571" s="354" customFormat="1" x14ac:dyDescent="0.25"/>
    <row r="572" s="354" customFormat="1" x14ac:dyDescent="0.25"/>
    <row r="573" s="354" customFormat="1" x14ac:dyDescent="0.25"/>
    <row r="574" s="354" customFormat="1" x14ac:dyDescent="0.25"/>
    <row r="575" s="354" customFormat="1" x14ac:dyDescent="0.25"/>
    <row r="576" s="354" customFormat="1" x14ac:dyDescent="0.25"/>
    <row r="577" s="354" customFormat="1" x14ac:dyDescent="0.25"/>
    <row r="578" s="354" customFormat="1" x14ac:dyDescent="0.25"/>
    <row r="579" s="354" customFormat="1" x14ac:dyDescent="0.25"/>
    <row r="580" s="354" customFormat="1" x14ac:dyDescent="0.25"/>
    <row r="581" s="354" customFormat="1" x14ac:dyDescent="0.25"/>
    <row r="582" s="354" customFormat="1" x14ac:dyDescent="0.25"/>
    <row r="583" s="354" customFormat="1" x14ac:dyDescent="0.25"/>
    <row r="584" s="354" customFormat="1" x14ac:dyDescent="0.25"/>
    <row r="585" s="354" customFormat="1" x14ac:dyDescent="0.25"/>
    <row r="586" s="354" customFormat="1" x14ac:dyDescent="0.25"/>
    <row r="587" s="354" customFormat="1" x14ac:dyDescent="0.25"/>
    <row r="588" s="354" customFormat="1" x14ac:dyDescent="0.25"/>
    <row r="589" s="354" customFormat="1" x14ac:dyDescent="0.25"/>
    <row r="590" s="354" customFormat="1" x14ac:dyDescent="0.25"/>
    <row r="591" s="354" customFormat="1" x14ac:dyDescent="0.25"/>
    <row r="592" s="354" customFormat="1" x14ac:dyDescent="0.25"/>
    <row r="593" s="354" customFormat="1" x14ac:dyDescent="0.25"/>
    <row r="594" s="354" customFormat="1" x14ac:dyDescent="0.25"/>
    <row r="595" s="354" customFormat="1" x14ac:dyDescent="0.25"/>
    <row r="596" s="354" customFormat="1" x14ac:dyDescent="0.25"/>
    <row r="597" s="354" customFormat="1" x14ac:dyDescent="0.25"/>
    <row r="598" s="354" customFormat="1" x14ac:dyDescent="0.25"/>
    <row r="599" s="354" customFormat="1" x14ac:dyDescent="0.25"/>
    <row r="600" s="354" customFormat="1" x14ac:dyDescent="0.25"/>
    <row r="601" s="354" customFormat="1" x14ac:dyDescent="0.25"/>
    <row r="602" s="354" customFormat="1" x14ac:dyDescent="0.25"/>
    <row r="603" s="354" customFormat="1" x14ac:dyDescent="0.25"/>
    <row r="604" s="354" customFormat="1" x14ac:dyDescent="0.25"/>
    <row r="605" s="354" customFormat="1" x14ac:dyDescent="0.25"/>
    <row r="606" s="354" customFormat="1" x14ac:dyDescent="0.25"/>
    <row r="607" s="354" customFormat="1" x14ac:dyDescent="0.25"/>
    <row r="608" s="354" customFormat="1" x14ac:dyDescent="0.25"/>
    <row r="609" s="354" customFormat="1" x14ac:dyDescent="0.25"/>
    <row r="610" s="354" customFormat="1" x14ac:dyDescent="0.25"/>
    <row r="611" s="354" customFormat="1" x14ac:dyDescent="0.25"/>
    <row r="612" s="354" customFormat="1" x14ac:dyDescent="0.25"/>
    <row r="613" s="354" customFormat="1" x14ac:dyDescent="0.25"/>
    <row r="614" s="354" customFormat="1" x14ac:dyDescent="0.25"/>
    <row r="615" s="354" customFormat="1" x14ac:dyDescent="0.25"/>
    <row r="616" s="354" customFormat="1" x14ac:dyDescent="0.25"/>
    <row r="617" s="354" customFormat="1" x14ac:dyDescent="0.25"/>
    <row r="618" s="354" customFormat="1" x14ac:dyDescent="0.25"/>
    <row r="619" s="354" customFormat="1" x14ac:dyDescent="0.25"/>
    <row r="620" s="354" customFormat="1" x14ac:dyDescent="0.25"/>
    <row r="621" s="354" customFormat="1" x14ac:dyDescent="0.25"/>
    <row r="622" s="354" customFormat="1" x14ac:dyDescent="0.25"/>
    <row r="623" s="354" customFormat="1" x14ac:dyDescent="0.25"/>
    <row r="624" s="354" customFormat="1" x14ac:dyDescent="0.25"/>
    <row r="625" s="354" customFormat="1" x14ac:dyDescent="0.25"/>
    <row r="626" s="354" customFormat="1" x14ac:dyDescent="0.25"/>
    <row r="627" s="354" customFormat="1" x14ac:dyDescent="0.25"/>
    <row r="628" s="354" customFormat="1" x14ac:dyDescent="0.25"/>
    <row r="629" s="354" customFormat="1" x14ac:dyDescent="0.25"/>
    <row r="630" s="354" customFormat="1" x14ac:dyDescent="0.25"/>
    <row r="631" s="354" customFormat="1" x14ac:dyDescent="0.25"/>
    <row r="632" s="354" customFormat="1" x14ac:dyDescent="0.25"/>
    <row r="633" s="354" customFormat="1" x14ac:dyDescent="0.25"/>
    <row r="634" s="354" customFormat="1" x14ac:dyDescent="0.25"/>
    <row r="635" s="354" customFormat="1" x14ac:dyDescent="0.25"/>
    <row r="636" s="354" customFormat="1" x14ac:dyDescent="0.25"/>
    <row r="637" s="354" customFormat="1" x14ac:dyDescent="0.25"/>
    <row r="638" s="354" customFormat="1" x14ac:dyDescent="0.25"/>
    <row r="639" s="354" customFormat="1" x14ac:dyDescent="0.25"/>
    <row r="640" s="354" customFormat="1" x14ac:dyDescent="0.25"/>
    <row r="641" s="354" customFormat="1" x14ac:dyDescent="0.25"/>
    <row r="642" s="354" customFormat="1" x14ac:dyDescent="0.25"/>
    <row r="643" s="354" customFormat="1" x14ac:dyDescent="0.25"/>
    <row r="644" s="354" customFormat="1" x14ac:dyDescent="0.25"/>
    <row r="645" s="354" customFormat="1" x14ac:dyDescent="0.25"/>
    <row r="646" s="354" customFormat="1" x14ac:dyDescent="0.25"/>
    <row r="647" s="354" customFormat="1" x14ac:dyDescent="0.25"/>
    <row r="648" s="354" customFormat="1" x14ac:dyDescent="0.25"/>
    <row r="649" s="354" customFormat="1" x14ac:dyDescent="0.25"/>
    <row r="650" s="354" customFormat="1" x14ac:dyDescent="0.25"/>
    <row r="651" s="354" customFormat="1" x14ac:dyDescent="0.25"/>
    <row r="652" s="354" customFormat="1" x14ac:dyDescent="0.25"/>
    <row r="653" s="354" customFormat="1" x14ac:dyDescent="0.25"/>
    <row r="654" s="354" customFormat="1" x14ac:dyDescent="0.25"/>
    <row r="655" s="354" customFormat="1" x14ac:dyDescent="0.25"/>
    <row r="656" s="354" customFormat="1" x14ac:dyDescent="0.25"/>
    <row r="657" s="354" customFormat="1" x14ac:dyDescent="0.25"/>
    <row r="658" s="354" customFormat="1" x14ac:dyDescent="0.25"/>
    <row r="659" s="354" customFormat="1" x14ac:dyDescent="0.25"/>
    <row r="660" s="354" customFormat="1" x14ac:dyDescent="0.25"/>
    <row r="661" s="354" customFormat="1" x14ac:dyDescent="0.25"/>
    <row r="662" s="354" customFormat="1" x14ac:dyDescent="0.25"/>
    <row r="663" s="354" customFormat="1" x14ac:dyDescent="0.25"/>
    <row r="664" s="354" customFormat="1" x14ac:dyDescent="0.25"/>
    <row r="665" s="354" customFormat="1" x14ac:dyDescent="0.25"/>
    <row r="666" s="354" customFormat="1" x14ac:dyDescent="0.25"/>
    <row r="667" s="354" customFormat="1" x14ac:dyDescent="0.25"/>
    <row r="668" s="354" customFormat="1" x14ac:dyDescent="0.25"/>
    <row r="669" s="354" customFormat="1" x14ac:dyDescent="0.25"/>
    <row r="670" s="354" customFormat="1" x14ac:dyDescent="0.25"/>
    <row r="671" s="354" customFormat="1" x14ac:dyDescent="0.25"/>
    <row r="672" s="354" customFormat="1" x14ac:dyDescent="0.25"/>
    <row r="673" s="354" customFormat="1" x14ac:dyDescent="0.25"/>
    <row r="674" s="354" customFormat="1" x14ac:dyDescent="0.25"/>
    <row r="675" s="354" customFormat="1" x14ac:dyDescent="0.25"/>
    <row r="676" s="354" customFormat="1" x14ac:dyDescent="0.25"/>
    <row r="677" s="354" customFormat="1" x14ac:dyDescent="0.25"/>
    <row r="678" s="354" customFormat="1" x14ac:dyDescent="0.25"/>
    <row r="679" s="354" customFormat="1" x14ac:dyDescent="0.25"/>
    <row r="680" s="354" customFormat="1" x14ac:dyDescent="0.25"/>
    <row r="681" s="354" customFormat="1" x14ac:dyDescent="0.25"/>
    <row r="682" s="354" customFormat="1" x14ac:dyDescent="0.25"/>
    <row r="683" s="354" customFormat="1" x14ac:dyDescent="0.25"/>
    <row r="684" s="354" customFormat="1" x14ac:dyDescent="0.25"/>
    <row r="685" s="354" customFormat="1" x14ac:dyDescent="0.25"/>
    <row r="686" s="354" customFormat="1" x14ac:dyDescent="0.25"/>
    <row r="687" s="354" customFormat="1" x14ac:dyDescent="0.25"/>
    <row r="688" s="354" customFormat="1" x14ac:dyDescent="0.25"/>
    <row r="689" s="354" customFormat="1" x14ac:dyDescent="0.25"/>
    <row r="690" s="354" customFormat="1" x14ac:dyDescent="0.25"/>
    <row r="691" s="354" customFormat="1" x14ac:dyDescent="0.25"/>
    <row r="692" s="354" customFormat="1" x14ac:dyDescent="0.25"/>
    <row r="693" s="354" customFormat="1" x14ac:dyDescent="0.25"/>
    <row r="694" s="354" customFormat="1" x14ac:dyDescent="0.25"/>
    <row r="695" s="354" customFormat="1" x14ac:dyDescent="0.25"/>
    <row r="696" s="354" customFormat="1" x14ac:dyDescent="0.25"/>
    <row r="697" s="354" customFormat="1" x14ac:dyDescent="0.25"/>
    <row r="698" s="354" customFormat="1" x14ac:dyDescent="0.25"/>
    <row r="699" s="354" customFormat="1" x14ac:dyDescent="0.25"/>
    <row r="700" s="354" customFormat="1" x14ac:dyDescent="0.25"/>
    <row r="701" s="354" customFormat="1" x14ac:dyDescent="0.25"/>
    <row r="702" s="354" customFormat="1" x14ac:dyDescent="0.25"/>
    <row r="703" s="354" customFormat="1" x14ac:dyDescent="0.25"/>
    <row r="704" s="354" customFormat="1" x14ac:dyDescent="0.25"/>
    <row r="705" s="354" customFormat="1" x14ac:dyDescent="0.25"/>
    <row r="706" s="354" customFormat="1" x14ac:dyDescent="0.25"/>
    <row r="707" s="354" customFormat="1" x14ac:dyDescent="0.25"/>
    <row r="708" s="354" customFormat="1" x14ac:dyDescent="0.25"/>
    <row r="709" s="354" customFormat="1" x14ac:dyDescent="0.25"/>
    <row r="710" s="354" customFormat="1" x14ac:dyDescent="0.25"/>
    <row r="711" s="354" customFormat="1" x14ac:dyDescent="0.25"/>
    <row r="712" s="354" customFormat="1" x14ac:dyDescent="0.25"/>
    <row r="713" s="354" customFormat="1" x14ac:dyDescent="0.25"/>
    <row r="714" s="354" customFormat="1" x14ac:dyDescent="0.25"/>
    <row r="715" s="354" customFormat="1" x14ac:dyDescent="0.25"/>
    <row r="716" s="354" customFormat="1" x14ac:dyDescent="0.25"/>
    <row r="717" s="354" customFormat="1" x14ac:dyDescent="0.25"/>
    <row r="718" s="354" customFormat="1" x14ac:dyDescent="0.25"/>
    <row r="719" s="354" customFormat="1" x14ac:dyDescent="0.25"/>
    <row r="720" s="354" customFormat="1" x14ac:dyDescent="0.25"/>
    <row r="721" s="354" customFormat="1" x14ac:dyDescent="0.25"/>
    <row r="722" s="354" customFormat="1" x14ac:dyDescent="0.25"/>
    <row r="723" s="354" customFormat="1" x14ac:dyDescent="0.25"/>
    <row r="724" s="354" customFormat="1" x14ac:dyDescent="0.25"/>
    <row r="725" s="354" customFormat="1" x14ac:dyDescent="0.25"/>
    <row r="726" s="354" customFormat="1" x14ac:dyDescent="0.25"/>
    <row r="727" s="354" customFormat="1" x14ac:dyDescent="0.25"/>
    <row r="728" s="354" customFormat="1" x14ac:dyDescent="0.25"/>
    <row r="729" s="354" customFormat="1" x14ac:dyDescent="0.25"/>
    <row r="730" s="354" customFormat="1" x14ac:dyDescent="0.25"/>
    <row r="731" s="354" customFormat="1" x14ac:dyDescent="0.25"/>
    <row r="732" s="354" customFormat="1" x14ac:dyDescent="0.25"/>
    <row r="733" s="354" customFormat="1" x14ac:dyDescent="0.25"/>
    <row r="734" s="354" customFormat="1" x14ac:dyDescent="0.25"/>
    <row r="735" s="354" customFormat="1" x14ac:dyDescent="0.25"/>
    <row r="736" s="354" customFormat="1" x14ac:dyDescent="0.25"/>
    <row r="737" s="354" customFormat="1" x14ac:dyDescent="0.25"/>
    <row r="738" s="354" customFormat="1" x14ac:dyDescent="0.25"/>
    <row r="739" s="354" customFormat="1" x14ac:dyDescent="0.25"/>
    <row r="740" s="354" customFormat="1" x14ac:dyDescent="0.25"/>
    <row r="741" s="354" customFormat="1" x14ac:dyDescent="0.25"/>
    <row r="742" s="354" customFormat="1" x14ac:dyDescent="0.25"/>
    <row r="743" s="354" customFormat="1" x14ac:dyDescent="0.25"/>
    <row r="744" s="354" customFormat="1" x14ac:dyDescent="0.25"/>
    <row r="745" s="354" customFormat="1" x14ac:dyDescent="0.25"/>
    <row r="746" s="354" customFormat="1" x14ac:dyDescent="0.25"/>
    <row r="747" s="354" customFormat="1" x14ac:dyDescent="0.25"/>
    <row r="748" s="354" customFormat="1" x14ac:dyDescent="0.25"/>
    <row r="749" s="354" customFormat="1" x14ac:dyDescent="0.25"/>
    <row r="750" s="354" customFormat="1" x14ac:dyDescent="0.25"/>
    <row r="751" s="354" customFormat="1" x14ac:dyDescent="0.25"/>
    <row r="752" s="354" customFormat="1" x14ac:dyDescent="0.25"/>
    <row r="753" s="354" customFormat="1" x14ac:dyDescent="0.25"/>
    <row r="754" s="354" customFormat="1" x14ac:dyDescent="0.25"/>
    <row r="755" s="354" customFormat="1" x14ac:dyDescent="0.25"/>
    <row r="756" s="354" customFormat="1" x14ac:dyDescent="0.25"/>
    <row r="757" s="354" customFormat="1" x14ac:dyDescent="0.25"/>
    <row r="758" s="354" customFormat="1" x14ac:dyDescent="0.25"/>
    <row r="759" s="354" customFormat="1" x14ac:dyDescent="0.25"/>
    <row r="760" s="354" customFormat="1" x14ac:dyDescent="0.25"/>
    <row r="761" s="354" customFormat="1" x14ac:dyDescent="0.25"/>
    <row r="762" s="354" customFormat="1" x14ac:dyDescent="0.25"/>
    <row r="763" s="354" customFormat="1" x14ac:dyDescent="0.25"/>
    <row r="764" s="354" customFormat="1" x14ac:dyDescent="0.25"/>
    <row r="765" s="354" customFormat="1" x14ac:dyDescent="0.25"/>
    <row r="766" s="354" customFormat="1" x14ac:dyDescent="0.25"/>
    <row r="767" s="354" customFormat="1" x14ac:dyDescent="0.25"/>
    <row r="768" s="354" customFormat="1" x14ac:dyDescent="0.25"/>
    <row r="769" s="354" customFormat="1" x14ac:dyDescent="0.25"/>
    <row r="770" s="354" customFormat="1" x14ac:dyDescent="0.25"/>
    <row r="771" s="354" customFormat="1" x14ac:dyDescent="0.25"/>
    <row r="772" s="354" customFormat="1" x14ac:dyDescent="0.25"/>
    <row r="773" s="354" customFormat="1" x14ac:dyDescent="0.25"/>
    <row r="774" s="354" customFormat="1" x14ac:dyDescent="0.25"/>
    <row r="775" s="354" customFormat="1" x14ac:dyDescent="0.25"/>
    <row r="776" s="354" customFormat="1" x14ac:dyDescent="0.25"/>
    <row r="777" s="354" customFormat="1" x14ac:dyDescent="0.25"/>
    <row r="778" s="354" customFormat="1" x14ac:dyDescent="0.25"/>
    <row r="779" s="354" customFormat="1" x14ac:dyDescent="0.25"/>
    <row r="780" s="354" customFormat="1" x14ac:dyDescent="0.25"/>
    <row r="781" s="354" customFormat="1" x14ac:dyDescent="0.25"/>
    <row r="782" s="354" customFormat="1" x14ac:dyDescent="0.25"/>
    <row r="783" s="354" customFormat="1" x14ac:dyDescent="0.25"/>
    <row r="784" s="354" customFormat="1" x14ac:dyDescent="0.25"/>
    <row r="785" s="354" customFormat="1" x14ac:dyDescent="0.25"/>
    <row r="786" s="354" customFormat="1" x14ac:dyDescent="0.25"/>
    <row r="787" s="354" customFormat="1" x14ac:dyDescent="0.25"/>
    <row r="788" s="354" customFormat="1" x14ac:dyDescent="0.25"/>
    <row r="789" s="354" customFormat="1" x14ac:dyDescent="0.25"/>
    <row r="790" s="354" customFormat="1" x14ac:dyDescent="0.25"/>
    <row r="791" s="354" customFormat="1" x14ac:dyDescent="0.25"/>
    <row r="792" s="354" customFormat="1" x14ac:dyDescent="0.25"/>
    <row r="793" s="354" customFormat="1" x14ac:dyDescent="0.25"/>
    <row r="794" s="354" customFormat="1" x14ac:dyDescent="0.25"/>
    <row r="795" s="354" customFormat="1" x14ac:dyDescent="0.25"/>
    <row r="796" s="354" customFormat="1" x14ac:dyDescent="0.25"/>
    <row r="797" s="354" customFormat="1" x14ac:dyDescent="0.25"/>
    <row r="798" s="354" customFormat="1" x14ac:dyDescent="0.25"/>
    <row r="799" s="354" customFormat="1" x14ac:dyDescent="0.25"/>
    <row r="800" s="354" customFormat="1" x14ac:dyDescent="0.25"/>
    <row r="801" s="354" customFormat="1" x14ac:dyDescent="0.25"/>
    <row r="802" s="354" customFormat="1" x14ac:dyDescent="0.25"/>
    <row r="803" s="354" customFormat="1" x14ac:dyDescent="0.25"/>
    <row r="804" s="354" customFormat="1" x14ac:dyDescent="0.25"/>
    <row r="805" s="354" customFormat="1" x14ac:dyDescent="0.25"/>
    <row r="806" s="354" customFormat="1" x14ac:dyDescent="0.25"/>
    <row r="807" s="354" customFormat="1" x14ac:dyDescent="0.25"/>
    <row r="808" s="354" customFormat="1" x14ac:dyDescent="0.25"/>
    <row r="809" s="354" customFormat="1" x14ac:dyDescent="0.25"/>
    <row r="810" s="354" customFormat="1" x14ac:dyDescent="0.25"/>
    <row r="811" s="354" customFormat="1" x14ac:dyDescent="0.25"/>
    <row r="812" s="354" customFormat="1" x14ac:dyDescent="0.25"/>
    <row r="813" s="354" customFormat="1" x14ac:dyDescent="0.25"/>
    <row r="814" s="354" customFormat="1" x14ac:dyDescent="0.25"/>
    <row r="815" s="354" customFormat="1" x14ac:dyDescent="0.25"/>
    <row r="816" s="354" customFormat="1" x14ac:dyDescent="0.25"/>
    <row r="817" s="354" customFormat="1" x14ac:dyDescent="0.25"/>
    <row r="818" s="354" customFormat="1" x14ac:dyDescent="0.25"/>
    <row r="819" s="354" customFormat="1" x14ac:dyDescent="0.25"/>
    <row r="820" s="354" customFormat="1" x14ac:dyDescent="0.25"/>
    <row r="821" s="354" customFormat="1" x14ac:dyDescent="0.25"/>
    <row r="822" s="354" customFormat="1" x14ac:dyDescent="0.25"/>
    <row r="823" s="354" customFormat="1" x14ac:dyDescent="0.25"/>
    <row r="824" s="354" customFormat="1" x14ac:dyDescent="0.25"/>
    <row r="825" s="354" customFormat="1" x14ac:dyDescent="0.25"/>
    <row r="826" s="354" customFormat="1" x14ac:dyDescent="0.25"/>
    <row r="827" s="354" customFormat="1" x14ac:dyDescent="0.25"/>
    <row r="828" s="354" customFormat="1" x14ac:dyDescent="0.25"/>
    <row r="829" s="354" customFormat="1" x14ac:dyDescent="0.25"/>
    <row r="830" s="354" customFormat="1" x14ac:dyDescent="0.25"/>
    <row r="831" s="354" customFormat="1" x14ac:dyDescent="0.25"/>
    <row r="832" s="354" customFormat="1" x14ac:dyDescent="0.25"/>
    <row r="833" s="354" customFormat="1" x14ac:dyDescent="0.25"/>
    <row r="834" s="354" customFormat="1" x14ac:dyDescent="0.25"/>
    <row r="835" s="354" customFormat="1" x14ac:dyDescent="0.25"/>
    <row r="836" s="354" customFormat="1" x14ac:dyDescent="0.25"/>
    <row r="837" s="354" customFormat="1" x14ac:dyDescent="0.25"/>
    <row r="838" s="354" customFormat="1" x14ac:dyDescent="0.25"/>
    <row r="839" s="354" customFormat="1" x14ac:dyDescent="0.25"/>
    <row r="840" s="354" customFormat="1" x14ac:dyDescent="0.25"/>
    <row r="841" s="354" customFormat="1" x14ac:dyDescent="0.25"/>
    <row r="842" s="354" customFormat="1" x14ac:dyDescent="0.25"/>
    <row r="843" s="354" customFormat="1" x14ac:dyDescent="0.25"/>
    <row r="844" s="354" customFormat="1" x14ac:dyDescent="0.25"/>
    <row r="845" s="354" customFormat="1" x14ac:dyDescent="0.25"/>
    <row r="846" s="354" customFormat="1" x14ac:dyDescent="0.25"/>
    <row r="847" s="354" customFormat="1" x14ac:dyDescent="0.25"/>
    <row r="848" s="354" customFormat="1" x14ac:dyDescent="0.25"/>
    <row r="849" s="354" customFormat="1" x14ac:dyDescent="0.25"/>
    <row r="850" s="354" customFormat="1" x14ac:dyDescent="0.25"/>
    <row r="851" s="354" customFormat="1" x14ac:dyDescent="0.25"/>
    <row r="852" s="354" customFormat="1" x14ac:dyDescent="0.25"/>
    <row r="853" s="354" customFormat="1" x14ac:dyDescent="0.25"/>
    <row r="854" s="354" customFormat="1" x14ac:dyDescent="0.25"/>
    <row r="855" s="354" customFormat="1" x14ac:dyDescent="0.25"/>
    <row r="856" s="354" customFormat="1" x14ac:dyDescent="0.25"/>
    <row r="857" s="354" customFormat="1" x14ac:dyDescent="0.25"/>
    <row r="858" s="354" customFormat="1" x14ac:dyDescent="0.25"/>
    <row r="859" s="354" customFormat="1" x14ac:dyDescent="0.25"/>
    <row r="860" s="354" customFormat="1" x14ac:dyDescent="0.25"/>
    <row r="861" s="354" customFormat="1" x14ac:dyDescent="0.25"/>
    <row r="862" s="354" customFormat="1" x14ac:dyDescent="0.25"/>
    <row r="863" s="354" customFormat="1" x14ac:dyDescent="0.25"/>
    <row r="864" s="354" customFormat="1" x14ac:dyDescent="0.25"/>
    <row r="865" s="354" customFormat="1" x14ac:dyDescent="0.25"/>
    <row r="866" s="354" customFormat="1" x14ac:dyDescent="0.25"/>
    <row r="867" s="354" customFormat="1" x14ac:dyDescent="0.25"/>
    <row r="868" s="354" customFormat="1" x14ac:dyDescent="0.25"/>
    <row r="869" s="354" customFormat="1" x14ac:dyDescent="0.25"/>
    <row r="870" s="354" customFormat="1" x14ac:dyDescent="0.25"/>
    <row r="871" s="354" customFormat="1" x14ac:dyDescent="0.25"/>
    <row r="872" s="354" customFormat="1" x14ac:dyDescent="0.25"/>
    <row r="873" s="354" customFormat="1" x14ac:dyDescent="0.25"/>
    <row r="874" s="354" customFormat="1" x14ac:dyDescent="0.25"/>
    <row r="875" s="354" customFormat="1" x14ac:dyDescent="0.25"/>
    <row r="876" s="354" customFormat="1" x14ac:dyDescent="0.25"/>
    <row r="877" s="354" customFormat="1" x14ac:dyDescent="0.25"/>
    <row r="878" s="354" customFormat="1" x14ac:dyDescent="0.25"/>
    <row r="879" s="354" customFormat="1" x14ac:dyDescent="0.25"/>
    <row r="880" s="354" customFormat="1" x14ac:dyDescent="0.25"/>
    <row r="881" s="354" customFormat="1" x14ac:dyDescent="0.25"/>
    <row r="882" s="354" customFormat="1" x14ac:dyDescent="0.25"/>
    <row r="883" s="354" customFormat="1" x14ac:dyDescent="0.25"/>
    <row r="884" s="354" customFormat="1" x14ac:dyDescent="0.25"/>
    <row r="885" s="354" customFormat="1" x14ac:dyDescent="0.25"/>
    <row r="886" s="354" customFormat="1" x14ac:dyDescent="0.25"/>
    <row r="887" s="354" customFormat="1" x14ac:dyDescent="0.25"/>
    <row r="888" s="354" customFormat="1" x14ac:dyDescent="0.25"/>
    <row r="889" s="354" customFormat="1" x14ac:dyDescent="0.25"/>
    <row r="890" s="354" customFormat="1" x14ac:dyDescent="0.25"/>
    <row r="891" s="354" customFormat="1" x14ac:dyDescent="0.25"/>
    <row r="892" s="354" customFormat="1" x14ac:dyDescent="0.25"/>
    <row r="893" s="354" customFormat="1" x14ac:dyDescent="0.25"/>
    <row r="894" s="354" customFormat="1" x14ac:dyDescent="0.25"/>
    <row r="895" s="354" customFormat="1" x14ac:dyDescent="0.25"/>
    <row r="896" s="354" customFormat="1" x14ac:dyDescent="0.25"/>
    <row r="897" s="354" customFormat="1" x14ac:dyDescent="0.25"/>
    <row r="898" s="354" customFormat="1" x14ac:dyDescent="0.25"/>
    <row r="899" s="354" customFormat="1" x14ac:dyDescent="0.25"/>
    <row r="900" s="354" customFormat="1" x14ac:dyDescent="0.25"/>
    <row r="901" s="354" customFormat="1" x14ac:dyDescent="0.25"/>
    <row r="902" s="354" customFormat="1" x14ac:dyDescent="0.25"/>
    <row r="903" s="354" customFormat="1" x14ac:dyDescent="0.25"/>
    <row r="904" s="354" customFormat="1" x14ac:dyDescent="0.25"/>
    <row r="905" s="354" customFormat="1" x14ac:dyDescent="0.25"/>
    <row r="906" s="354" customFormat="1" x14ac:dyDescent="0.25"/>
    <row r="907" s="354" customFormat="1" x14ac:dyDescent="0.25"/>
    <row r="908" s="354" customFormat="1" x14ac:dyDescent="0.25"/>
    <row r="909" s="354" customFormat="1" x14ac:dyDescent="0.25"/>
    <row r="910" s="354" customFormat="1" x14ac:dyDescent="0.25"/>
    <row r="911" s="354" customFormat="1" x14ac:dyDescent="0.25"/>
    <row r="912" s="354" customFormat="1" x14ac:dyDescent="0.25"/>
    <row r="913" s="354" customFormat="1" x14ac:dyDescent="0.25"/>
    <row r="914" s="354" customFormat="1" x14ac:dyDescent="0.25"/>
    <row r="915" s="354" customFormat="1" x14ac:dyDescent="0.25"/>
    <row r="916" s="354" customFormat="1" x14ac:dyDescent="0.25"/>
    <row r="917" s="354" customFormat="1" x14ac:dyDescent="0.25"/>
    <row r="918" s="354" customFormat="1" x14ac:dyDescent="0.25"/>
    <row r="919" s="354" customFormat="1" x14ac:dyDescent="0.25"/>
    <row r="920" s="354" customFormat="1" x14ac:dyDescent="0.25"/>
    <row r="921" s="354" customFormat="1" x14ac:dyDescent="0.25"/>
    <row r="922" s="354" customFormat="1" x14ac:dyDescent="0.25"/>
    <row r="923" s="354" customFormat="1" x14ac:dyDescent="0.25"/>
    <row r="924" s="354" customFormat="1" x14ac:dyDescent="0.25"/>
    <row r="925" s="354" customFormat="1" x14ac:dyDescent="0.25"/>
    <row r="926" s="354" customFormat="1" x14ac:dyDescent="0.25"/>
    <row r="927" s="354" customFormat="1" x14ac:dyDescent="0.25"/>
    <row r="928" s="354" customFormat="1" x14ac:dyDescent="0.25"/>
    <row r="929" s="354" customFormat="1" x14ac:dyDescent="0.25"/>
    <row r="930" s="354" customFormat="1" x14ac:dyDescent="0.25"/>
    <row r="931" s="354" customFormat="1" x14ac:dyDescent="0.25"/>
    <row r="932" s="354" customFormat="1" x14ac:dyDescent="0.25"/>
    <row r="933" s="354" customFormat="1" x14ac:dyDescent="0.25"/>
    <row r="934" s="354" customFormat="1" x14ac:dyDescent="0.25"/>
    <row r="935" s="354" customFormat="1" x14ac:dyDescent="0.25"/>
    <row r="936" s="354" customFormat="1" x14ac:dyDescent="0.25"/>
    <row r="937" s="354" customFormat="1" x14ac:dyDescent="0.25"/>
    <row r="938" s="354" customFormat="1" x14ac:dyDescent="0.25"/>
    <row r="939" s="354" customFormat="1" x14ac:dyDescent="0.25"/>
    <row r="940" s="354" customFormat="1" x14ac:dyDescent="0.25"/>
    <row r="941" s="354" customFormat="1" x14ac:dyDescent="0.25"/>
    <row r="942" s="354" customFormat="1" x14ac:dyDescent="0.25"/>
    <row r="943" s="354" customFormat="1" x14ac:dyDescent="0.25"/>
    <row r="944" s="354" customFormat="1" x14ac:dyDescent="0.25"/>
    <row r="945" s="354" customFormat="1" x14ac:dyDescent="0.25"/>
    <row r="946" s="354" customFormat="1" x14ac:dyDescent="0.25"/>
    <row r="947" s="354" customFormat="1" x14ac:dyDescent="0.25"/>
    <row r="948" s="354" customFormat="1" x14ac:dyDescent="0.25"/>
    <row r="949" s="354" customFormat="1" x14ac:dyDescent="0.25"/>
    <row r="950" s="354" customFormat="1" x14ac:dyDescent="0.25"/>
    <row r="951" s="354" customFormat="1" x14ac:dyDescent="0.25"/>
    <row r="952" s="354" customFormat="1" x14ac:dyDescent="0.25"/>
    <row r="953" s="354" customFormat="1" x14ac:dyDescent="0.25"/>
    <row r="954" s="354" customFormat="1" x14ac:dyDescent="0.25"/>
    <row r="955" s="354" customFormat="1" x14ac:dyDescent="0.25"/>
    <row r="956" s="354" customFormat="1" x14ac:dyDescent="0.25"/>
    <row r="957" s="354" customFormat="1" x14ac:dyDescent="0.25"/>
    <row r="958" s="354" customFormat="1" x14ac:dyDescent="0.25"/>
    <row r="959" s="354" customFormat="1" x14ac:dyDescent="0.25"/>
    <row r="960" s="354" customFormat="1" x14ac:dyDescent="0.25"/>
    <row r="961" s="354" customFormat="1" x14ac:dyDescent="0.25"/>
    <row r="962" s="354" customFormat="1" x14ac:dyDescent="0.25"/>
    <row r="963" s="354" customFormat="1" x14ac:dyDescent="0.25"/>
    <row r="964" s="354" customFormat="1" x14ac:dyDescent="0.25"/>
    <row r="965" s="354" customFormat="1" x14ac:dyDescent="0.25"/>
    <row r="966" s="354" customFormat="1" x14ac:dyDescent="0.25"/>
    <row r="967" s="354" customFormat="1" x14ac:dyDescent="0.25"/>
    <row r="968" s="354" customFormat="1" x14ac:dyDescent="0.25"/>
    <row r="969" s="354" customFormat="1" x14ac:dyDescent="0.25"/>
    <row r="970" s="354" customFormat="1" x14ac:dyDescent="0.25"/>
    <row r="971" s="354" customFormat="1" x14ac:dyDescent="0.25"/>
    <row r="972" s="354" customFormat="1" x14ac:dyDescent="0.25"/>
    <row r="973" s="354" customFormat="1" x14ac:dyDescent="0.25"/>
    <row r="974" s="354" customFormat="1" x14ac:dyDescent="0.25"/>
    <row r="975" s="354" customFormat="1" x14ac:dyDescent="0.25"/>
    <row r="976" s="354" customFormat="1" x14ac:dyDescent="0.25"/>
    <row r="977" s="354" customFormat="1" x14ac:dyDescent="0.25"/>
    <row r="978" s="354" customFormat="1" x14ac:dyDescent="0.25"/>
    <row r="979" s="354" customFormat="1" x14ac:dyDescent="0.25"/>
    <row r="980" s="354" customFormat="1" x14ac:dyDescent="0.25"/>
    <row r="981" s="354" customFormat="1" x14ac:dyDescent="0.25"/>
    <row r="982" s="354" customFormat="1" x14ac:dyDescent="0.25"/>
    <row r="983" s="354" customFormat="1" x14ac:dyDescent="0.25"/>
    <row r="984" s="354" customFormat="1" x14ac:dyDescent="0.25"/>
    <row r="985" s="354" customFormat="1" x14ac:dyDescent="0.25"/>
    <row r="986" s="354" customFormat="1" x14ac:dyDescent="0.25"/>
    <row r="987" s="354" customFormat="1" x14ac:dyDescent="0.25"/>
    <row r="988" s="354" customFormat="1" x14ac:dyDescent="0.25"/>
    <row r="989" s="354" customFormat="1" x14ac:dyDescent="0.25"/>
    <row r="990" s="354" customFormat="1" x14ac:dyDescent="0.25"/>
    <row r="991" s="354" customFormat="1" x14ac:dyDescent="0.25"/>
    <row r="992" s="354" customFormat="1" x14ac:dyDescent="0.25"/>
    <row r="993" s="354" customFormat="1" x14ac:dyDescent="0.25"/>
    <row r="994" s="354" customFormat="1" x14ac:dyDescent="0.25"/>
    <row r="995" s="354" customFormat="1" x14ac:dyDescent="0.25"/>
    <row r="996" s="354" customFormat="1" x14ac:dyDescent="0.25"/>
    <row r="997" s="354" customFormat="1" x14ac:dyDescent="0.25"/>
    <row r="998" s="354" customFormat="1" x14ac:dyDescent="0.25"/>
    <row r="999" s="354" customFormat="1" x14ac:dyDescent="0.25"/>
    <row r="1000" s="354" customFormat="1" x14ac:dyDescent="0.25"/>
    <row r="1001" s="354" customFormat="1" x14ac:dyDescent="0.25"/>
    <row r="1002" s="354" customFormat="1" x14ac:dyDescent="0.25"/>
    <row r="1003" s="354" customFormat="1" x14ac:dyDescent="0.25"/>
    <row r="1004" s="354" customFormat="1" x14ac:dyDescent="0.25"/>
    <row r="1005" s="354" customFormat="1" x14ac:dyDescent="0.25"/>
    <row r="1006" s="354" customFormat="1" x14ac:dyDescent="0.25"/>
    <row r="1007" s="354" customFormat="1" x14ac:dyDescent="0.25"/>
    <row r="1008" s="354" customFormat="1" x14ac:dyDescent="0.25"/>
    <row r="1009" s="354" customFormat="1" x14ac:dyDescent="0.25"/>
    <row r="1010" s="354" customFormat="1" x14ac:dyDescent="0.25"/>
    <row r="1011" s="354" customFormat="1" x14ac:dyDescent="0.25"/>
    <row r="1012" s="354" customFormat="1" x14ac:dyDescent="0.25"/>
    <row r="1013" s="354" customFormat="1" x14ac:dyDescent="0.25"/>
    <row r="1014" s="354" customFormat="1" x14ac:dyDescent="0.25"/>
    <row r="1015" s="354" customFormat="1" x14ac:dyDescent="0.25"/>
    <row r="1016" s="354" customFormat="1" x14ac:dyDescent="0.25"/>
    <row r="1017" s="354" customFormat="1" x14ac:dyDescent="0.25"/>
    <row r="1018" s="354" customFormat="1" x14ac:dyDescent="0.25"/>
    <row r="1019" s="354" customFormat="1" x14ac:dyDescent="0.25"/>
    <row r="1020" s="354" customFormat="1" x14ac:dyDescent="0.25"/>
    <row r="1021" s="354" customFormat="1" x14ac:dyDescent="0.25"/>
    <row r="1022" s="354" customFormat="1" x14ac:dyDescent="0.25"/>
    <row r="1023" s="354" customFormat="1" x14ac:dyDescent="0.25"/>
    <row r="1024" s="354" customFormat="1" x14ac:dyDescent="0.25"/>
    <row r="1025" s="354" customFormat="1" x14ac:dyDescent="0.25"/>
    <row r="1026" s="354" customFormat="1" x14ac:dyDescent="0.25"/>
    <row r="1027" s="354" customFormat="1" x14ac:dyDescent="0.25"/>
    <row r="1028" s="354" customFormat="1" x14ac:dyDescent="0.25"/>
    <row r="1029" s="354" customFormat="1" x14ac:dyDescent="0.25"/>
    <row r="1030" s="354" customFormat="1" x14ac:dyDescent="0.25"/>
    <row r="1031" s="354" customFormat="1" x14ac:dyDescent="0.25"/>
    <row r="1032" s="354" customFormat="1" x14ac:dyDescent="0.25"/>
    <row r="1033" s="354" customFormat="1" x14ac:dyDescent="0.25"/>
    <row r="1034" s="354" customFormat="1" x14ac:dyDescent="0.25"/>
    <row r="1035" s="354" customFormat="1" x14ac:dyDescent="0.25"/>
    <row r="1036" s="354" customFormat="1" x14ac:dyDescent="0.25"/>
    <row r="1037" s="354" customFormat="1" x14ac:dyDescent="0.25"/>
    <row r="1038" s="354" customFormat="1" x14ac:dyDescent="0.25"/>
    <row r="1039" s="354" customFormat="1" x14ac:dyDescent="0.25"/>
    <row r="1040" s="354" customFormat="1" x14ac:dyDescent="0.25"/>
    <row r="1041" s="354" customFormat="1" x14ac:dyDescent="0.25"/>
    <row r="1042" s="354" customFormat="1" x14ac:dyDescent="0.25"/>
    <row r="1043" s="354" customFormat="1" x14ac:dyDescent="0.25"/>
    <row r="1044" s="354" customFormat="1" x14ac:dyDescent="0.25"/>
    <row r="1045" s="354" customFormat="1" x14ac:dyDescent="0.25"/>
    <row r="1046" s="354" customFormat="1" x14ac:dyDescent="0.25"/>
    <row r="1047" s="354" customFormat="1" x14ac:dyDescent="0.25"/>
    <row r="1048" s="354" customFormat="1" x14ac:dyDescent="0.25"/>
    <row r="1049" s="354" customFormat="1" x14ac:dyDescent="0.25"/>
    <row r="1050" s="354" customFormat="1" x14ac:dyDescent="0.25"/>
    <row r="1051" s="354" customFormat="1" x14ac:dyDescent="0.25"/>
    <row r="1052" s="354" customFormat="1" x14ac:dyDescent="0.25"/>
    <row r="1053" s="354" customFormat="1" x14ac:dyDescent="0.25"/>
    <row r="1054" s="354" customFormat="1" x14ac:dyDescent="0.25"/>
    <row r="1055" s="354" customFormat="1" x14ac:dyDescent="0.25"/>
    <row r="1056" s="354" customFormat="1" x14ac:dyDescent="0.25"/>
    <row r="1057" s="354" customFormat="1" x14ac:dyDescent="0.25"/>
    <row r="1058" s="354" customFormat="1" x14ac:dyDescent="0.25"/>
    <row r="1059" s="354" customFormat="1" x14ac:dyDescent="0.25"/>
    <row r="1060" s="354" customFormat="1" x14ac:dyDescent="0.25"/>
    <row r="1061" s="354" customFormat="1" x14ac:dyDescent="0.25"/>
    <row r="1062" s="354" customFormat="1" x14ac:dyDescent="0.25"/>
    <row r="1063" s="354" customFormat="1" x14ac:dyDescent="0.25"/>
    <row r="1064" s="354" customFormat="1" x14ac:dyDescent="0.25"/>
    <row r="1065" s="354" customFormat="1" x14ac:dyDescent="0.25"/>
    <row r="1066" s="354" customFormat="1" x14ac:dyDescent="0.25"/>
    <row r="1067" s="354" customFormat="1" x14ac:dyDescent="0.25"/>
    <row r="1068" s="354" customFormat="1" x14ac:dyDescent="0.25"/>
    <row r="1069" s="354" customFormat="1" x14ac:dyDescent="0.25"/>
    <row r="1070" s="354" customFormat="1" x14ac:dyDescent="0.25"/>
    <row r="1071" s="354" customFormat="1" x14ac:dyDescent="0.25"/>
    <row r="1072" s="354" customFormat="1" x14ac:dyDescent="0.25"/>
    <row r="1073" s="354" customFormat="1" x14ac:dyDescent="0.25"/>
    <row r="1074" s="354" customFormat="1" x14ac:dyDescent="0.25"/>
    <row r="1075" s="354" customFormat="1" x14ac:dyDescent="0.25"/>
    <row r="1076" s="354" customFormat="1" x14ac:dyDescent="0.25"/>
    <row r="1077" s="354" customFormat="1" x14ac:dyDescent="0.25"/>
    <row r="1078" s="354" customFormat="1" x14ac:dyDescent="0.25"/>
    <row r="1079" s="354" customFormat="1" x14ac:dyDescent="0.25"/>
    <row r="1080" s="354" customFormat="1" x14ac:dyDescent="0.25"/>
    <row r="1081" s="354" customFormat="1" x14ac:dyDescent="0.25"/>
    <row r="1082" s="354" customFormat="1" x14ac:dyDescent="0.25"/>
    <row r="1083" s="354" customFormat="1" x14ac:dyDescent="0.25"/>
    <row r="1084" s="354" customFormat="1" x14ac:dyDescent="0.25"/>
    <row r="1085" s="354" customFormat="1" x14ac:dyDescent="0.25"/>
    <row r="1086" s="354" customFormat="1" x14ac:dyDescent="0.25"/>
    <row r="1087" s="354" customFormat="1" x14ac:dyDescent="0.25"/>
    <row r="1088" s="354" customFormat="1" x14ac:dyDescent="0.25"/>
    <row r="1089" s="354" customFormat="1" x14ac:dyDescent="0.25"/>
    <row r="1090" s="354" customFormat="1" x14ac:dyDescent="0.25"/>
    <row r="1091" s="354" customFormat="1" x14ac:dyDescent="0.25"/>
    <row r="1092" s="354" customFormat="1" x14ac:dyDescent="0.25"/>
    <row r="1093" s="354" customFormat="1" x14ac:dyDescent="0.25"/>
    <row r="1094" s="354" customFormat="1" x14ac:dyDescent="0.25"/>
    <row r="1095" s="354" customFormat="1" x14ac:dyDescent="0.25"/>
    <row r="1096" s="354" customFormat="1" x14ac:dyDescent="0.25"/>
    <row r="1097" s="354" customFormat="1" x14ac:dyDescent="0.25"/>
    <row r="1098" s="354" customFormat="1" x14ac:dyDescent="0.25"/>
    <row r="1099" s="354" customFormat="1" x14ac:dyDescent="0.25"/>
    <row r="1100" s="354" customFormat="1" x14ac:dyDescent="0.25"/>
    <row r="1101" s="354" customFormat="1" x14ac:dyDescent="0.25"/>
    <row r="1102" s="354" customFormat="1" x14ac:dyDescent="0.25"/>
    <row r="1103" s="354" customFormat="1" x14ac:dyDescent="0.25"/>
    <row r="1104" s="354" customFormat="1" x14ac:dyDescent="0.25"/>
    <row r="1105" s="354" customFormat="1" x14ac:dyDescent="0.25"/>
    <row r="1106" s="354" customFormat="1" x14ac:dyDescent="0.25"/>
    <row r="1107" s="354" customFormat="1" x14ac:dyDescent="0.25"/>
    <row r="1108" s="354" customFormat="1" x14ac:dyDescent="0.25"/>
    <row r="1109" s="354" customFormat="1" x14ac:dyDescent="0.25"/>
    <row r="1110" s="354" customFormat="1" x14ac:dyDescent="0.25"/>
    <row r="1111" s="354" customFormat="1" x14ac:dyDescent="0.25"/>
    <row r="1112" s="354" customFormat="1" x14ac:dyDescent="0.25"/>
    <row r="1113" s="354" customFormat="1" x14ac:dyDescent="0.25"/>
    <row r="1114" s="354" customFormat="1" x14ac:dyDescent="0.25"/>
    <row r="1115" s="354" customFormat="1" x14ac:dyDescent="0.25"/>
    <row r="1116" s="354" customFormat="1" x14ac:dyDescent="0.25"/>
    <row r="1117" s="354" customFormat="1" x14ac:dyDescent="0.25"/>
    <row r="1118" s="354" customFormat="1" x14ac:dyDescent="0.25"/>
    <row r="1119" s="354" customFormat="1" x14ac:dyDescent="0.25"/>
    <row r="1120" s="354" customFormat="1" x14ac:dyDescent="0.25"/>
    <row r="1121" s="354" customFormat="1" x14ac:dyDescent="0.25"/>
    <row r="1122" s="354" customFormat="1" x14ac:dyDescent="0.25"/>
    <row r="1123" s="354" customFormat="1" x14ac:dyDescent="0.25"/>
    <row r="1124" s="354" customFormat="1" x14ac:dyDescent="0.25"/>
    <row r="1125" s="354" customFormat="1" x14ac:dyDescent="0.25"/>
    <row r="1126" s="354" customFormat="1" x14ac:dyDescent="0.25"/>
    <row r="1127" s="354" customFormat="1" x14ac:dyDescent="0.25"/>
    <row r="1128" s="354" customFormat="1" x14ac:dyDescent="0.25"/>
    <row r="1129" s="354" customFormat="1" x14ac:dyDescent="0.25"/>
    <row r="1130" s="354" customFormat="1" x14ac:dyDescent="0.25"/>
    <row r="1131" s="354" customFormat="1" x14ac:dyDescent="0.25"/>
    <row r="1132" s="354" customFormat="1" x14ac:dyDescent="0.25"/>
    <row r="1133" s="354" customFormat="1" x14ac:dyDescent="0.25"/>
    <row r="1134" s="354" customFormat="1" x14ac:dyDescent="0.25"/>
    <row r="1135" s="354" customFormat="1" x14ac:dyDescent="0.25"/>
    <row r="1136" s="354" customFormat="1" x14ac:dyDescent="0.25"/>
    <row r="1137" s="354" customFormat="1" x14ac:dyDescent="0.25"/>
    <row r="1138" s="354" customFormat="1" x14ac:dyDescent="0.25"/>
    <row r="1139" s="354" customFormat="1" x14ac:dyDescent="0.25"/>
    <row r="1140" s="354" customFormat="1" x14ac:dyDescent="0.25"/>
    <row r="1141" s="354" customFormat="1" x14ac:dyDescent="0.25"/>
    <row r="1142" s="354" customFormat="1" x14ac:dyDescent="0.25"/>
    <row r="1143" s="354" customFormat="1" x14ac:dyDescent="0.25"/>
    <row r="1144" s="354" customFormat="1" x14ac:dyDescent="0.25"/>
    <row r="1145" s="354" customFormat="1" x14ac:dyDescent="0.25"/>
    <row r="1146" s="354" customFormat="1" x14ac:dyDescent="0.25"/>
    <row r="1147" s="354" customFormat="1" x14ac:dyDescent="0.25"/>
    <row r="1148" s="354" customFormat="1" x14ac:dyDescent="0.25"/>
    <row r="1149" s="354" customFormat="1" x14ac:dyDescent="0.25"/>
    <row r="1150" s="354" customFormat="1" x14ac:dyDescent="0.25"/>
    <row r="1151" s="354" customFormat="1" x14ac:dyDescent="0.25"/>
    <row r="1152" s="354" customFormat="1" x14ac:dyDescent="0.25"/>
    <row r="1153" s="354" customFormat="1" x14ac:dyDescent="0.25"/>
    <row r="1154" s="354" customFormat="1" x14ac:dyDescent="0.25"/>
    <row r="1155" s="354" customFormat="1" x14ac:dyDescent="0.25"/>
    <row r="1156" s="354" customFormat="1" x14ac:dyDescent="0.25"/>
    <row r="1157" s="354" customFormat="1" x14ac:dyDescent="0.25"/>
    <row r="1158" s="354" customFormat="1" x14ac:dyDescent="0.25"/>
    <row r="1159" s="354" customFormat="1" x14ac:dyDescent="0.25"/>
    <row r="1160" s="354" customFormat="1" x14ac:dyDescent="0.25"/>
    <row r="1161" s="354" customFormat="1" x14ac:dyDescent="0.25"/>
    <row r="1162" s="354" customFormat="1" x14ac:dyDescent="0.25"/>
    <row r="1163" s="354" customFormat="1" x14ac:dyDescent="0.25"/>
    <row r="1164" s="354" customFormat="1" x14ac:dyDescent="0.25"/>
    <row r="1165" s="354" customFormat="1" x14ac:dyDescent="0.25"/>
    <row r="1166" s="354" customFormat="1" x14ac:dyDescent="0.25"/>
    <row r="1167" s="354" customFormat="1" x14ac:dyDescent="0.25"/>
    <row r="1168" s="354" customFormat="1" x14ac:dyDescent="0.25"/>
    <row r="1169" s="354" customFormat="1" x14ac:dyDescent="0.25"/>
    <row r="1170" s="354" customFormat="1" x14ac:dyDescent="0.25"/>
    <row r="1171" s="354" customFormat="1" x14ac:dyDescent="0.25"/>
    <row r="1172" s="354" customFormat="1" x14ac:dyDescent="0.25"/>
    <row r="1173" s="354" customFormat="1" x14ac:dyDescent="0.25"/>
    <row r="1174" s="354" customFormat="1" x14ac:dyDescent="0.25"/>
    <row r="1175" s="354" customFormat="1" x14ac:dyDescent="0.25"/>
    <row r="1176" s="354" customFormat="1" x14ac:dyDescent="0.25"/>
    <row r="1177" s="354" customFormat="1" x14ac:dyDescent="0.25"/>
    <row r="1178" s="354" customFormat="1" x14ac:dyDescent="0.25"/>
    <row r="1179" s="354" customFormat="1" x14ac:dyDescent="0.25"/>
    <row r="1180" s="354" customFormat="1" x14ac:dyDescent="0.25"/>
    <row r="1181" s="354" customFormat="1" x14ac:dyDescent="0.25"/>
    <row r="1182" s="354" customFormat="1" x14ac:dyDescent="0.25"/>
    <row r="1183" s="354" customFormat="1" x14ac:dyDescent="0.25"/>
    <row r="1184" s="354" customFormat="1" x14ac:dyDescent="0.25"/>
    <row r="1185" s="354" customFormat="1" x14ac:dyDescent="0.25"/>
    <row r="1186" s="354" customFormat="1" x14ac:dyDescent="0.25"/>
    <row r="1187" s="354" customFormat="1" x14ac:dyDescent="0.25"/>
    <row r="1188" s="354" customFormat="1" x14ac:dyDescent="0.25"/>
    <row r="1189" s="354" customFormat="1" x14ac:dyDescent="0.25"/>
    <row r="1190" s="354" customFormat="1" x14ac:dyDescent="0.25"/>
    <row r="1191" s="354" customFormat="1" x14ac:dyDescent="0.25"/>
    <row r="1192" s="354" customFormat="1" x14ac:dyDescent="0.25"/>
    <row r="1193" s="354" customFormat="1" x14ac:dyDescent="0.25"/>
    <row r="1194" s="354" customFormat="1" x14ac:dyDescent="0.25"/>
    <row r="1195" s="354" customFormat="1" x14ac:dyDescent="0.25"/>
    <row r="1196" s="354" customFormat="1" x14ac:dyDescent="0.25"/>
    <row r="1197" s="354" customFormat="1" x14ac:dyDescent="0.25"/>
    <row r="1198" s="354" customFormat="1" x14ac:dyDescent="0.25"/>
    <row r="1199" s="354" customFormat="1" x14ac:dyDescent="0.25"/>
    <row r="1200" s="354" customFormat="1" x14ac:dyDescent="0.25"/>
    <row r="1201" s="354" customFormat="1" x14ac:dyDescent="0.25"/>
    <row r="1202" s="354" customFormat="1" x14ac:dyDescent="0.25"/>
    <row r="1203" s="354" customFormat="1" x14ac:dyDescent="0.25"/>
    <row r="1204" s="354" customFormat="1" x14ac:dyDescent="0.25"/>
    <row r="1205" s="354" customFormat="1" x14ac:dyDescent="0.25"/>
    <row r="1206" s="354" customFormat="1" x14ac:dyDescent="0.25"/>
    <row r="1207" s="354" customFormat="1" x14ac:dyDescent="0.25"/>
    <row r="1208" s="354" customFormat="1" x14ac:dyDescent="0.25"/>
    <row r="1209" s="354" customFormat="1" x14ac:dyDescent="0.25"/>
    <row r="1210" s="354" customFormat="1" x14ac:dyDescent="0.25"/>
    <row r="1211" s="354" customFormat="1" x14ac:dyDescent="0.25"/>
    <row r="1212" s="354" customFormat="1" x14ac:dyDescent="0.25"/>
    <row r="1213" s="354" customFormat="1" x14ac:dyDescent="0.25"/>
    <row r="1214" s="354" customFormat="1" x14ac:dyDescent="0.25"/>
    <row r="1215" s="354" customFormat="1" x14ac:dyDescent="0.25"/>
    <row r="1216" s="354" customFormat="1" x14ac:dyDescent="0.25"/>
    <row r="1217" s="354" customFormat="1" x14ac:dyDescent="0.25"/>
    <row r="1218" s="354" customFormat="1" x14ac:dyDescent="0.25"/>
    <row r="1219" s="354" customFormat="1" x14ac:dyDescent="0.25"/>
    <row r="1220" s="354" customFormat="1" x14ac:dyDescent="0.25"/>
    <row r="1221" s="354" customFormat="1" x14ac:dyDescent="0.25"/>
    <row r="1222" s="354" customFormat="1" x14ac:dyDescent="0.25"/>
    <row r="1223" s="354" customFormat="1" x14ac:dyDescent="0.25"/>
    <row r="1224" s="354" customFormat="1" x14ac:dyDescent="0.25"/>
    <row r="1225" s="354" customFormat="1" x14ac:dyDescent="0.25"/>
    <row r="1226" s="354" customFormat="1" x14ac:dyDescent="0.25"/>
    <row r="1227" s="354" customFormat="1" x14ac:dyDescent="0.25"/>
    <row r="1228" s="354" customFormat="1" x14ac:dyDescent="0.25"/>
    <row r="1229" s="354" customFormat="1" x14ac:dyDescent="0.25"/>
    <row r="1230" s="354" customFormat="1" x14ac:dyDescent="0.25"/>
    <row r="1231" s="354" customFormat="1" x14ac:dyDescent="0.25"/>
    <row r="1232" s="354" customFormat="1" x14ac:dyDescent="0.25"/>
    <row r="1233" s="354" customFormat="1" x14ac:dyDescent="0.25"/>
    <row r="1234" s="354" customFormat="1" x14ac:dyDescent="0.25"/>
    <row r="1235" s="354" customFormat="1" x14ac:dyDescent="0.25"/>
    <row r="1236" s="354" customFormat="1" x14ac:dyDescent="0.25"/>
    <row r="1237" s="354" customFormat="1" x14ac:dyDescent="0.25"/>
    <row r="1238" s="354" customFormat="1" x14ac:dyDescent="0.25"/>
    <row r="1239" s="354" customFormat="1" x14ac:dyDescent="0.25"/>
    <row r="1240" s="354" customFormat="1" x14ac:dyDescent="0.25"/>
    <row r="1241" s="354" customFormat="1" x14ac:dyDescent="0.25"/>
    <row r="1242" s="354" customFormat="1" x14ac:dyDescent="0.25"/>
    <row r="1243" s="354" customFormat="1" x14ac:dyDescent="0.25"/>
    <row r="1244" s="354" customFormat="1" x14ac:dyDescent="0.25"/>
    <row r="1245" s="354" customFormat="1" x14ac:dyDescent="0.25"/>
    <row r="1246" s="354" customFormat="1" x14ac:dyDescent="0.25"/>
    <row r="1247" s="354" customFormat="1" x14ac:dyDescent="0.25"/>
    <row r="1248" s="354" customFormat="1" x14ac:dyDescent="0.25"/>
    <row r="1249" s="354" customFormat="1" x14ac:dyDescent="0.25"/>
    <row r="1250" s="354" customFormat="1" x14ac:dyDescent="0.25"/>
    <row r="1251" s="354" customFormat="1" x14ac:dyDescent="0.25"/>
    <row r="1252" s="354" customFormat="1" x14ac:dyDescent="0.25"/>
    <row r="1253" s="354" customFormat="1" x14ac:dyDescent="0.25"/>
    <row r="1254" s="354" customFormat="1" x14ac:dyDescent="0.25"/>
    <row r="1255" s="354" customFormat="1" x14ac:dyDescent="0.25"/>
    <row r="1256" s="354" customFormat="1" x14ac:dyDescent="0.25"/>
    <row r="1257" s="354" customFormat="1" x14ac:dyDescent="0.25"/>
    <row r="1258" s="354" customFormat="1" x14ac:dyDescent="0.25"/>
    <row r="1259" s="354" customFormat="1" x14ac:dyDescent="0.25"/>
    <row r="1260" s="354" customFormat="1" x14ac:dyDescent="0.25"/>
    <row r="1261" s="354" customFormat="1" x14ac:dyDescent="0.25"/>
    <row r="1262" s="354" customFormat="1" x14ac:dyDescent="0.25"/>
    <row r="1263" s="354" customFormat="1" x14ac:dyDescent="0.25"/>
    <row r="1264" s="354" customFormat="1" x14ac:dyDescent="0.25"/>
    <row r="1265" s="354" customFormat="1" x14ac:dyDescent="0.25"/>
    <row r="1266" s="354" customFormat="1" x14ac:dyDescent="0.25"/>
    <row r="1267" s="354" customFormat="1" x14ac:dyDescent="0.25"/>
    <row r="1268" s="354" customFormat="1" x14ac:dyDescent="0.25"/>
    <row r="1269" s="354" customFormat="1" x14ac:dyDescent="0.25"/>
    <row r="1270" s="354" customFormat="1" x14ac:dyDescent="0.25"/>
    <row r="1271" s="354" customFormat="1" x14ac:dyDescent="0.25"/>
    <row r="1272" s="354" customFormat="1" x14ac:dyDescent="0.25"/>
    <row r="1273" s="354" customFormat="1" x14ac:dyDescent="0.25"/>
    <row r="1274" s="354" customFormat="1" x14ac:dyDescent="0.25"/>
    <row r="1275" s="354" customFormat="1" x14ac:dyDescent="0.25"/>
    <row r="1276" s="354" customFormat="1" x14ac:dyDescent="0.25"/>
    <row r="1277" s="354" customFormat="1" x14ac:dyDescent="0.25"/>
    <row r="1278" s="354" customFormat="1" x14ac:dyDescent="0.25"/>
    <row r="1279" s="354" customFormat="1" x14ac:dyDescent="0.25"/>
    <row r="1280" s="354" customFormat="1" x14ac:dyDescent="0.25"/>
    <row r="1281" s="354" customFormat="1" x14ac:dyDescent="0.25"/>
    <row r="1282" s="354" customFormat="1" x14ac:dyDescent="0.25"/>
    <row r="1283" s="354" customFormat="1" x14ac:dyDescent="0.25"/>
    <row r="1284" s="354" customFormat="1" x14ac:dyDescent="0.25"/>
    <row r="1285" s="354" customFormat="1" x14ac:dyDescent="0.25"/>
    <row r="1286" s="354" customFormat="1" x14ac:dyDescent="0.25"/>
    <row r="1287" s="354" customFormat="1" x14ac:dyDescent="0.25"/>
    <row r="1288" s="354" customFormat="1" x14ac:dyDescent="0.25"/>
    <row r="1289" s="354" customFormat="1" x14ac:dyDescent="0.25"/>
    <row r="1290" s="354" customFormat="1" x14ac:dyDescent="0.25"/>
    <row r="1291" s="354" customFormat="1" x14ac:dyDescent="0.25"/>
    <row r="1292" s="354" customFormat="1" x14ac:dyDescent="0.25"/>
    <row r="1293" s="354" customFormat="1" x14ac:dyDescent="0.25"/>
    <row r="1294" s="354" customFormat="1" x14ac:dyDescent="0.25"/>
    <row r="1295" s="354" customFormat="1" x14ac:dyDescent="0.25"/>
    <row r="1296" s="354" customFormat="1" x14ac:dyDescent="0.25"/>
    <row r="1297" s="354" customFormat="1" x14ac:dyDescent="0.25"/>
    <row r="1298" s="354" customFormat="1" x14ac:dyDescent="0.25"/>
    <row r="1299" s="354" customFormat="1" x14ac:dyDescent="0.25"/>
    <row r="1300" s="354" customFormat="1" x14ac:dyDescent="0.25"/>
    <row r="1301" s="354" customFormat="1" x14ac:dyDescent="0.25"/>
    <row r="1302" s="354" customFormat="1" x14ac:dyDescent="0.25"/>
    <row r="1303" s="354" customFormat="1" x14ac:dyDescent="0.25"/>
    <row r="1304" s="354" customFormat="1" x14ac:dyDescent="0.25"/>
    <row r="1305" s="354" customFormat="1" x14ac:dyDescent="0.25"/>
    <row r="1306" s="354" customFormat="1" x14ac:dyDescent="0.25"/>
    <row r="1307" s="354" customFormat="1" x14ac:dyDescent="0.25"/>
    <row r="1308" s="354" customFormat="1" x14ac:dyDescent="0.25"/>
    <row r="1309" s="354" customFormat="1" x14ac:dyDescent="0.25"/>
    <row r="1310" s="354" customFormat="1" x14ac:dyDescent="0.25"/>
    <row r="1311" s="354" customFormat="1" x14ac:dyDescent="0.25"/>
    <row r="1312" s="354" customFormat="1" x14ac:dyDescent="0.25"/>
    <row r="1313" s="354" customFormat="1" x14ac:dyDescent="0.25"/>
    <row r="1314" s="354" customFormat="1" x14ac:dyDescent="0.25"/>
    <row r="1315" s="354" customFormat="1" x14ac:dyDescent="0.25"/>
    <row r="1316" s="354" customFormat="1" x14ac:dyDescent="0.25"/>
    <row r="1317" s="354" customFormat="1" x14ac:dyDescent="0.25"/>
    <row r="1318" s="354" customFormat="1" x14ac:dyDescent="0.25"/>
    <row r="1319" s="354" customFormat="1" x14ac:dyDescent="0.25"/>
    <row r="1320" s="354" customFormat="1" x14ac:dyDescent="0.25"/>
    <row r="1321" s="354" customFormat="1" x14ac:dyDescent="0.25"/>
    <row r="1322" s="354" customFormat="1" x14ac:dyDescent="0.25"/>
    <row r="1323" s="354" customFormat="1" x14ac:dyDescent="0.25"/>
    <row r="1324" s="354" customFormat="1" x14ac:dyDescent="0.25"/>
    <row r="1325" s="354" customFormat="1" x14ac:dyDescent="0.25"/>
    <row r="1326" s="354" customFormat="1" x14ac:dyDescent="0.25"/>
    <row r="1327" s="354" customFormat="1" x14ac:dyDescent="0.25"/>
    <row r="1328" s="354" customFormat="1" x14ac:dyDescent="0.25"/>
    <row r="1329" s="354" customFormat="1" x14ac:dyDescent="0.25"/>
    <row r="1330" s="354" customFormat="1" x14ac:dyDescent="0.25"/>
    <row r="1331" s="354" customFormat="1" x14ac:dyDescent="0.25"/>
    <row r="1332" s="354" customFormat="1" x14ac:dyDescent="0.25"/>
    <row r="1333" s="354" customFormat="1" x14ac:dyDescent="0.25"/>
    <row r="1334" s="354" customFormat="1" x14ac:dyDescent="0.25"/>
    <row r="1335" s="354" customFormat="1" x14ac:dyDescent="0.25"/>
    <row r="1336" s="354" customFormat="1" x14ac:dyDescent="0.25"/>
    <row r="1337" s="354" customFormat="1" x14ac:dyDescent="0.25"/>
    <row r="1338" s="354" customFormat="1" x14ac:dyDescent="0.25"/>
    <row r="1339" s="354" customFormat="1" x14ac:dyDescent="0.25"/>
    <row r="1340" s="354" customFormat="1" x14ac:dyDescent="0.25"/>
    <row r="1341" s="354" customFormat="1" x14ac:dyDescent="0.25"/>
    <row r="1342" s="354" customFormat="1" x14ac:dyDescent="0.25"/>
    <row r="1343" s="354" customFormat="1" x14ac:dyDescent="0.25"/>
    <row r="1344" s="354" customFormat="1" x14ac:dyDescent="0.25"/>
    <row r="1345" s="354" customFormat="1" x14ac:dyDescent="0.25"/>
    <row r="1346" s="354" customFormat="1" x14ac:dyDescent="0.25"/>
    <row r="1347" s="354" customFormat="1" x14ac:dyDescent="0.25"/>
    <row r="1348" s="354" customFormat="1" x14ac:dyDescent="0.25"/>
    <row r="1349" s="354" customFormat="1" x14ac:dyDescent="0.25"/>
    <row r="1350" s="354" customFormat="1" x14ac:dyDescent="0.25"/>
    <row r="1351" s="354" customFormat="1" x14ac:dyDescent="0.25"/>
    <row r="1352" s="354" customFormat="1" x14ac:dyDescent="0.25"/>
    <row r="1353" s="354" customFormat="1" x14ac:dyDescent="0.25"/>
    <row r="1354" s="354" customFormat="1" x14ac:dyDescent="0.25"/>
    <row r="1355" s="354" customFormat="1" x14ac:dyDescent="0.25"/>
    <row r="1356" s="354" customFormat="1" x14ac:dyDescent="0.25"/>
    <row r="1357" s="354" customFormat="1" x14ac:dyDescent="0.25"/>
    <row r="1358" s="354" customFormat="1" x14ac:dyDescent="0.25"/>
    <row r="1359" s="354" customFormat="1" x14ac:dyDescent="0.25"/>
    <row r="1360" s="354" customFormat="1" x14ac:dyDescent="0.25"/>
    <row r="1361" s="354" customFormat="1" x14ac:dyDescent="0.25"/>
    <row r="1362" s="354" customFormat="1" x14ac:dyDescent="0.25"/>
    <row r="1363" s="354" customFormat="1" x14ac:dyDescent="0.25"/>
    <row r="1364" s="354" customFormat="1" x14ac:dyDescent="0.25"/>
    <row r="1365" s="354" customFormat="1" x14ac:dyDescent="0.25"/>
    <row r="1366" s="354" customFormat="1" x14ac:dyDescent="0.25"/>
    <row r="1367" s="354" customFormat="1" x14ac:dyDescent="0.25"/>
    <row r="1368" s="354" customFormat="1" x14ac:dyDescent="0.25"/>
    <row r="1369" s="354" customFormat="1" x14ac:dyDescent="0.25"/>
    <row r="1370" s="354" customFormat="1" x14ac:dyDescent="0.25"/>
    <row r="1371" s="354" customFormat="1" x14ac:dyDescent="0.25"/>
    <row r="1372" s="354" customFormat="1" x14ac:dyDescent="0.25"/>
    <row r="1373" s="354" customFormat="1" x14ac:dyDescent="0.25"/>
    <row r="1374" s="354" customFormat="1" x14ac:dyDescent="0.25"/>
    <row r="1375" s="354" customFormat="1" x14ac:dyDescent="0.25"/>
    <row r="1376" s="354" customFormat="1" x14ac:dyDescent="0.25"/>
    <row r="1377" s="354" customFormat="1" x14ac:dyDescent="0.25"/>
    <row r="1378" s="354" customFormat="1" x14ac:dyDescent="0.25"/>
    <row r="1379" s="354" customFormat="1" x14ac:dyDescent="0.25"/>
    <row r="1380" s="354" customFormat="1" x14ac:dyDescent="0.25"/>
    <row r="1381" s="354" customFormat="1" x14ac:dyDescent="0.25"/>
    <row r="1382" s="354" customFormat="1" x14ac:dyDescent="0.25"/>
    <row r="1383" s="354" customFormat="1" x14ac:dyDescent="0.25"/>
    <row r="1384" s="354" customFormat="1" x14ac:dyDescent="0.25"/>
    <row r="1385" s="354" customFormat="1" x14ac:dyDescent="0.25"/>
    <row r="1386" s="354" customFormat="1" x14ac:dyDescent="0.25"/>
    <row r="1387" s="354" customFormat="1" x14ac:dyDescent="0.25"/>
    <row r="1388" s="354" customFormat="1" x14ac:dyDescent="0.25"/>
    <row r="1389" s="354" customFormat="1" x14ac:dyDescent="0.25"/>
    <row r="1390" s="354" customFormat="1" x14ac:dyDescent="0.25"/>
    <row r="1391" s="354" customFormat="1" x14ac:dyDescent="0.25"/>
    <row r="1392" s="354" customFormat="1" x14ac:dyDescent="0.25"/>
    <row r="1393" s="354" customFormat="1" x14ac:dyDescent="0.25"/>
    <row r="1394" s="354" customFormat="1" x14ac:dyDescent="0.25"/>
    <row r="1395" s="354" customFormat="1" x14ac:dyDescent="0.25"/>
    <row r="1396" s="354" customFormat="1" x14ac:dyDescent="0.25"/>
    <row r="1397" s="354" customFormat="1" x14ac:dyDescent="0.25"/>
    <row r="1398" s="354" customFormat="1" x14ac:dyDescent="0.25"/>
    <row r="1399" s="354" customFormat="1" x14ac:dyDescent="0.25"/>
    <row r="1400" s="354" customFormat="1" x14ac:dyDescent="0.25"/>
    <row r="1401" s="354" customFormat="1" x14ac:dyDescent="0.25"/>
    <row r="1402" s="354" customFormat="1" x14ac:dyDescent="0.25"/>
    <row r="1403" s="354" customFormat="1" x14ac:dyDescent="0.25"/>
    <row r="1404" s="354" customFormat="1" x14ac:dyDescent="0.25"/>
    <row r="1405" s="354" customFormat="1" x14ac:dyDescent="0.25"/>
    <row r="1406" s="354" customFormat="1" x14ac:dyDescent="0.25"/>
    <row r="1407" s="354" customFormat="1" x14ac:dyDescent="0.25"/>
    <row r="1408" s="354" customFormat="1" x14ac:dyDescent="0.25"/>
    <row r="1409" s="354" customFormat="1" x14ac:dyDescent="0.25"/>
    <row r="1410" s="354" customFormat="1" x14ac:dyDescent="0.25"/>
    <row r="1411" s="354" customFormat="1" x14ac:dyDescent="0.25"/>
    <row r="1412" s="354" customFormat="1" x14ac:dyDescent="0.25"/>
    <row r="1413" s="354" customFormat="1" x14ac:dyDescent="0.25"/>
    <row r="1414" s="354" customFormat="1" x14ac:dyDescent="0.25"/>
    <row r="1415" s="354" customFormat="1" x14ac:dyDescent="0.25"/>
    <row r="1416" s="354" customFormat="1" x14ac:dyDescent="0.25"/>
    <row r="1417" s="354" customFormat="1" x14ac:dyDescent="0.25"/>
    <row r="1418" s="354" customFormat="1" x14ac:dyDescent="0.25"/>
    <row r="1419" s="354" customFormat="1" x14ac:dyDescent="0.25"/>
    <row r="1420" s="354" customFormat="1" x14ac:dyDescent="0.25"/>
    <row r="1421" s="354" customFormat="1" x14ac:dyDescent="0.25"/>
    <row r="1422" s="354" customFormat="1" x14ac:dyDescent="0.25"/>
    <row r="1423" s="354" customFormat="1" x14ac:dyDescent="0.25"/>
    <row r="1424" s="354" customFormat="1" x14ac:dyDescent="0.25"/>
    <row r="1425" s="354" customFormat="1" x14ac:dyDescent="0.25"/>
    <row r="1426" s="354" customFormat="1" x14ac:dyDescent="0.25"/>
    <row r="1427" s="354" customFormat="1" x14ac:dyDescent="0.25"/>
    <row r="1428" s="354" customFormat="1" x14ac:dyDescent="0.25"/>
    <row r="1429" s="354" customFormat="1" x14ac:dyDescent="0.25"/>
    <row r="1430" s="354" customFormat="1" x14ac:dyDescent="0.25"/>
    <row r="1431" s="354" customFormat="1" x14ac:dyDescent="0.25"/>
    <row r="1432" s="354" customFormat="1" x14ac:dyDescent="0.25"/>
    <row r="1433" s="354" customFormat="1" x14ac:dyDescent="0.25"/>
    <row r="1434" s="354" customFormat="1" x14ac:dyDescent="0.25"/>
    <row r="1435" s="354" customFormat="1" x14ac:dyDescent="0.25"/>
    <row r="1436" s="354" customFormat="1" x14ac:dyDescent="0.25"/>
    <row r="1437" s="354" customFormat="1" x14ac:dyDescent="0.25"/>
    <row r="1438" s="354" customFormat="1" x14ac:dyDescent="0.25"/>
    <row r="1439" s="354" customFormat="1" x14ac:dyDescent="0.25"/>
    <row r="1440" s="354" customFormat="1" x14ac:dyDescent="0.25"/>
    <row r="1441" s="354" customFormat="1" x14ac:dyDescent="0.25"/>
    <row r="1442" s="354" customFormat="1" x14ac:dyDescent="0.25"/>
    <row r="1443" s="354" customFormat="1" x14ac:dyDescent="0.25"/>
    <row r="1444" s="354" customFormat="1" x14ac:dyDescent="0.25"/>
    <row r="1445" s="354" customFormat="1" x14ac:dyDescent="0.25"/>
    <row r="1446" s="354" customFormat="1" x14ac:dyDescent="0.25"/>
    <row r="1447" s="354" customFormat="1" x14ac:dyDescent="0.25"/>
    <row r="1448" s="354" customFormat="1" x14ac:dyDescent="0.25"/>
    <row r="1449" s="354" customFormat="1" x14ac:dyDescent="0.25"/>
    <row r="1450" s="354" customFormat="1" x14ac:dyDescent="0.25"/>
    <row r="1451" s="354" customFormat="1" x14ac:dyDescent="0.25"/>
    <row r="1452" s="354" customFormat="1" x14ac:dyDescent="0.25"/>
    <row r="1453" s="354" customFormat="1" x14ac:dyDescent="0.25"/>
    <row r="1454" s="354" customFormat="1" x14ac:dyDescent="0.25"/>
    <row r="1455" s="354" customFormat="1" x14ac:dyDescent="0.25"/>
    <row r="1456" s="354" customFormat="1" x14ac:dyDescent="0.25"/>
    <row r="1457" s="354" customFormat="1" x14ac:dyDescent="0.25"/>
    <row r="1458" s="354" customFormat="1" x14ac:dyDescent="0.25"/>
    <row r="1459" s="354" customFormat="1" x14ac:dyDescent="0.25"/>
    <row r="1460" s="354" customFormat="1" x14ac:dyDescent="0.25"/>
    <row r="1461" s="354" customFormat="1" x14ac:dyDescent="0.25"/>
    <row r="1462" s="354" customFormat="1" x14ac:dyDescent="0.25"/>
    <row r="1463" s="354" customFormat="1" x14ac:dyDescent="0.25"/>
    <row r="1464" s="354" customFormat="1" x14ac:dyDescent="0.25"/>
    <row r="1465" s="354" customFormat="1" x14ac:dyDescent="0.25"/>
    <row r="1466" s="354" customFormat="1" x14ac:dyDescent="0.25"/>
    <row r="1467" s="354" customFormat="1" x14ac:dyDescent="0.25"/>
    <row r="1468" s="354" customFormat="1" x14ac:dyDescent="0.25"/>
    <row r="1469" s="354" customFormat="1" x14ac:dyDescent="0.25"/>
    <row r="1470" s="354" customFormat="1" x14ac:dyDescent="0.25"/>
    <row r="1471" s="354" customFormat="1" x14ac:dyDescent="0.25"/>
    <row r="1472" s="354" customFormat="1" x14ac:dyDescent="0.25"/>
    <row r="1473" s="354" customFormat="1" x14ac:dyDescent="0.25"/>
    <row r="1474" s="354" customFormat="1" x14ac:dyDescent="0.25"/>
    <row r="1475" s="354" customFormat="1" x14ac:dyDescent="0.25"/>
    <row r="1476" s="354" customFormat="1" x14ac:dyDescent="0.25"/>
    <row r="1477" s="354" customFormat="1" x14ac:dyDescent="0.25"/>
    <row r="1478" s="354" customFormat="1" x14ac:dyDescent="0.25"/>
    <row r="1479" s="354" customFormat="1" x14ac:dyDescent="0.25"/>
    <row r="1480" s="354" customFormat="1" x14ac:dyDescent="0.25"/>
    <row r="1481" s="354" customFormat="1" x14ac:dyDescent="0.25"/>
    <row r="1482" s="354" customFormat="1" x14ac:dyDescent="0.25"/>
    <row r="1483" s="354" customFormat="1" x14ac:dyDescent="0.25"/>
    <row r="1484" s="354" customFormat="1" x14ac:dyDescent="0.25"/>
    <row r="1485" s="354" customFormat="1" x14ac:dyDescent="0.25"/>
    <row r="1486" s="354" customFormat="1" x14ac:dyDescent="0.25"/>
    <row r="1487" s="354" customFormat="1" x14ac:dyDescent="0.25"/>
    <row r="1488" s="354" customFormat="1" x14ac:dyDescent="0.25"/>
    <row r="1489" s="354" customFormat="1" x14ac:dyDescent="0.25"/>
    <row r="1490" s="354" customFormat="1" x14ac:dyDescent="0.25"/>
    <row r="1491" s="354" customFormat="1" x14ac:dyDescent="0.25"/>
    <row r="1492" s="354" customFormat="1" x14ac:dyDescent="0.25"/>
    <row r="1493" s="354" customFormat="1" x14ac:dyDescent="0.25"/>
    <row r="1494" s="354" customFormat="1" x14ac:dyDescent="0.25"/>
    <row r="1495" s="354" customFormat="1" x14ac:dyDescent="0.25"/>
    <row r="1496" s="354" customFormat="1" x14ac:dyDescent="0.25"/>
    <row r="1497" s="354" customFormat="1" x14ac:dyDescent="0.25"/>
    <row r="1498" s="354" customFormat="1" x14ac:dyDescent="0.25"/>
    <row r="1499" s="354" customFormat="1" x14ac:dyDescent="0.25"/>
    <row r="1500" s="354" customFormat="1" x14ac:dyDescent="0.25"/>
    <row r="1501" s="354" customFormat="1" x14ac:dyDescent="0.25"/>
    <row r="1502" s="354" customFormat="1" x14ac:dyDescent="0.25"/>
    <row r="1503" s="354" customFormat="1" x14ac:dyDescent="0.25"/>
    <row r="1504" s="354" customFormat="1" x14ac:dyDescent="0.25"/>
    <row r="1505" s="354" customFormat="1" x14ac:dyDescent="0.25"/>
    <row r="1506" s="354" customFormat="1" x14ac:dyDescent="0.25"/>
    <row r="1507" s="354" customFormat="1" x14ac:dyDescent="0.25"/>
    <row r="1508" s="354" customFormat="1" x14ac:dyDescent="0.25"/>
    <row r="1509" s="354" customFormat="1" x14ac:dyDescent="0.25"/>
    <row r="1510" s="354" customFormat="1" x14ac:dyDescent="0.25"/>
    <row r="1511" s="354" customFormat="1" x14ac:dyDescent="0.25"/>
    <row r="1512" s="354" customFormat="1" x14ac:dyDescent="0.25"/>
    <row r="1513" s="354" customFormat="1" x14ac:dyDescent="0.25"/>
    <row r="1514" s="354" customFormat="1" x14ac:dyDescent="0.25"/>
    <row r="1515" s="354" customFormat="1" x14ac:dyDescent="0.25"/>
    <row r="1516" s="354" customFormat="1" x14ac:dyDescent="0.25"/>
    <row r="1517" s="354" customFormat="1" x14ac:dyDescent="0.25"/>
    <row r="1518" s="354" customFormat="1" x14ac:dyDescent="0.25"/>
    <row r="1519" s="354" customFormat="1" x14ac:dyDescent="0.25"/>
    <row r="1520" s="354" customFormat="1" x14ac:dyDescent="0.25"/>
    <row r="1521" s="354" customFormat="1" x14ac:dyDescent="0.25"/>
    <row r="1522" s="354" customFormat="1" x14ac:dyDescent="0.25"/>
    <row r="1523" s="354" customFormat="1" x14ac:dyDescent="0.25"/>
    <row r="1524" s="354" customFormat="1" x14ac:dyDescent="0.25"/>
    <row r="1525" s="354" customFormat="1" x14ac:dyDescent="0.25"/>
    <row r="1526" s="354" customFormat="1" x14ac:dyDescent="0.25"/>
    <row r="1527" s="354" customFormat="1" x14ac:dyDescent="0.25"/>
    <row r="1528" s="354" customFormat="1" x14ac:dyDescent="0.25"/>
    <row r="1529" s="354" customFormat="1" x14ac:dyDescent="0.25"/>
    <row r="1530" s="354" customFormat="1" x14ac:dyDescent="0.25"/>
    <row r="1531" s="354" customFormat="1" x14ac:dyDescent="0.25"/>
    <row r="1532" s="354" customFormat="1" x14ac:dyDescent="0.25"/>
    <row r="1533" s="354" customFormat="1" x14ac:dyDescent="0.25"/>
    <row r="1534" s="354" customFormat="1" x14ac:dyDescent="0.25"/>
    <row r="1535" s="354" customFormat="1" x14ac:dyDescent="0.25"/>
    <row r="1536" s="354" customFormat="1" x14ac:dyDescent="0.25"/>
    <row r="1537" s="354" customFormat="1" x14ac:dyDescent="0.25"/>
    <row r="1538" s="354" customFormat="1" x14ac:dyDescent="0.25"/>
    <row r="1539" s="354" customFormat="1" x14ac:dyDescent="0.25"/>
    <row r="1540" s="354" customFormat="1" x14ac:dyDescent="0.25"/>
    <row r="1541" s="354" customFormat="1" x14ac:dyDescent="0.25"/>
    <row r="1542" s="354" customFormat="1" x14ac:dyDescent="0.25"/>
    <row r="1543" s="354" customFormat="1" x14ac:dyDescent="0.25"/>
    <row r="1544" s="354" customFormat="1" x14ac:dyDescent="0.25"/>
    <row r="1545" s="354" customFormat="1" x14ac:dyDescent="0.25"/>
    <row r="1546" s="354" customFormat="1" x14ac:dyDescent="0.25"/>
    <row r="1547" s="354" customFormat="1" x14ac:dyDescent="0.25"/>
    <row r="1548" s="354" customFormat="1" x14ac:dyDescent="0.25"/>
    <row r="1549" s="354" customFormat="1" x14ac:dyDescent="0.25"/>
    <row r="1550" s="354" customFormat="1" x14ac:dyDescent="0.25"/>
    <row r="1551" s="354" customFormat="1" x14ac:dyDescent="0.25"/>
    <row r="1552" s="354" customFormat="1" x14ac:dyDescent="0.25"/>
    <row r="1553" s="354" customFormat="1" x14ac:dyDescent="0.25"/>
    <row r="1554" s="354" customFormat="1" x14ac:dyDescent="0.25"/>
    <row r="1555" s="354" customFormat="1" x14ac:dyDescent="0.25"/>
    <row r="1556" s="354" customFormat="1" x14ac:dyDescent="0.25"/>
    <row r="1557" s="354" customFormat="1" x14ac:dyDescent="0.25"/>
    <row r="1558" s="354" customFormat="1" x14ac:dyDescent="0.25"/>
    <row r="1559" s="354" customFormat="1" x14ac:dyDescent="0.25"/>
    <row r="1560" s="354" customFormat="1" x14ac:dyDescent="0.25"/>
    <row r="1561" s="354" customFormat="1" x14ac:dyDescent="0.25"/>
    <row r="1562" s="354" customFormat="1" x14ac:dyDescent="0.25"/>
    <row r="1563" s="354" customFormat="1" x14ac:dyDescent="0.25"/>
    <row r="1564" s="354" customFormat="1" x14ac:dyDescent="0.25"/>
    <row r="1565" s="354" customFormat="1" x14ac:dyDescent="0.25"/>
    <row r="1566" s="354" customFormat="1" x14ac:dyDescent="0.25"/>
    <row r="1567" s="354" customFormat="1" x14ac:dyDescent="0.25"/>
    <row r="1568" s="354" customFormat="1" x14ac:dyDescent="0.25"/>
    <row r="1569" s="354" customFormat="1" x14ac:dyDescent="0.25"/>
    <row r="1570" s="354" customFormat="1" x14ac:dyDescent="0.25"/>
    <row r="1571" s="354" customFormat="1" x14ac:dyDescent="0.25"/>
    <row r="1572" s="354" customFormat="1" x14ac:dyDescent="0.25"/>
    <row r="1573" s="354" customFormat="1" x14ac:dyDescent="0.25"/>
    <row r="1574" s="354" customFormat="1" x14ac:dyDescent="0.25"/>
    <row r="1575" s="354" customFormat="1" x14ac:dyDescent="0.25"/>
    <row r="1576" s="354" customFormat="1" x14ac:dyDescent="0.25"/>
    <row r="1577" s="354" customFormat="1" x14ac:dyDescent="0.25"/>
    <row r="1578" s="354" customFormat="1" x14ac:dyDescent="0.25"/>
    <row r="1579" s="354" customFormat="1" x14ac:dyDescent="0.25"/>
    <row r="1580" s="354" customFormat="1" x14ac:dyDescent="0.25"/>
    <row r="1581" s="354" customFormat="1" x14ac:dyDescent="0.25"/>
    <row r="1582" s="354" customFormat="1" x14ac:dyDescent="0.25"/>
    <row r="1583" s="354" customFormat="1" x14ac:dyDescent="0.25"/>
    <row r="1584" s="354" customFormat="1" x14ac:dyDescent="0.25"/>
    <row r="1585" s="354" customFormat="1" x14ac:dyDescent="0.25"/>
    <row r="1586" s="354" customFormat="1" x14ac:dyDescent="0.25"/>
    <row r="1587" s="354" customFormat="1" x14ac:dyDescent="0.25"/>
    <row r="1588" s="354" customFormat="1" x14ac:dyDescent="0.25"/>
    <row r="1589" s="354" customFormat="1" x14ac:dyDescent="0.25"/>
    <row r="1590" s="354" customFormat="1" x14ac:dyDescent="0.25"/>
    <row r="1591" s="354" customFormat="1" x14ac:dyDescent="0.25"/>
    <row r="1592" s="354" customFormat="1" x14ac:dyDescent="0.25"/>
    <row r="1593" s="354" customFormat="1" x14ac:dyDescent="0.25"/>
    <row r="1594" s="354" customFormat="1" x14ac:dyDescent="0.25"/>
    <row r="1595" s="354" customFormat="1" x14ac:dyDescent="0.25"/>
    <row r="1596" s="354" customFormat="1" x14ac:dyDescent="0.25"/>
    <row r="1597" s="354" customFormat="1" x14ac:dyDescent="0.25"/>
    <row r="1598" s="354" customFormat="1" x14ac:dyDescent="0.25"/>
    <row r="1599" s="354" customFormat="1" x14ac:dyDescent="0.25"/>
    <row r="1600" s="354" customFormat="1" x14ac:dyDescent="0.25"/>
    <row r="1601" s="354" customFormat="1" x14ac:dyDescent="0.25"/>
    <row r="1602" s="354" customFormat="1" x14ac:dyDescent="0.25"/>
    <row r="1603" s="354" customFormat="1" x14ac:dyDescent="0.25"/>
    <row r="1604" s="354" customFormat="1" x14ac:dyDescent="0.25"/>
    <row r="1605" s="354" customFormat="1" x14ac:dyDescent="0.25"/>
    <row r="1606" s="354" customFormat="1" x14ac:dyDescent="0.25"/>
    <row r="1607" s="354" customFormat="1" x14ac:dyDescent="0.25"/>
    <row r="1608" s="354" customFormat="1" x14ac:dyDescent="0.25"/>
    <row r="1609" s="354" customFormat="1" x14ac:dyDescent="0.25"/>
    <row r="1610" s="354" customFormat="1" x14ac:dyDescent="0.25"/>
    <row r="1611" s="354" customFormat="1" x14ac:dyDescent="0.25"/>
    <row r="1612" s="354" customFormat="1" x14ac:dyDescent="0.25"/>
    <row r="1613" s="354" customFormat="1" x14ac:dyDescent="0.25"/>
    <row r="1614" s="354" customFormat="1" x14ac:dyDescent="0.25"/>
    <row r="1615" s="354" customFormat="1" x14ac:dyDescent="0.25"/>
    <row r="1616" s="354" customFormat="1" x14ac:dyDescent="0.25"/>
    <row r="1617" s="354" customFormat="1" x14ac:dyDescent="0.25"/>
    <row r="1618" s="354" customFormat="1" x14ac:dyDescent="0.25"/>
    <row r="1619" s="354" customFormat="1" x14ac:dyDescent="0.25"/>
    <row r="1620" s="354" customFormat="1" x14ac:dyDescent="0.25"/>
    <row r="1621" s="354" customFormat="1" x14ac:dyDescent="0.25"/>
    <row r="1622" s="354" customFormat="1" x14ac:dyDescent="0.25"/>
    <row r="1623" s="354" customFormat="1" x14ac:dyDescent="0.25"/>
    <row r="1624" s="354" customFormat="1" x14ac:dyDescent="0.25"/>
    <row r="1625" s="354" customFormat="1" x14ac:dyDescent="0.25"/>
    <row r="1626" s="354" customFormat="1" x14ac:dyDescent="0.25"/>
    <row r="1627" s="354" customFormat="1" x14ac:dyDescent="0.25"/>
    <row r="1628" s="354" customFormat="1" x14ac:dyDescent="0.25"/>
    <row r="1629" s="354" customFormat="1" x14ac:dyDescent="0.25"/>
    <row r="1630" s="354" customFormat="1" x14ac:dyDescent="0.25"/>
    <row r="1631" s="354" customFormat="1" x14ac:dyDescent="0.25"/>
    <row r="1632" s="354" customFormat="1" x14ac:dyDescent="0.25"/>
    <row r="1633" s="354" customFormat="1" x14ac:dyDescent="0.25"/>
    <row r="1634" s="354" customFormat="1" x14ac:dyDescent="0.25"/>
    <row r="1635" s="354" customFormat="1" x14ac:dyDescent="0.25"/>
    <row r="1636" s="354" customFormat="1" x14ac:dyDescent="0.25"/>
    <row r="1637" s="354" customFormat="1" x14ac:dyDescent="0.25"/>
    <row r="1638" s="354" customFormat="1" x14ac:dyDescent="0.25"/>
    <row r="1639" s="354" customFormat="1" x14ac:dyDescent="0.25"/>
    <row r="1640" s="354" customFormat="1" x14ac:dyDescent="0.25"/>
    <row r="1641" s="354" customFormat="1" x14ac:dyDescent="0.25"/>
    <row r="1642" s="354" customFormat="1" x14ac:dyDescent="0.25"/>
    <row r="1643" s="354" customFormat="1" x14ac:dyDescent="0.25"/>
    <row r="1644" s="354" customFormat="1" x14ac:dyDescent="0.25"/>
    <row r="1645" s="354" customFormat="1" x14ac:dyDescent="0.25"/>
    <row r="1646" s="354" customFormat="1" x14ac:dyDescent="0.25"/>
    <row r="1647" s="354" customFormat="1" x14ac:dyDescent="0.25"/>
    <row r="1648" s="354" customFormat="1" x14ac:dyDescent="0.25"/>
    <row r="1649" s="354" customFormat="1" x14ac:dyDescent="0.25"/>
    <row r="1650" s="354" customFormat="1" x14ac:dyDescent="0.25"/>
    <row r="1651" s="354" customFormat="1" x14ac:dyDescent="0.25"/>
    <row r="1652" s="354" customFormat="1" x14ac:dyDescent="0.25"/>
    <row r="1653" s="354" customFormat="1" x14ac:dyDescent="0.25"/>
    <row r="1654" s="354" customFormat="1" x14ac:dyDescent="0.25"/>
    <row r="1655" s="354" customFormat="1" x14ac:dyDescent="0.25"/>
    <row r="1656" s="354" customFormat="1" x14ac:dyDescent="0.25"/>
    <row r="1657" s="354" customFormat="1" x14ac:dyDescent="0.25"/>
    <row r="1658" s="354" customFormat="1" x14ac:dyDescent="0.25"/>
    <row r="1659" s="354" customFormat="1" x14ac:dyDescent="0.25"/>
    <row r="1660" s="354" customFormat="1" x14ac:dyDescent="0.25"/>
    <row r="1661" s="354" customFormat="1" x14ac:dyDescent="0.25"/>
    <row r="1662" s="354" customFormat="1" x14ac:dyDescent="0.25"/>
    <row r="1663" s="354" customFormat="1" x14ac:dyDescent="0.25"/>
    <row r="1664" s="354" customFormat="1" x14ac:dyDescent="0.25"/>
    <row r="1665" s="354" customFormat="1" x14ac:dyDescent="0.25"/>
    <row r="1666" s="354" customFormat="1" x14ac:dyDescent="0.25"/>
    <row r="1667" s="354" customFormat="1" x14ac:dyDescent="0.25"/>
    <row r="1668" s="354" customFormat="1" x14ac:dyDescent="0.25"/>
    <row r="1669" s="354" customFormat="1" x14ac:dyDescent="0.25"/>
    <row r="1670" s="354" customFormat="1" x14ac:dyDescent="0.25"/>
    <row r="1671" s="354" customFormat="1" x14ac:dyDescent="0.25"/>
    <row r="1672" s="354" customFormat="1" x14ac:dyDescent="0.25"/>
    <row r="1673" s="354" customFormat="1" x14ac:dyDescent="0.25"/>
    <row r="1674" s="354" customFormat="1" x14ac:dyDescent="0.25"/>
    <row r="1675" s="354" customFormat="1" x14ac:dyDescent="0.25"/>
    <row r="1676" s="354" customFormat="1" x14ac:dyDescent="0.25"/>
    <row r="1677" s="354" customFormat="1" x14ac:dyDescent="0.25"/>
    <row r="1678" s="354" customFormat="1" x14ac:dyDescent="0.25"/>
    <row r="1679" s="354" customFormat="1" x14ac:dyDescent="0.25"/>
    <row r="1680" s="354" customFormat="1" x14ac:dyDescent="0.25"/>
    <row r="1681" s="354" customFormat="1" x14ac:dyDescent="0.25"/>
    <row r="1682" s="354" customFormat="1" x14ac:dyDescent="0.25"/>
    <row r="1683" s="354" customFormat="1" x14ac:dyDescent="0.25"/>
    <row r="1684" s="354" customFormat="1" x14ac:dyDescent="0.25"/>
    <row r="1685" s="354" customFormat="1" x14ac:dyDescent="0.25"/>
    <row r="1686" s="354" customFormat="1" x14ac:dyDescent="0.25"/>
    <row r="1687" s="354" customFormat="1" x14ac:dyDescent="0.25"/>
    <row r="1688" s="354" customFormat="1" x14ac:dyDescent="0.25"/>
    <row r="1689" s="354" customFormat="1" x14ac:dyDescent="0.25"/>
    <row r="1690" s="354" customFormat="1" x14ac:dyDescent="0.25"/>
    <row r="1691" s="354" customFormat="1" x14ac:dyDescent="0.25"/>
    <row r="1692" s="354" customFormat="1" x14ac:dyDescent="0.25"/>
    <row r="1693" s="354" customFormat="1" x14ac:dyDescent="0.25"/>
    <row r="1694" s="354" customFormat="1" x14ac:dyDescent="0.25"/>
    <row r="1695" s="354" customFormat="1" x14ac:dyDescent="0.25"/>
    <row r="1696" s="354" customFormat="1" x14ac:dyDescent="0.25"/>
    <row r="1697" s="354" customFormat="1" x14ac:dyDescent="0.25"/>
    <row r="1698" s="354" customFormat="1" x14ac:dyDescent="0.25"/>
    <row r="1699" s="354" customFormat="1" x14ac:dyDescent="0.25"/>
    <row r="1700" s="354" customFormat="1" x14ac:dyDescent="0.25"/>
    <row r="1701" s="354" customFormat="1" x14ac:dyDescent="0.25"/>
    <row r="1702" s="354" customFormat="1" x14ac:dyDescent="0.25"/>
    <row r="1703" s="354" customFormat="1" x14ac:dyDescent="0.25"/>
    <row r="1704" s="354" customFormat="1" x14ac:dyDescent="0.25"/>
    <row r="1705" s="354" customFormat="1" x14ac:dyDescent="0.25"/>
    <row r="1706" s="354" customFormat="1" x14ac:dyDescent="0.25"/>
    <row r="1707" s="354" customFormat="1" x14ac:dyDescent="0.25"/>
    <row r="1708" s="354" customFormat="1" x14ac:dyDescent="0.25"/>
    <row r="1709" s="354" customFormat="1" x14ac:dyDescent="0.25"/>
    <row r="1710" s="354" customFormat="1" x14ac:dyDescent="0.25"/>
    <row r="1711" s="354" customFormat="1" x14ac:dyDescent="0.25"/>
    <row r="1712" s="354" customFormat="1" x14ac:dyDescent="0.25"/>
    <row r="1713" s="354" customFormat="1" x14ac:dyDescent="0.25"/>
    <row r="1714" s="354" customFormat="1" x14ac:dyDescent="0.25"/>
    <row r="1715" s="354" customFormat="1" x14ac:dyDescent="0.25"/>
    <row r="1716" s="354" customFormat="1" x14ac:dyDescent="0.25"/>
    <row r="1717" s="354" customFormat="1" x14ac:dyDescent="0.25"/>
    <row r="1718" s="354" customFormat="1" x14ac:dyDescent="0.25"/>
    <row r="1719" s="354" customFormat="1" x14ac:dyDescent="0.25"/>
    <row r="1720" s="354" customFormat="1" x14ac:dyDescent="0.25"/>
    <row r="1721" s="354" customFormat="1" x14ac:dyDescent="0.25"/>
    <row r="1722" s="354" customFormat="1" x14ac:dyDescent="0.25"/>
    <row r="1723" s="354" customFormat="1" x14ac:dyDescent="0.25"/>
    <row r="1724" s="354" customFormat="1" x14ac:dyDescent="0.25"/>
    <row r="1725" s="354" customFormat="1" x14ac:dyDescent="0.25"/>
    <row r="1726" s="354" customFormat="1" x14ac:dyDescent="0.25"/>
    <row r="1727" s="354" customFormat="1" x14ac:dyDescent="0.25"/>
    <row r="1728" s="354" customFormat="1" x14ac:dyDescent="0.25"/>
    <row r="1729" s="354" customFormat="1" x14ac:dyDescent="0.25"/>
    <row r="1730" s="354" customFormat="1" x14ac:dyDescent="0.25"/>
    <row r="1731" s="354" customFormat="1" x14ac:dyDescent="0.25"/>
    <row r="1732" s="354" customFormat="1" x14ac:dyDescent="0.25"/>
    <row r="1733" s="354" customFormat="1" x14ac:dyDescent="0.25"/>
    <row r="1734" s="354" customFormat="1" x14ac:dyDescent="0.25"/>
    <row r="1735" s="354" customFormat="1" x14ac:dyDescent="0.25"/>
    <row r="1736" s="354" customFormat="1" x14ac:dyDescent="0.25"/>
    <row r="1737" s="354" customFormat="1" x14ac:dyDescent="0.25"/>
    <row r="1738" s="354" customFormat="1" x14ac:dyDescent="0.25"/>
    <row r="1739" s="354" customFormat="1" x14ac:dyDescent="0.25"/>
    <row r="1740" s="354" customFormat="1" x14ac:dyDescent="0.25"/>
    <row r="1741" s="354" customFormat="1" x14ac:dyDescent="0.25"/>
    <row r="1742" s="354" customFormat="1" x14ac:dyDescent="0.25"/>
    <row r="1743" s="354" customFormat="1" x14ac:dyDescent="0.25"/>
    <row r="1744" s="354" customFormat="1" x14ac:dyDescent="0.25"/>
    <row r="1745" s="354" customFormat="1" x14ac:dyDescent="0.25"/>
    <row r="1746" s="354" customFormat="1" x14ac:dyDescent="0.25"/>
    <row r="1747" s="354" customFormat="1" x14ac:dyDescent="0.25"/>
    <row r="1748" s="354" customFormat="1" x14ac:dyDescent="0.25"/>
    <row r="1749" s="354" customFormat="1" x14ac:dyDescent="0.25"/>
    <row r="1750" s="354" customFormat="1" x14ac:dyDescent="0.25"/>
    <row r="1751" s="354" customFormat="1" x14ac:dyDescent="0.25"/>
    <row r="1752" s="354" customFormat="1" x14ac:dyDescent="0.25"/>
    <row r="1753" s="354" customFormat="1" x14ac:dyDescent="0.25"/>
    <row r="1754" s="354" customFormat="1" x14ac:dyDescent="0.25"/>
    <row r="1755" s="354" customFormat="1" x14ac:dyDescent="0.25"/>
    <row r="1756" s="354" customFormat="1" x14ac:dyDescent="0.25"/>
    <row r="1757" s="354" customFormat="1" x14ac:dyDescent="0.25"/>
    <row r="1758" s="354" customFormat="1" x14ac:dyDescent="0.25"/>
    <row r="1759" s="354" customFormat="1" x14ac:dyDescent="0.25"/>
    <row r="1760" s="354" customFormat="1" x14ac:dyDescent="0.25"/>
    <row r="1761" s="354" customFormat="1" x14ac:dyDescent="0.25"/>
    <row r="1762" s="354" customFormat="1" x14ac:dyDescent="0.25"/>
    <row r="1763" s="354" customFormat="1" x14ac:dyDescent="0.25"/>
    <row r="1764" s="354" customFormat="1" x14ac:dyDescent="0.25"/>
    <row r="1765" s="354" customFormat="1" x14ac:dyDescent="0.25"/>
    <row r="1766" s="354" customFormat="1" x14ac:dyDescent="0.25"/>
    <row r="1767" s="354" customFormat="1" x14ac:dyDescent="0.25"/>
    <row r="1768" s="354" customFormat="1" x14ac:dyDescent="0.25"/>
    <row r="1769" s="354" customFormat="1" x14ac:dyDescent="0.25"/>
    <row r="1770" s="354" customFormat="1" x14ac:dyDescent="0.25"/>
    <row r="1771" s="354" customFormat="1" x14ac:dyDescent="0.25"/>
    <row r="1772" s="354" customFormat="1" x14ac:dyDescent="0.25"/>
    <row r="1773" s="354" customFormat="1" x14ac:dyDescent="0.25"/>
    <row r="1774" s="354" customFormat="1" x14ac:dyDescent="0.25"/>
    <row r="1775" s="354" customFormat="1" x14ac:dyDescent="0.25"/>
    <row r="1776" s="354" customFormat="1" x14ac:dyDescent="0.25"/>
    <row r="1777" s="354" customFormat="1" x14ac:dyDescent="0.25"/>
    <row r="1778" s="354" customFormat="1" x14ac:dyDescent="0.25"/>
    <row r="1779" s="354" customFormat="1" x14ac:dyDescent="0.25"/>
    <row r="1780" s="354" customFormat="1" x14ac:dyDescent="0.25"/>
    <row r="1781" s="354" customFormat="1" x14ac:dyDescent="0.25"/>
    <row r="1782" s="354" customFormat="1" x14ac:dyDescent="0.25"/>
    <row r="1783" s="354" customFormat="1" x14ac:dyDescent="0.25"/>
    <row r="1784" s="354" customFormat="1" x14ac:dyDescent="0.25"/>
    <row r="1785" s="354" customFormat="1" x14ac:dyDescent="0.25"/>
    <row r="1786" s="354" customFormat="1" x14ac:dyDescent="0.25"/>
    <row r="1787" s="354" customFormat="1" x14ac:dyDescent="0.25"/>
    <row r="1788" s="354" customFormat="1" x14ac:dyDescent="0.25"/>
    <row r="1789" s="354" customFormat="1" x14ac:dyDescent="0.25"/>
    <row r="1790" s="354" customFormat="1" x14ac:dyDescent="0.25"/>
    <row r="1791" s="354" customFormat="1" x14ac:dyDescent="0.25"/>
    <row r="1792" s="354" customFormat="1" x14ac:dyDescent="0.25"/>
    <row r="1793" s="354" customFormat="1" x14ac:dyDescent="0.25"/>
    <row r="1794" s="354" customFormat="1" x14ac:dyDescent="0.25"/>
    <row r="1795" s="354" customFormat="1" x14ac:dyDescent="0.25"/>
    <row r="1796" s="354" customFormat="1" x14ac:dyDescent="0.25"/>
    <row r="1797" s="354" customFormat="1" x14ac:dyDescent="0.25"/>
    <row r="1798" s="354" customFormat="1" x14ac:dyDescent="0.25"/>
    <row r="1799" s="354" customFormat="1" x14ac:dyDescent="0.25"/>
    <row r="1800" s="354" customFormat="1" x14ac:dyDescent="0.25"/>
    <row r="1801" s="354" customFormat="1" x14ac:dyDescent="0.25"/>
    <row r="1802" s="354" customFormat="1" x14ac:dyDescent="0.25"/>
    <row r="1803" s="354" customFormat="1" x14ac:dyDescent="0.25"/>
    <row r="1804" s="354" customFormat="1" x14ac:dyDescent="0.25"/>
    <row r="1805" s="354" customFormat="1" x14ac:dyDescent="0.25"/>
    <row r="1806" s="354" customFormat="1" x14ac:dyDescent="0.25"/>
    <row r="1807" s="354" customFormat="1" x14ac:dyDescent="0.25"/>
    <row r="1808" s="354" customFormat="1" x14ac:dyDescent="0.25"/>
    <row r="1809" s="354" customFormat="1" x14ac:dyDescent="0.25"/>
    <row r="1810" s="354" customFormat="1" x14ac:dyDescent="0.25"/>
    <row r="1811" s="354" customFormat="1" x14ac:dyDescent="0.25"/>
    <row r="1812" s="354" customFormat="1" x14ac:dyDescent="0.25"/>
    <row r="1813" s="354" customFormat="1" x14ac:dyDescent="0.25"/>
    <row r="1814" s="354" customFormat="1" x14ac:dyDescent="0.25"/>
    <row r="1815" s="354" customFormat="1" x14ac:dyDescent="0.25"/>
    <row r="1816" s="354" customFormat="1" x14ac:dyDescent="0.25"/>
    <row r="1817" s="354" customFormat="1" x14ac:dyDescent="0.25"/>
    <row r="1818" s="354" customFormat="1" x14ac:dyDescent="0.25"/>
    <row r="1819" s="354" customFormat="1" x14ac:dyDescent="0.25"/>
    <row r="1820" s="354" customFormat="1" x14ac:dyDescent="0.25"/>
    <row r="1821" s="354" customFormat="1" x14ac:dyDescent="0.25"/>
    <row r="1822" s="354" customFormat="1" x14ac:dyDescent="0.25"/>
    <row r="1823" s="354" customFormat="1" x14ac:dyDescent="0.25"/>
    <row r="1824" s="354" customFormat="1" x14ac:dyDescent="0.25"/>
    <row r="1825" s="354" customFormat="1" x14ac:dyDescent="0.25"/>
    <row r="1826" s="354" customFormat="1" x14ac:dyDescent="0.25"/>
    <row r="1827" s="354" customFormat="1" x14ac:dyDescent="0.25"/>
    <row r="1828" s="354" customFormat="1" x14ac:dyDescent="0.25"/>
    <row r="1829" s="354" customFormat="1" x14ac:dyDescent="0.25"/>
    <row r="1830" s="354" customFormat="1" x14ac:dyDescent="0.25"/>
    <row r="1831" s="354" customFormat="1" x14ac:dyDescent="0.25"/>
    <row r="1832" s="354" customFormat="1" x14ac:dyDescent="0.25"/>
    <row r="1833" s="354" customFormat="1" x14ac:dyDescent="0.25"/>
    <row r="1834" s="354" customFormat="1" x14ac:dyDescent="0.25"/>
    <row r="1835" s="354" customFormat="1" x14ac:dyDescent="0.25"/>
    <row r="1836" s="354" customFormat="1" x14ac:dyDescent="0.25"/>
    <row r="1837" s="354" customFormat="1" x14ac:dyDescent="0.25"/>
    <row r="1838" s="354" customFormat="1" x14ac:dyDescent="0.25"/>
    <row r="1839" s="354" customFormat="1" x14ac:dyDescent="0.25"/>
    <row r="1840" s="354" customFormat="1" x14ac:dyDescent="0.25"/>
    <row r="1841" s="354" customFormat="1" x14ac:dyDescent="0.25"/>
    <row r="1842" s="354" customFormat="1" x14ac:dyDescent="0.25"/>
    <row r="1843" s="354" customFormat="1" x14ac:dyDescent="0.25"/>
    <row r="1844" s="354" customFormat="1" x14ac:dyDescent="0.25"/>
    <row r="1845" s="354" customFormat="1" x14ac:dyDescent="0.25"/>
    <row r="1846" s="354" customFormat="1" x14ac:dyDescent="0.25"/>
    <row r="1847" s="354" customFormat="1" x14ac:dyDescent="0.25"/>
    <row r="1848" s="354" customFormat="1" x14ac:dyDescent="0.25"/>
    <row r="1849" s="354" customFormat="1" x14ac:dyDescent="0.25"/>
    <row r="1850" s="354" customFormat="1" x14ac:dyDescent="0.25"/>
    <row r="1851" s="354" customFormat="1" x14ac:dyDescent="0.25"/>
    <row r="1852" s="354" customFormat="1" x14ac:dyDescent="0.25"/>
    <row r="1853" s="354" customFormat="1" x14ac:dyDescent="0.25"/>
    <row r="1854" s="354" customFormat="1" x14ac:dyDescent="0.25"/>
    <row r="1855" s="354" customFormat="1" x14ac:dyDescent="0.25"/>
    <row r="1856" s="354" customFormat="1" x14ac:dyDescent="0.25"/>
    <row r="1857" s="354" customFormat="1" x14ac:dyDescent="0.25"/>
    <row r="1858" s="354" customFormat="1" x14ac:dyDescent="0.25"/>
    <row r="1859" s="354" customFormat="1" x14ac:dyDescent="0.25"/>
    <row r="1860" s="354" customFormat="1" x14ac:dyDescent="0.25"/>
    <row r="1861" s="354" customFormat="1" x14ac:dyDescent="0.25"/>
    <row r="1862" s="354" customFormat="1" x14ac:dyDescent="0.25"/>
    <row r="1863" s="354" customFormat="1" x14ac:dyDescent="0.25"/>
    <row r="1864" s="354" customFormat="1" x14ac:dyDescent="0.25"/>
    <row r="1865" s="354" customFormat="1" x14ac:dyDescent="0.25"/>
    <row r="1866" s="354" customFormat="1" x14ac:dyDescent="0.25"/>
    <row r="1867" s="354" customFormat="1" x14ac:dyDescent="0.25"/>
    <row r="1868" s="354" customFormat="1" x14ac:dyDescent="0.25"/>
    <row r="1869" s="354" customFormat="1" x14ac:dyDescent="0.25"/>
    <row r="1870" s="354" customFormat="1" x14ac:dyDescent="0.25"/>
    <row r="1871" s="354" customFormat="1" x14ac:dyDescent="0.25"/>
    <row r="1872" s="354" customFormat="1" x14ac:dyDescent="0.25"/>
    <row r="1873" s="354" customFormat="1" x14ac:dyDescent="0.25"/>
    <row r="1874" s="354" customFormat="1" x14ac:dyDescent="0.25"/>
    <row r="1875" s="354" customFormat="1" x14ac:dyDescent="0.25"/>
    <row r="1876" s="354" customFormat="1" x14ac:dyDescent="0.25"/>
    <row r="1877" s="354" customFormat="1" x14ac:dyDescent="0.25"/>
    <row r="1878" s="354" customFormat="1" x14ac:dyDescent="0.25"/>
    <row r="1879" s="354" customFormat="1" x14ac:dyDescent="0.25"/>
    <row r="1880" s="354" customFormat="1" x14ac:dyDescent="0.25"/>
    <row r="1881" s="354" customFormat="1" x14ac:dyDescent="0.25"/>
    <row r="1882" s="354" customFormat="1" x14ac:dyDescent="0.25"/>
    <row r="1883" s="354" customFormat="1" x14ac:dyDescent="0.25"/>
    <row r="1884" s="354" customFormat="1" x14ac:dyDescent="0.25"/>
    <row r="1885" s="354" customFormat="1" x14ac:dyDescent="0.25"/>
    <row r="1886" s="354" customFormat="1" x14ac:dyDescent="0.25"/>
    <row r="1887" s="354" customFormat="1" x14ac:dyDescent="0.25"/>
    <row r="1888" s="354" customFormat="1" x14ac:dyDescent="0.25"/>
    <row r="1889" s="354" customFormat="1" x14ac:dyDescent="0.25"/>
    <row r="1890" s="354" customFormat="1" x14ac:dyDescent="0.25"/>
    <row r="1891" s="354" customFormat="1" x14ac:dyDescent="0.25"/>
    <row r="1892" s="354" customFormat="1" x14ac:dyDescent="0.25"/>
    <row r="1893" s="354" customFormat="1" x14ac:dyDescent="0.25"/>
    <row r="1894" s="354" customFormat="1" x14ac:dyDescent="0.25"/>
    <row r="1895" s="354" customFormat="1" x14ac:dyDescent="0.25"/>
    <row r="1896" s="354" customFormat="1" x14ac:dyDescent="0.25"/>
    <row r="1897" s="354" customFormat="1" x14ac:dyDescent="0.25"/>
    <row r="1898" s="354" customFormat="1" x14ac:dyDescent="0.25"/>
    <row r="1899" s="354" customFormat="1" x14ac:dyDescent="0.25"/>
    <row r="1900" s="354" customFormat="1" x14ac:dyDescent="0.25"/>
    <row r="1901" s="354" customFormat="1" x14ac:dyDescent="0.25"/>
    <row r="1902" s="354" customFormat="1" x14ac:dyDescent="0.25"/>
    <row r="1903" s="354" customFormat="1" x14ac:dyDescent="0.25"/>
    <row r="1904" s="354" customFormat="1" x14ac:dyDescent="0.25"/>
    <row r="1905" s="354" customFormat="1" x14ac:dyDescent="0.25"/>
    <row r="1906" s="354" customFormat="1" x14ac:dyDescent="0.25"/>
    <row r="1907" s="354" customFormat="1" x14ac:dyDescent="0.25"/>
    <row r="1908" s="354" customFormat="1" x14ac:dyDescent="0.25"/>
    <row r="1909" s="354" customFormat="1" x14ac:dyDescent="0.25"/>
    <row r="1910" s="354" customFormat="1" x14ac:dyDescent="0.25"/>
    <row r="1911" s="354" customFormat="1" x14ac:dyDescent="0.25"/>
    <row r="1912" s="354" customFormat="1" x14ac:dyDescent="0.25"/>
    <row r="1913" s="354" customFormat="1" x14ac:dyDescent="0.25"/>
    <row r="1914" s="354" customFormat="1" x14ac:dyDescent="0.25"/>
    <row r="1915" s="354" customFormat="1" x14ac:dyDescent="0.25"/>
    <row r="1916" s="354" customFormat="1" x14ac:dyDescent="0.25"/>
    <row r="1917" s="354" customFormat="1" x14ac:dyDescent="0.25"/>
    <row r="1918" s="354" customFormat="1" x14ac:dyDescent="0.25"/>
    <row r="1919" s="354" customFormat="1" x14ac:dyDescent="0.25"/>
    <row r="1920" s="354" customFormat="1" x14ac:dyDescent="0.25"/>
    <row r="1921" s="354" customFormat="1" x14ac:dyDescent="0.25"/>
    <row r="1922" s="354" customFormat="1" x14ac:dyDescent="0.25"/>
    <row r="1923" s="354" customFormat="1" x14ac:dyDescent="0.25"/>
    <row r="1924" s="354" customFormat="1" x14ac:dyDescent="0.25"/>
    <row r="1925" s="354" customFormat="1" x14ac:dyDescent="0.25"/>
    <row r="1926" s="354" customFormat="1" x14ac:dyDescent="0.25"/>
    <row r="1927" s="354" customFormat="1" x14ac:dyDescent="0.25"/>
    <row r="1928" s="354" customFormat="1" x14ac:dyDescent="0.25"/>
    <row r="1929" s="354" customFormat="1" x14ac:dyDescent="0.25"/>
    <row r="1930" s="354" customFormat="1" x14ac:dyDescent="0.25"/>
    <row r="1931" s="354" customFormat="1" x14ac:dyDescent="0.25"/>
    <row r="1932" s="354" customFormat="1" x14ac:dyDescent="0.25"/>
    <row r="1933" s="354" customFormat="1" x14ac:dyDescent="0.25"/>
    <row r="1934" s="354" customFormat="1" x14ac:dyDescent="0.25"/>
    <row r="1935" s="354" customFormat="1" x14ac:dyDescent="0.25"/>
    <row r="1936" s="354" customFormat="1" x14ac:dyDescent="0.25"/>
    <row r="1937" s="354" customFormat="1" x14ac:dyDescent="0.25"/>
    <row r="1938" s="354" customFormat="1" x14ac:dyDescent="0.25"/>
    <row r="1939" s="354" customFormat="1" x14ac:dyDescent="0.25"/>
    <row r="1940" s="354" customFormat="1" x14ac:dyDescent="0.25"/>
    <row r="1941" s="354" customFormat="1" x14ac:dyDescent="0.25"/>
    <row r="1942" s="354" customFormat="1" x14ac:dyDescent="0.25"/>
    <row r="1943" s="354" customFormat="1" x14ac:dyDescent="0.25"/>
    <row r="1944" s="354" customFormat="1" x14ac:dyDescent="0.25"/>
    <row r="1945" s="354" customFormat="1" x14ac:dyDescent="0.25"/>
    <row r="1946" s="354" customFormat="1" x14ac:dyDescent="0.25"/>
    <row r="1947" s="354" customFormat="1" x14ac:dyDescent="0.25"/>
    <row r="1948" s="354" customFormat="1" x14ac:dyDescent="0.25"/>
    <row r="1949" s="354" customFormat="1" x14ac:dyDescent="0.25"/>
    <row r="1950" s="354" customFormat="1" x14ac:dyDescent="0.25"/>
    <row r="1951" s="354" customFormat="1" x14ac:dyDescent="0.25"/>
    <row r="1952" s="354" customFormat="1" x14ac:dyDescent="0.25"/>
    <row r="1953" s="354" customFormat="1" x14ac:dyDescent="0.25"/>
    <row r="1954" s="354" customFormat="1" x14ac:dyDescent="0.25"/>
    <row r="1955" s="354" customFormat="1" x14ac:dyDescent="0.25"/>
    <row r="1956" s="354" customFormat="1" x14ac:dyDescent="0.25"/>
    <row r="1957" s="354" customFormat="1" x14ac:dyDescent="0.25"/>
    <row r="1958" s="354" customFormat="1" x14ac:dyDescent="0.25"/>
    <row r="1959" s="354" customFormat="1" x14ac:dyDescent="0.25"/>
    <row r="1960" s="354" customFormat="1" x14ac:dyDescent="0.25"/>
    <row r="1961" s="354" customFormat="1" x14ac:dyDescent="0.25"/>
    <row r="1962" s="354" customFormat="1" x14ac:dyDescent="0.25"/>
    <row r="1963" s="354" customFormat="1" x14ac:dyDescent="0.25"/>
    <row r="1964" s="354" customFormat="1" x14ac:dyDescent="0.25"/>
    <row r="1965" s="354" customFormat="1" x14ac:dyDescent="0.25"/>
    <row r="1966" s="354" customFormat="1" x14ac:dyDescent="0.25"/>
    <row r="1967" s="354" customFormat="1" x14ac:dyDescent="0.25"/>
    <row r="1968" s="354" customFormat="1" x14ac:dyDescent="0.25"/>
    <row r="1969" s="354" customFormat="1" x14ac:dyDescent="0.25"/>
    <row r="1970" s="354" customFormat="1" x14ac:dyDescent="0.25"/>
    <row r="1971" s="354" customFormat="1" x14ac:dyDescent="0.25"/>
    <row r="1972" s="354" customFormat="1" x14ac:dyDescent="0.25"/>
    <row r="1973" s="354" customFormat="1" x14ac:dyDescent="0.25"/>
    <row r="1974" s="354" customFormat="1" x14ac:dyDescent="0.25"/>
    <row r="1975" s="354" customFormat="1" x14ac:dyDescent="0.25"/>
    <row r="1976" s="354" customFormat="1" x14ac:dyDescent="0.25"/>
    <row r="1977" s="354" customFormat="1" x14ac:dyDescent="0.25"/>
    <row r="1978" s="354" customFormat="1" x14ac:dyDescent="0.25"/>
    <row r="1979" s="354" customFormat="1" x14ac:dyDescent="0.25"/>
    <row r="1980" s="354" customFormat="1" x14ac:dyDescent="0.25"/>
    <row r="1981" s="354" customFormat="1" x14ac:dyDescent="0.25"/>
    <row r="1982" s="354" customFormat="1" x14ac:dyDescent="0.25"/>
    <row r="1983" s="354" customFormat="1" x14ac:dyDescent="0.25"/>
    <row r="1984" s="354" customFormat="1" x14ac:dyDescent="0.25"/>
    <row r="1985" s="354" customFormat="1" x14ac:dyDescent="0.25"/>
    <row r="1986" s="354" customFormat="1" x14ac:dyDescent="0.25"/>
    <row r="1987" s="354" customFormat="1" x14ac:dyDescent="0.25"/>
    <row r="1988" s="354" customFormat="1" x14ac:dyDescent="0.25"/>
    <row r="1989" s="354" customFormat="1" x14ac:dyDescent="0.25"/>
    <row r="1990" s="354" customFormat="1" x14ac:dyDescent="0.25"/>
    <row r="1991" s="354" customFormat="1" x14ac:dyDescent="0.25"/>
    <row r="1992" s="354" customFormat="1" x14ac:dyDescent="0.25"/>
    <row r="1993" s="354" customFormat="1" x14ac:dyDescent="0.25"/>
    <row r="1994" s="354" customFormat="1" x14ac:dyDescent="0.25"/>
    <row r="1995" s="354" customFormat="1" x14ac:dyDescent="0.25"/>
    <row r="1996" s="354" customFormat="1" x14ac:dyDescent="0.25"/>
    <row r="1997" s="354" customFormat="1" x14ac:dyDescent="0.25"/>
    <row r="1998" s="354" customFormat="1" x14ac:dyDescent="0.25"/>
    <row r="1999" s="354" customFormat="1" x14ac:dyDescent="0.25"/>
    <row r="2000" s="354" customFormat="1" x14ac:dyDescent="0.25"/>
    <row r="2001" s="354" customFormat="1" x14ac:dyDescent="0.25"/>
    <row r="2002" s="354" customFormat="1" x14ac:dyDescent="0.25"/>
    <row r="2003" s="354" customFormat="1" x14ac:dyDescent="0.25"/>
    <row r="2004" s="354" customFormat="1" x14ac:dyDescent="0.25"/>
    <row r="2005" s="354" customFormat="1" x14ac:dyDescent="0.25"/>
    <row r="2006" s="354" customFormat="1" x14ac:dyDescent="0.25"/>
    <row r="2007" s="354" customFormat="1" x14ac:dyDescent="0.25"/>
    <row r="2008" s="354" customFormat="1" x14ac:dyDescent="0.25"/>
    <row r="2009" s="354" customFormat="1" x14ac:dyDescent="0.25"/>
    <row r="2010" s="354" customFormat="1" x14ac:dyDescent="0.25"/>
    <row r="2011" s="354" customFormat="1" x14ac:dyDescent="0.25"/>
    <row r="2012" s="354" customFormat="1" x14ac:dyDescent="0.25"/>
    <row r="2013" s="354" customFormat="1" x14ac:dyDescent="0.25"/>
    <row r="2014" s="354" customFormat="1" x14ac:dyDescent="0.25"/>
    <row r="2015" s="354" customFormat="1" x14ac:dyDescent="0.25"/>
    <row r="2016" s="354" customFormat="1" x14ac:dyDescent="0.25"/>
    <row r="2017" s="354" customFormat="1" x14ac:dyDescent="0.25"/>
    <row r="2018" s="354" customFormat="1" x14ac:dyDescent="0.25"/>
    <row r="2019" s="354" customFormat="1" x14ac:dyDescent="0.25"/>
    <row r="2020" s="354" customFormat="1" x14ac:dyDescent="0.25"/>
    <row r="2021" s="354" customFormat="1" x14ac:dyDescent="0.25"/>
    <row r="2022" s="354" customFormat="1" x14ac:dyDescent="0.25"/>
    <row r="2023" s="354" customFormat="1" x14ac:dyDescent="0.25"/>
    <row r="2024" s="354" customFormat="1" x14ac:dyDescent="0.25"/>
    <row r="2025" s="354" customFormat="1" x14ac:dyDescent="0.25"/>
    <row r="2026" s="354" customFormat="1" x14ac:dyDescent="0.25"/>
    <row r="2027" s="354" customFormat="1" x14ac:dyDescent="0.25"/>
    <row r="2028" s="354" customFormat="1" x14ac:dyDescent="0.25"/>
    <row r="2029" s="354" customFormat="1" x14ac:dyDescent="0.25"/>
    <row r="2030" s="354" customFormat="1" x14ac:dyDescent="0.25"/>
    <row r="2031" s="354" customFormat="1" x14ac:dyDescent="0.25"/>
    <row r="2032" s="354" customFormat="1" x14ac:dyDescent="0.25"/>
    <row r="2033" s="354" customFormat="1" x14ac:dyDescent="0.25"/>
    <row r="2034" s="354" customFormat="1" x14ac:dyDescent="0.25"/>
    <row r="2035" s="354" customFormat="1" x14ac:dyDescent="0.25"/>
    <row r="2036" s="354" customFormat="1" x14ac:dyDescent="0.25"/>
    <row r="2037" s="354" customFormat="1" x14ac:dyDescent="0.25"/>
    <row r="2038" s="354" customFormat="1" x14ac:dyDescent="0.25"/>
    <row r="2039" s="354" customFormat="1" x14ac:dyDescent="0.25"/>
    <row r="2040" s="354" customFormat="1" x14ac:dyDescent="0.25"/>
    <row r="2041" s="354" customFormat="1" x14ac:dyDescent="0.25"/>
    <row r="2042" s="354" customFormat="1" x14ac:dyDescent="0.25"/>
    <row r="2043" s="354" customFormat="1" x14ac:dyDescent="0.25"/>
    <row r="2044" s="354" customFormat="1" x14ac:dyDescent="0.25"/>
    <row r="2045" s="354" customFormat="1" x14ac:dyDescent="0.25"/>
    <row r="2046" s="354" customFormat="1" x14ac:dyDescent="0.25"/>
    <row r="2047" s="354" customFormat="1" x14ac:dyDescent="0.25"/>
    <row r="2048" s="354" customFormat="1" x14ac:dyDescent="0.25"/>
    <row r="2049" s="354" customFormat="1" x14ac:dyDescent="0.25"/>
    <row r="2050" s="354" customFormat="1" x14ac:dyDescent="0.25"/>
    <row r="2051" s="354" customFormat="1" x14ac:dyDescent="0.25"/>
    <row r="2052" s="354" customFormat="1" x14ac:dyDescent="0.25"/>
    <row r="2053" s="354" customFormat="1" x14ac:dyDescent="0.25"/>
    <row r="2054" s="354" customFormat="1" x14ac:dyDescent="0.25"/>
    <row r="2055" s="354" customFormat="1" x14ac:dyDescent="0.25"/>
    <row r="2056" s="354" customFormat="1" x14ac:dyDescent="0.25"/>
    <row r="2057" s="354" customFormat="1" x14ac:dyDescent="0.25"/>
    <row r="2058" s="354" customFormat="1" x14ac:dyDescent="0.25"/>
    <row r="2059" s="354" customFormat="1" x14ac:dyDescent="0.25"/>
    <row r="2060" s="354" customFormat="1" x14ac:dyDescent="0.25"/>
    <row r="2061" s="354" customFormat="1" x14ac:dyDescent="0.25"/>
    <row r="2062" s="354" customFormat="1" x14ac:dyDescent="0.25"/>
    <row r="2063" s="354" customFormat="1" x14ac:dyDescent="0.25"/>
    <row r="2064" s="354" customFormat="1" x14ac:dyDescent="0.25"/>
    <row r="2065" s="354" customFormat="1" x14ac:dyDescent="0.25"/>
    <row r="2066" s="354" customFormat="1" x14ac:dyDescent="0.25"/>
    <row r="2067" s="354" customFormat="1" x14ac:dyDescent="0.25"/>
    <row r="2068" s="354" customFormat="1" x14ac:dyDescent="0.25"/>
    <row r="2069" s="354" customFormat="1" x14ac:dyDescent="0.25"/>
    <row r="2070" s="354" customFormat="1" x14ac:dyDescent="0.25"/>
    <row r="2071" s="354" customFormat="1" x14ac:dyDescent="0.25"/>
    <row r="2072" s="354" customFormat="1" x14ac:dyDescent="0.25"/>
    <row r="2073" s="354" customFormat="1" x14ac:dyDescent="0.25"/>
    <row r="2074" s="354" customFormat="1" x14ac:dyDescent="0.25"/>
    <row r="2075" s="354" customFormat="1" x14ac:dyDescent="0.25"/>
    <row r="2076" s="354" customFormat="1" x14ac:dyDescent="0.25"/>
    <row r="2077" s="354" customFormat="1" x14ac:dyDescent="0.25"/>
    <row r="2078" s="354" customFormat="1" x14ac:dyDescent="0.25"/>
    <row r="2079" s="354" customFormat="1" x14ac:dyDescent="0.25"/>
    <row r="2080" s="354" customFormat="1" x14ac:dyDescent="0.25"/>
    <row r="2081" s="354" customFormat="1" x14ac:dyDescent="0.25"/>
    <row r="2082" s="354" customFormat="1" x14ac:dyDescent="0.25"/>
    <row r="2083" s="354" customFormat="1" x14ac:dyDescent="0.25"/>
    <row r="2084" s="354" customFormat="1" x14ac:dyDescent="0.25"/>
    <row r="2085" s="354" customFormat="1" x14ac:dyDescent="0.25"/>
    <row r="2086" s="354" customFormat="1" x14ac:dyDescent="0.25"/>
    <row r="2087" s="354" customFormat="1" x14ac:dyDescent="0.25"/>
    <row r="2088" s="354" customFormat="1" x14ac:dyDescent="0.25"/>
    <row r="2089" s="354" customFormat="1" x14ac:dyDescent="0.25"/>
    <row r="2090" s="354" customFormat="1" x14ac:dyDescent="0.25"/>
    <row r="2091" s="354" customFormat="1" x14ac:dyDescent="0.25"/>
    <row r="2092" s="354" customFormat="1" x14ac:dyDescent="0.25"/>
    <row r="2093" s="354" customFormat="1" x14ac:dyDescent="0.25"/>
    <row r="2094" s="354" customFormat="1" x14ac:dyDescent="0.25"/>
    <row r="2095" s="354" customFormat="1" x14ac:dyDescent="0.25"/>
    <row r="2096" s="354" customFormat="1" x14ac:dyDescent="0.25"/>
    <row r="2097" s="354" customFormat="1" x14ac:dyDescent="0.25"/>
    <row r="2098" s="354" customFormat="1" x14ac:dyDescent="0.25"/>
    <row r="2099" s="354" customFormat="1" x14ac:dyDescent="0.25"/>
    <row r="2100" s="354" customFormat="1" x14ac:dyDescent="0.25"/>
    <row r="2101" s="354" customFormat="1" x14ac:dyDescent="0.25"/>
    <row r="2102" s="354" customFormat="1" x14ac:dyDescent="0.25"/>
    <row r="2103" s="354" customFormat="1" x14ac:dyDescent="0.25"/>
    <row r="2104" s="354" customFormat="1" x14ac:dyDescent="0.25"/>
    <row r="2105" s="354" customFormat="1" x14ac:dyDescent="0.25"/>
    <row r="2106" s="354" customFormat="1" x14ac:dyDescent="0.25"/>
    <row r="2107" s="354" customFormat="1" x14ac:dyDescent="0.25"/>
    <row r="2108" s="354" customFormat="1" x14ac:dyDescent="0.25"/>
    <row r="2109" s="354" customFormat="1" x14ac:dyDescent="0.25"/>
    <row r="2110" s="354" customFormat="1" x14ac:dyDescent="0.25"/>
    <row r="2111" s="354" customFormat="1" x14ac:dyDescent="0.25"/>
    <row r="2112" s="354" customFormat="1" x14ac:dyDescent="0.25"/>
    <row r="2113" s="354" customFormat="1" x14ac:dyDescent="0.25"/>
    <row r="2114" s="354" customFormat="1" x14ac:dyDescent="0.25"/>
    <row r="2115" s="354" customFormat="1" x14ac:dyDescent="0.25"/>
    <row r="2116" s="354" customFormat="1" x14ac:dyDescent="0.25"/>
    <row r="2117" s="354" customFormat="1" x14ac:dyDescent="0.25"/>
    <row r="2118" s="354" customFormat="1" x14ac:dyDescent="0.25"/>
    <row r="2119" s="354" customFormat="1" x14ac:dyDescent="0.25"/>
    <row r="2120" s="354" customFormat="1" x14ac:dyDescent="0.25"/>
    <row r="2121" s="354" customFormat="1" x14ac:dyDescent="0.25"/>
    <row r="2122" s="354" customFormat="1" x14ac:dyDescent="0.25"/>
    <row r="2123" s="354" customFormat="1" x14ac:dyDescent="0.25"/>
    <row r="2124" s="354" customFormat="1" x14ac:dyDescent="0.25"/>
    <row r="2125" s="354" customFormat="1" x14ac:dyDescent="0.25"/>
    <row r="2126" s="354" customFormat="1" x14ac:dyDescent="0.25"/>
    <row r="2127" s="354" customFormat="1" x14ac:dyDescent="0.25"/>
    <row r="2128" s="354" customFormat="1" x14ac:dyDescent="0.25"/>
    <row r="2129" s="354" customFormat="1" x14ac:dyDescent="0.25"/>
    <row r="2130" s="354" customFormat="1" x14ac:dyDescent="0.25"/>
    <row r="2131" s="354" customFormat="1" x14ac:dyDescent="0.25"/>
    <row r="2132" s="354" customFormat="1" x14ac:dyDescent="0.25"/>
    <row r="2133" s="354" customFormat="1" x14ac:dyDescent="0.25"/>
    <row r="2134" s="354" customFormat="1" x14ac:dyDescent="0.25"/>
    <row r="2135" s="354" customFormat="1" x14ac:dyDescent="0.25"/>
    <row r="2136" s="354" customFormat="1" x14ac:dyDescent="0.25"/>
    <row r="2137" s="354" customFormat="1" x14ac:dyDescent="0.25"/>
    <row r="2138" s="354" customFormat="1" x14ac:dyDescent="0.25"/>
    <row r="2139" s="354" customFormat="1" x14ac:dyDescent="0.25"/>
    <row r="2140" s="354" customFormat="1" x14ac:dyDescent="0.25"/>
    <row r="2141" s="354" customFormat="1" x14ac:dyDescent="0.25"/>
    <row r="2142" s="354" customFormat="1" x14ac:dyDescent="0.25"/>
    <row r="2143" s="354" customFormat="1" x14ac:dyDescent="0.25"/>
    <row r="2144" s="354" customFormat="1" x14ac:dyDescent="0.25"/>
    <row r="2145" s="354" customFormat="1" x14ac:dyDescent="0.25"/>
    <row r="2146" s="354" customFormat="1" x14ac:dyDescent="0.25"/>
    <row r="2147" s="354" customFormat="1" x14ac:dyDescent="0.25"/>
    <row r="2148" s="354" customFormat="1" x14ac:dyDescent="0.25"/>
    <row r="2149" s="354" customFormat="1" x14ac:dyDescent="0.25"/>
    <row r="2150" s="354" customFormat="1" x14ac:dyDescent="0.25"/>
    <row r="2151" s="354" customFormat="1" x14ac:dyDescent="0.25"/>
    <row r="2152" s="354" customFormat="1" x14ac:dyDescent="0.25"/>
    <row r="2153" s="354" customFormat="1" x14ac:dyDescent="0.25"/>
    <row r="2154" s="354" customFormat="1" x14ac:dyDescent="0.25"/>
    <row r="2155" s="354" customFormat="1" x14ac:dyDescent="0.25"/>
    <row r="2156" s="354" customFormat="1" x14ac:dyDescent="0.25"/>
    <row r="2157" s="354" customFormat="1" x14ac:dyDescent="0.25"/>
    <row r="2158" s="354" customFormat="1" x14ac:dyDescent="0.25"/>
    <row r="2159" s="354" customFormat="1" x14ac:dyDescent="0.25"/>
    <row r="2160" s="354" customFormat="1" x14ac:dyDescent="0.25"/>
    <row r="2161" s="354" customFormat="1" x14ac:dyDescent="0.25"/>
    <row r="2162" s="354" customFormat="1" x14ac:dyDescent="0.25"/>
    <row r="2163" s="354" customFormat="1" x14ac:dyDescent="0.25"/>
    <row r="2164" s="354" customFormat="1" x14ac:dyDescent="0.25"/>
    <row r="2165" s="354" customFormat="1" x14ac:dyDescent="0.25"/>
    <row r="2166" s="354" customFormat="1" x14ac:dyDescent="0.25"/>
    <row r="2167" s="354" customFormat="1" x14ac:dyDescent="0.25"/>
    <row r="2168" s="354" customFormat="1" x14ac:dyDescent="0.25"/>
    <row r="2169" s="354" customFormat="1" x14ac:dyDescent="0.25"/>
    <row r="2170" s="354" customFormat="1" x14ac:dyDescent="0.25"/>
    <row r="2171" s="354" customFormat="1" x14ac:dyDescent="0.25"/>
    <row r="2172" s="354" customFormat="1" x14ac:dyDescent="0.25"/>
    <row r="2173" s="354" customFormat="1" x14ac:dyDescent="0.25"/>
    <row r="2174" s="354" customFormat="1" x14ac:dyDescent="0.25"/>
    <row r="2175" s="354" customFormat="1" x14ac:dyDescent="0.25"/>
    <row r="2176" s="354" customFormat="1" x14ac:dyDescent="0.25"/>
    <row r="2177" s="354" customFormat="1" x14ac:dyDescent="0.25"/>
    <row r="2178" s="354" customFormat="1" x14ac:dyDescent="0.25"/>
    <row r="2179" s="354" customFormat="1" x14ac:dyDescent="0.25"/>
    <row r="2180" s="354" customFormat="1" x14ac:dyDescent="0.25"/>
    <row r="2181" s="354" customFormat="1" x14ac:dyDescent="0.25"/>
    <row r="2182" s="354" customFormat="1" x14ac:dyDescent="0.25"/>
    <row r="2183" s="354" customFormat="1" x14ac:dyDescent="0.25"/>
    <row r="2184" s="354" customFormat="1" x14ac:dyDescent="0.25"/>
    <row r="2185" s="354" customFormat="1" x14ac:dyDescent="0.25"/>
    <row r="2186" s="354" customFormat="1" x14ac:dyDescent="0.25"/>
    <row r="2187" s="354" customFormat="1" x14ac:dyDescent="0.25"/>
    <row r="2188" s="354" customFormat="1" x14ac:dyDescent="0.25"/>
    <row r="2189" s="354" customFormat="1" x14ac:dyDescent="0.25"/>
    <row r="2190" s="354" customFormat="1" x14ac:dyDescent="0.25"/>
    <row r="2191" s="354" customFormat="1" x14ac:dyDescent="0.25"/>
    <row r="2192" s="354" customFormat="1" x14ac:dyDescent="0.25"/>
    <row r="2193" s="354" customFormat="1" x14ac:dyDescent="0.25"/>
    <row r="2194" s="354" customFormat="1" x14ac:dyDescent="0.25"/>
    <row r="2195" s="354" customFormat="1" x14ac:dyDescent="0.25"/>
    <row r="2196" s="354" customFormat="1" x14ac:dyDescent="0.25"/>
    <row r="2197" s="354" customFormat="1" x14ac:dyDescent="0.25"/>
    <row r="2198" s="354" customFormat="1" x14ac:dyDescent="0.25"/>
    <row r="2199" s="354" customFormat="1" x14ac:dyDescent="0.25"/>
    <row r="2200" s="354" customFormat="1" x14ac:dyDescent="0.25"/>
    <row r="2201" s="354" customFormat="1" x14ac:dyDescent="0.25"/>
    <row r="2202" s="354" customFormat="1" x14ac:dyDescent="0.25"/>
    <row r="2203" s="354" customFormat="1" x14ac:dyDescent="0.25"/>
    <row r="2204" s="354" customFormat="1" x14ac:dyDescent="0.25"/>
    <row r="2205" s="354" customFormat="1" x14ac:dyDescent="0.25"/>
    <row r="2206" s="354" customFormat="1" x14ac:dyDescent="0.25"/>
    <row r="2207" s="354" customFormat="1" x14ac:dyDescent="0.25"/>
    <row r="2208" s="354" customFormat="1" x14ac:dyDescent="0.25"/>
    <row r="2209" s="354" customFormat="1" x14ac:dyDescent="0.25"/>
    <row r="2210" s="354" customFormat="1" x14ac:dyDescent="0.25"/>
    <row r="2211" s="354" customFormat="1" x14ac:dyDescent="0.25"/>
    <row r="2212" s="354" customFormat="1" x14ac:dyDescent="0.25"/>
    <row r="2213" s="354" customFormat="1" x14ac:dyDescent="0.25"/>
    <row r="2214" s="354" customFormat="1" x14ac:dyDescent="0.25"/>
    <row r="2215" s="354" customFormat="1" x14ac:dyDescent="0.25"/>
    <row r="2216" s="354" customFormat="1" x14ac:dyDescent="0.25"/>
    <row r="2217" s="354" customFormat="1" x14ac:dyDescent="0.25"/>
    <row r="2218" s="354" customFormat="1" x14ac:dyDescent="0.25"/>
    <row r="2219" s="354" customFormat="1" x14ac:dyDescent="0.25"/>
    <row r="2220" s="354" customFormat="1" x14ac:dyDescent="0.25"/>
    <row r="2221" s="354" customFormat="1" x14ac:dyDescent="0.25"/>
    <row r="2222" s="354" customFormat="1" x14ac:dyDescent="0.25"/>
    <row r="2223" s="354" customFormat="1" x14ac:dyDescent="0.25"/>
    <row r="2224" s="354" customFormat="1" x14ac:dyDescent="0.25"/>
    <row r="2225" s="354" customFormat="1" x14ac:dyDescent="0.25"/>
    <row r="2226" s="354" customFormat="1" x14ac:dyDescent="0.25"/>
    <row r="2227" s="354" customFormat="1" x14ac:dyDescent="0.25"/>
    <row r="2228" s="354" customFormat="1" x14ac:dyDescent="0.25"/>
    <row r="2229" s="354" customFormat="1" x14ac:dyDescent="0.25"/>
    <row r="2230" s="354" customFormat="1" x14ac:dyDescent="0.25"/>
    <row r="2231" s="354" customFormat="1" x14ac:dyDescent="0.25"/>
    <row r="2232" s="354" customFormat="1" x14ac:dyDescent="0.25"/>
    <row r="2233" s="354" customFormat="1" x14ac:dyDescent="0.25"/>
    <row r="2234" s="354" customFormat="1" x14ac:dyDescent="0.25"/>
    <row r="2235" s="354" customFormat="1" x14ac:dyDescent="0.25"/>
    <row r="2236" s="354" customFormat="1" x14ac:dyDescent="0.25"/>
    <row r="2237" s="354" customFormat="1" x14ac:dyDescent="0.25"/>
    <row r="2238" s="354" customFormat="1" x14ac:dyDescent="0.25"/>
    <row r="2239" s="354" customFormat="1" x14ac:dyDescent="0.25"/>
    <row r="2240" s="354" customFormat="1" x14ac:dyDescent="0.25"/>
    <row r="2241" s="354" customFormat="1" x14ac:dyDescent="0.25"/>
    <row r="2242" s="354" customFormat="1" x14ac:dyDescent="0.25"/>
    <row r="2243" s="354" customFormat="1" x14ac:dyDescent="0.25"/>
    <row r="2244" s="354" customFormat="1" x14ac:dyDescent="0.25"/>
    <row r="2245" s="354" customFormat="1" x14ac:dyDescent="0.25"/>
    <row r="2246" s="354" customFormat="1" x14ac:dyDescent="0.25"/>
    <row r="2247" s="354" customFormat="1" x14ac:dyDescent="0.25"/>
    <row r="2248" s="354" customFormat="1" x14ac:dyDescent="0.25"/>
    <row r="2249" s="354" customFormat="1" x14ac:dyDescent="0.25"/>
    <row r="2250" s="354" customFormat="1" x14ac:dyDescent="0.25"/>
    <row r="2251" s="354" customFormat="1" x14ac:dyDescent="0.25"/>
    <row r="2252" s="354" customFormat="1" x14ac:dyDescent="0.25"/>
    <row r="2253" s="354" customFormat="1" x14ac:dyDescent="0.25"/>
    <row r="2254" s="354" customFormat="1" x14ac:dyDescent="0.25"/>
    <row r="2255" s="354" customFormat="1" x14ac:dyDescent="0.25"/>
    <row r="2256" s="354" customFormat="1" x14ac:dyDescent="0.25"/>
    <row r="2257" s="354" customFormat="1" x14ac:dyDescent="0.25"/>
    <row r="2258" s="354" customFormat="1" x14ac:dyDescent="0.25"/>
    <row r="2259" s="354" customFormat="1" x14ac:dyDescent="0.25"/>
    <row r="2260" s="354" customFormat="1" x14ac:dyDescent="0.25"/>
    <row r="2261" s="354" customFormat="1" x14ac:dyDescent="0.25"/>
    <row r="2262" s="354" customFormat="1" x14ac:dyDescent="0.25"/>
    <row r="2263" s="354" customFormat="1" x14ac:dyDescent="0.25"/>
    <row r="2264" s="354" customFormat="1" x14ac:dyDescent="0.25"/>
    <row r="2265" s="354" customFormat="1" x14ac:dyDescent="0.25"/>
    <row r="2266" s="354" customFormat="1" x14ac:dyDescent="0.25"/>
    <row r="2267" s="354" customFormat="1" x14ac:dyDescent="0.25"/>
    <row r="2268" s="354" customFormat="1" x14ac:dyDescent="0.25"/>
    <row r="2269" s="354" customFormat="1" x14ac:dyDescent="0.25"/>
    <row r="2270" s="354" customFormat="1" x14ac:dyDescent="0.25"/>
    <row r="2271" s="354" customFormat="1" x14ac:dyDescent="0.25"/>
    <row r="2272" s="354" customFormat="1" x14ac:dyDescent="0.25"/>
    <row r="2273" s="354" customFormat="1" x14ac:dyDescent="0.25"/>
    <row r="2274" s="354" customFormat="1" x14ac:dyDescent="0.25"/>
    <row r="2275" s="354" customFormat="1" x14ac:dyDescent="0.25"/>
    <row r="2276" s="354" customFormat="1" x14ac:dyDescent="0.25"/>
    <row r="2277" s="354" customFormat="1" x14ac:dyDescent="0.25"/>
    <row r="2278" s="354" customFormat="1" x14ac:dyDescent="0.25"/>
    <row r="2279" s="354" customFormat="1" x14ac:dyDescent="0.25"/>
    <row r="2280" s="354" customFormat="1" x14ac:dyDescent="0.25"/>
    <row r="2281" s="354" customFormat="1" x14ac:dyDescent="0.25"/>
    <row r="2282" s="354" customFormat="1" x14ac:dyDescent="0.25"/>
    <row r="2283" s="354" customFormat="1" x14ac:dyDescent="0.25"/>
    <row r="2284" s="354" customFormat="1" x14ac:dyDescent="0.25"/>
    <row r="2285" s="354" customFormat="1" x14ac:dyDescent="0.25"/>
    <row r="2286" s="354" customFormat="1" x14ac:dyDescent="0.25"/>
    <row r="2287" s="354" customFormat="1" x14ac:dyDescent="0.25"/>
    <row r="2288" s="354" customFormat="1" x14ac:dyDescent="0.25"/>
    <row r="2289" s="354" customFormat="1" x14ac:dyDescent="0.25"/>
    <row r="2290" s="354" customFormat="1" x14ac:dyDescent="0.25"/>
    <row r="2291" s="354" customFormat="1" x14ac:dyDescent="0.25"/>
    <row r="2292" s="354" customFormat="1" x14ac:dyDescent="0.25"/>
    <row r="2293" s="354" customFormat="1" x14ac:dyDescent="0.25"/>
    <row r="2294" s="354" customFormat="1" x14ac:dyDescent="0.25"/>
    <row r="2295" s="354" customFormat="1" x14ac:dyDescent="0.25"/>
    <row r="2296" s="354" customFormat="1" x14ac:dyDescent="0.25"/>
    <row r="2297" s="354" customFormat="1" x14ac:dyDescent="0.25"/>
    <row r="2298" s="354" customFormat="1" x14ac:dyDescent="0.25"/>
    <row r="2299" s="354" customFormat="1" x14ac:dyDescent="0.25"/>
    <row r="2300" s="354" customFormat="1" x14ac:dyDescent="0.25"/>
    <row r="2301" s="354" customFormat="1" x14ac:dyDescent="0.25"/>
    <row r="2302" s="354" customFormat="1" x14ac:dyDescent="0.25"/>
    <row r="2303" s="354" customFormat="1" x14ac:dyDescent="0.25"/>
    <row r="2304" s="354" customFormat="1" x14ac:dyDescent="0.25"/>
    <row r="2305" s="354" customFormat="1" x14ac:dyDescent="0.25"/>
    <row r="2306" s="354" customFormat="1" x14ac:dyDescent="0.25"/>
    <row r="2307" s="354" customFormat="1" x14ac:dyDescent="0.25"/>
    <row r="2308" s="354" customFormat="1" x14ac:dyDescent="0.25"/>
    <row r="2309" s="354" customFormat="1" x14ac:dyDescent="0.25"/>
    <row r="2310" s="354" customFormat="1" x14ac:dyDescent="0.25"/>
    <row r="2311" s="354" customFormat="1" x14ac:dyDescent="0.25"/>
    <row r="2312" s="354" customFormat="1" x14ac:dyDescent="0.25"/>
    <row r="2313" s="354" customFormat="1" x14ac:dyDescent="0.25"/>
    <row r="2314" s="354" customFormat="1" x14ac:dyDescent="0.25"/>
    <row r="2315" s="354" customFormat="1" x14ac:dyDescent="0.25"/>
    <row r="2316" s="354" customFormat="1" x14ac:dyDescent="0.25"/>
    <row r="2317" s="354" customFormat="1" x14ac:dyDescent="0.25"/>
    <row r="2318" s="354" customFormat="1" x14ac:dyDescent="0.25"/>
    <row r="2319" s="354" customFormat="1" x14ac:dyDescent="0.25"/>
    <row r="2320" s="354" customFormat="1" x14ac:dyDescent="0.25"/>
    <row r="2321" s="354" customFormat="1" x14ac:dyDescent="0.25"/>
    <row r="2322" s="354" customFormat="1" x14ac:dyDescent="0.25"/>
    <row r="2323" s="354" customFormat="1" x14ac:dyDescent="0.25"/>
    <row r="2324" s="354" customFormat="1" x14ac:dyDescent="0.25"/>
    <row r="2325" s="354" customFormat="1" x14ac:dyDescent="0.25"/>
    <row r="2326" s="354" customFormat="1" x14ac:dyDescent="0.25"/>
    <row r="2327" s="354" customFormat="1" x14ac:dyDescent="0.25"/>
    <row r="2328" s="354" customFormat="1" x14ac:dyDescent="0.25"/>
    <row r="2329" s="354" customFormat="1" x14ac:dyDescent="0.25"/>
    <row r="2330" s="354" customFormat="1" x14ac:dyDescent="0.25"/>
    <row r="2331" s="354" customFormat="1" x14ac:dyDescent="0.25"/>
    <row r="2332" s="354" customFormat="1" x14ac:dyDescent="0.25"/>
    <row r="2333" s="354" customFormat="1" x14ac:dyDescent="0.25"/>
    <row r="2334" s="354" customFormat="1" x14ac:dyDescent="0.25"/>
    <row r="2335" s="354" customFormat="1" x14ac:dyDescent="0.25"/>
    <row r="2336" s="354" customFormat="1" x14ac:dyDescent="0.25"/>
    <row r="2337" s="354" customFormat="1" x14ac:dyDescent="0.25"/>
    <row r="2338" s="354" customFormat="1" x14ac:dyDescent="0.25"/>
    <row r="2339" s="354" customFormat="1" x14ac:dyDescent="0.25"/>
    <row r="2340" s="354" customFormat="1" x14ac:dyDescent="0.25"/>
    <row r="2341" s="354" customFormat="1" x14ac:dyDescent="0.25"/>
    <row r="2342" s="354" customFormat="1" x14ac:dyDescent="0.25"/>
    <row r="2343" s="354" customFormat="1" x14ac:dyDescent="0.25"/>
    <row r="2344" s="354" customFormat="1" x14ac:dyDescent="0.25"/>
    <row r="2345" s="354" customFormat="1" x14ac:dyDescent="0.25"/>
    <row r="2346" s="354" customFormat="1" x14ac:dyDescent="0.25"/>
    <row r="2347" s="354" customFormat="1" x14ac:dyDescent="0.25"/>
    <row r="2348" s="354" customFormat="1" x14ac:dyDescent="0.25"/>
    <row r="2349" s="354" customFormat="1" x14ac:dyDescent="0.25"/>
    <row r="2350" s="354" customFormat="1" x14ac:dyDescent="0.25"/>
    <row r="2351" s="354" customFormat="1" x14ac:dyDescent="0.25"/>
    <row r="2352" s="354" customFormat="1" x14ac:dyDescent="0.25"/>
    <row r="2353" s="354" customFormat="1" x14ac:dyDescent="0.25"/>
    <row r="2354" s="354" customFormat="1" x14ac:dyDescent="0.25"/>
    <row r="2355" s="354" customFormat="1" x14ac:dyDescent="0.25"/>
    <row r="2356" s="354" customFormat="1" x14ac:dyDescent="0.25"/>
    <row r="2357" s="354" customFormat="1" x14ac:dyDescent="0.25"/>
    <row r="2358" s="354" customFormat="1" x14ac:dyDescent="0.25"/>
    <row r="2359" s="354" customFormat="1" x14ac:dyDescent="0.25"/>
    <row r="2360" s="354" customFormat="1" x14ac:dyDescent="0.25"/>
    <row r="2361" s="354" customFormat="1" x14ac:dyDescent="0.25"/>
    <row r="2362" s="354" customFormat="1" x14ac:dyDescent="0.25"/>
    <row r="2363" s="354" customFormat="1" x14ac:dyDescent="0.25"/>
    <row r="2364" s="354" customFormat="1" x14ac:dyDescent="0.25"/>
    <row r="2365" s="354" customFormat="1" x14ac:dyDescent="0.25"/>
    <row r="2366" s="354" customFormat="1" x14ac:dyDescent="0.25"/>
    <row r="2367" s="354" customFormat="1" x14ac:dyDescent="0.25"/>
    <row r="2368" s="354" customFormat="1" x14ac:dyDescent="0.25"/>
    <row r="2369" s="354" customFormat="1" x14ac:dyDescent="0.25"/>
    <row r="2370" s="354" customFormat="1" x14ac:dyDescent="0.25"/>
    <row r="2371" s="354" customFormat="1" x14ac:dyDescent="0.25"/>
    <row r="2372" s="354" customFormat="1" x14ac:dyDescent="0.25"/>
    <row r="2373" s="354" customFormat="1" x14ac:dyDescent="0.25"/>
    <row r="2374" s="354" customFormat="1" x14ac:dyDescent="0.25"/>
    <row r="2375" s="354" customFormat="1" x14ac:dyDescent="0.25"/>
    <row r="2376" s="354" customFormat="1" x14ac:dyDescent="0.25"/>
    <row r="2377" s="354" customFormat="1" x14ac:dyDescent="0.25"/>
    <row r="2378" s="354" customFormat="1" x14ac:dyDescent="0.25"/>
    <row r="2379" s="354" customFormat="1" x14ac:dyDescent="0.25"/>
    <row r="2380" s="354" customFormat="1" x14ac:dyDescent="0.25"/>
    <row r="2381" s="354" customFormat="1" x14ac:dyDescent="0.25"/>
    <row r="2382" s="354" customFormat="1" x14ac:dyDescent="0.25"/>
    <row r="2383" s="354" customFormat="1" x14ac:dyDescent="0.25"/>
    <row r="2384" s="354" customFormat="1" x14ac:dyDescent="0.25"/>
    <row r="2385" s="354" customFormat="1" x14ac:dyDescent="0.25"/>
    <row r="2386" s="354" customFormat="1" x14ac:dyDescent="0.25"/>
    <row r="2387" s="354" customFormat="1" x14ac:dyDescent="0.25"/>
    <row r="2388" s="354" customFormat="1" x14ac:dyDescent="0.25"/>
    <row r="2389" s="354" customFormat="1" x14ac:dyDescent="0.25"/>
    <row r="2390" s="354" customFormat="1" x14ac:dyDescent="0.25"/>
    <row r="2391" s="354" customFormat="1" x14ac:dyDescent="0.25"/>
    <row r="2392" s="354" customFormat="1" x14ac:dyDescent="0.25"/>
    <row r="2393" s="354" customFormat="1" x14ac:dyDescent="0.25"/>
    <row r="2394" s="354" customFormat="1" x14ac:dyDescent="0.25"/>
    <row r="2395" s="354" customFormat="1" x14ac:dyDescent="0.25"/>
    <row r="2396" s="354" customFormat="1" x14ac:dyDescent="0.25"/>
    <row r="2397" s="354" customFormat="1" x14ac:dyDescent="0.25"/>
    <row r="2398" s="354" customFormat="1" x14ac:dyDescent="0.25"/>
    <row r="2399" s="354" customFormat="1" x14ac:dyDescent="0.25"/>
    <row r="2400" s="354" customFormat="1" x14ac:dyDescent="0.25"/>
    <row r="2401" s="354" customFormat="1" x14ac:dyDescent="0.25"/>
    <row r="2402" s="354" customFormat="1" x14ac:dyDescent="0.25"/>
    <row r="2403" s="354" customFormat="1" x14ac:dyDescent="0.25"/>
    <row r="2404" s="354" customFormat="1" x14ac:dyDescent="0.25"/>
    <row r="2405" s="354" customFormat="1" x14ac:dyDescent="0.25"/>
    <row r="2406" s="354" customFormat="1" x14ac:dyDescent="0.25"/>
    <row r="2407" s="354" customFormat="1" x14ac:dyDescent="0.25"/>
    <row r="2408" s="354" customFormat="1" x14ac:dyDescent="0.25"/>
    <row r="2409" s="354" customFormat="1" x14ac:dyDescent="0.25"/>
    <row r="2410" s="354" customFormat="1" x14ac:dyDescent="0.25"/>
    <row r="2411" s="354" customFormat="1" x14ac:dyDescent="0.25"/>
    <row r="2412" s="354" customFormat="1" x14ac:dyDescent="0.25"/>
    <row r="2413" s="354" customFormat="1" x14ac:dyDescent="0.25"/>
    <row r="2414" s="354" customFormat="1" x14ac:dyDescent="0.25"/>
    <row r="2415" s="354" customFormat="1" x14ac:dyDescent="0.25"/>
    <row r="2416" s="354" customFormat="1" x14ac:dyDescent="0.25"/>
    <row r="2417" s="354" customFormat="1" x14ac:dyDescent="0.25"/>
    <row r="2418" s="354" customFormat="1" x14ac:dyDescent="0.25"/>
    <row r="2419" s="354" customFormat="1" x14ac:dyDescent="0.25"/>
    <row r="2420" s="354" customFormat="1" x14ac:dyDescent="0.25"/>
    <row r="2421" s="354" customFormat="1" x14ac:dyDescent="0.25"/>
    <row r="2422" s="354" customFormat="1" x14ac:dyDescent="0.25"/>
    <row r="2423" s="354" customFormat="1" x14ac:dyDescent="0.25"/>
    <row r="2424" s="354" customFormat="1" x14ac:dyDescent="0.25"/>
    <row r="2425" s="354" customFormat="1" x14ac:dyDescent="0.25"/>
    <row r="2426" s="354" customFormat="1" x14ac:dyDescent="0.25"/>
    <row r="2427" s="354" customFormat="1" x14ac:dyDescent="0.25"/>
    <row r="2428" s="354" customFormat="1" x14ac:dyDescent="0.25"/>
    <row r="2429" s="354" customFormat="1" x14ac:dyDescent="0.25"/>
    <row r="2430" s="354" customFormat="1" x14ac:dyDescent="0.25"/>
    <row r="2431" s="354" customFormat="1" x14ac:dyDescent="0.25"/>
    <row r="2432" s="354" customFormat="1" x14ac:dyDescent="0.25"/>
    <row r="2433" s="354" customFormat="1" x14ac:dyDescent="0.25"/>
    <row r="2434" s="354" customFormat="1" x14ac:dyDescent="0.25"/>
    <row r="2435" s="354" customFormat="1" x14ac:dyDescent="0.25"/>
    <row r="2436" s="354" customFormat="1" x14ac:dyDescent="0.25"/>
    <row r="2437" s="354" customFormat="1" x14ac:dyDescent="0.25"/>
    <row r="2438" s="354" customFormat="1" x14ac:dyDescent="0.25"/>
    <row r="2439" s="354" customFormat="1" x14ac:dyDescent="0.25"/>
    <row r="2440" s="354" customFormat="1" x14ac:dyDescent="0.25"/>
    <row r="2441" s="354" customFormat="1" x14ac:dyDescent="0.25"/>
    <row r="2442" s="354" customFormat="1" x14ac:dyDescent="0.25"/>
    <row r="2443" s="354" customFormat="1" x14ac:dyDescent="0.25"/>
    <row r="2444" s="354" customFormat="1" x14ac:dyDescent="0.25"/>
    <row r="2445" s="354" customFormat="1" x14ac:dyDescent="0.25"/>
    <row r="2446" s="354" customFormat="1" x14ac:dyDescent="0.25"/>
    <row r="2447" s="354" customFormat="1" x14ac:dyDescent="0.25"/>
    <row r="2448" s="354" customFormat="1" x14ac:dyDescent="0.25"/>
    <row r="2449" s="354" customFormat="1" x14ac:dyDescent="0.25"/>
    <row r="2450" s="354" customFormat="1" x14ac:dyDescent="0.25"/>
    <row r="2451" s="354" customFormat="1" x14ac:dyDescent="0.25"/>
    <row r="2452" s="354" customFormat="1" x14ac:dyDescent="0.25"/>
    <row r="2453" s="354" customFormat="1" x14ac:dyDescent="0.25"/>
    <row r="2454" s="354" customFormat="1" x14ac:dyDescent="0.25"/>
    <row r="2455" s="354" customFormat="1" x14ac:dyDescent="0.25"/>
    <row r="2456" s="354" customFormat="1" x14ac:dyDescent="0.25"/>
    <row r="2457" s="354" customFormat="1" x14ac:dyDescent="0.25"/>
    <row r="2458" s="354" customFormat="1" x14ac:dyDescent="0.25"/>
    <row r="2459" s="354" customFormat="1" x14ac:dyDescent="0.25"/>
    <row r="2460" s="354" customFormat="1" x14ac:dyDescent="0.25"/>
    <row r="2461" s="354" customFormat="1" x14ac:dyDescent="0.25"/>
    <row r="2462" s="354" customFormat="1" x14ac:dyDescent="0.25"/>
    <row r="2463" s="354" customFormat="1" x14ac:dyDescent="0.25"/>
    <row r="2464" s="354" customFormat="1" x14ac:dyDescent="0.25"/>
    <row r="2465" s="354" customFormat="1" x14ac:dyDescent="0.25"/>
    <row r="2466" s="354" customFormat="1" x14ac:dyDescent="0.25"/>
    <row r="2467" s="354" customFormat="1" x14ac:dyDescent="0.25"/>
    <row r="2468" s="354" customFormat="1" x14ac:dyDescent="0.25"/>
    <row r="2469" s="354" customFormat="1" x14ac:dyDescent="0.25"/>
    <row r="2470" s="354" customFormat="1" x14ac:dyDescent="0.25"/>
    <row r="2471" s="354" customFormat="1" x14ac:dyDescent="0.25"/>
    <row r="2472" s="354" customFormat="1" x14ac:dyDescent="0.25"/>
    <row r="2473" s="354" customFormat="1" x14ac:dyDescent="0.25"/>
    <row r="2474" s="354" customFormat="1" x14ac:dyDescent="0.25"/>
    <row r="2475" s="354" customFormat="1" x14ac:dyDescent="0.25"/>
    <row r="2476" s="354" customFormat="1" x14ac:dyDescent="0.25"/>
    <row r="2477" s="354" customFormat="1" x14ac:dyDescent="0.25"/>
    <row r="2478" s="354" customFormat="1" x14ac:dyDescent="0.25"/>
    <row r="2479" s="354" customFormat="1" x14ac:dyDescent="0.25"/>
    <row r="2480" s="354" customFormat="1" x14ac:dyDescent="0.25"/>
    <row r="2481" s="354" customFormat="1" x14ac:dyDescent="0.25"/>
    <row r="2482" s="354" customFormat="1" x14ac:dyDescent="0.25"/>
    <row r="2483" s="354" customFormat="1" x14ac:dyDescent="0.25"/>
    <row r="2484" s="354" customFormat="1" x14ac:dyDescent="0.25"/>
    <row r="2485" s="354" customFormat="1" x14ac:dyDescent="0.25"/>
    <row r="2486" s="354" customFormat="1" x14ac:dyDescent="0.25"/>
    <row r="2487" s="354" customFormat="1" x14ac:dyDescent="0.25"/>
    <row r="2488" s="354" customFormat="1" x14ac:dyDescent="0.25"/>
    <row r="2489" s="354" customFormat="1" x14ac:dyDescent="0.25"/>
    <row r="2490" s="354" customFormat="1" x14ac:dyDescent="0.25"/>
    <row r="2491" s="354" customFormat="1" x14ac:dyDescent="0.25"/>
    <row r="2492" s="354" customFormat="1" x14ac:dyDescent="0.25"/>
    <row r="2493" s="354" customFormat="1" x14ac:dyDescent="0.25"/>
    <row r="2494" s="354" customFormat="1" x14ac:dyDescent="0.25"/>
    <row r="2495" s="354" customFormat="1" x14ac:dyDescent="0.25"/>
    <row r="2496" s="354" customFormat="1" x14ac:dyDescent="0.25"/>
    <row r="2497" s="354" customFormat="1" x14ac:dyDescent="0.25"/>
    <row r="2498" s="354" customFormat="1" x14ac:dyDescent="0.25"/>
    <row r="2499" s="354" customFormat="1" x14ac:dyDescent="0.25"/>
    <row r="2500" s="354" customFormat="1" x14ac:dyDescent="0.25"/>
    <row r="2501" s="354" customFormat="1" x14ac:dyDescent="0.25"/>
    <row r="2502" s="354" customFormat="1" x14ac:dyDescent="0.25"/>
    <row r="2503" s="354" customFormat="1" x14ac:dyDescent="0.25"/>
    <row r="2504" s="354" customFormat="1" x14ac:dyDescent="0.25"/>
    <row r="2505" s="354" customFormat="1" x14ac:dyDescent="0.25"/>
    <row r="2506" s="354" customFormat="1" x14ac:dyDescent="0.25"/>
    <row r="2507" s="354" customFormat="1" x14ac:dyDescent="0.25"/>
    <row r="2508" s="354" customFormat="1" x14ac:dyDescent="0.25"/>
    <row r="2509" s="354" customFormat="1" x14ac:dyDescent="0.25"/>
    <row r="2510" s="354" customFormat="1" x14ac:dyDescent="0.25"/>
    <row r="2511" s="354" customFormat="1" x14ac:dyDescent="0.25"/>
    <row r="2512" s="354" customFormat="1" x14ac:dyDescent="0.25"/>
    <row r="2513" s="354" customFormat="1" x14ac:dyDescent="0.25"/>
    <row r="2514" s="354" customFormat="1" x14ac:dyDescent="0.25"/>
    <row r="2515" s="354" customFormat="1" x14ac:dyDescent="0.25"/>
    <row r="2516" s="354" customFormat="1" x14ac:dyDescent="0.25"/>
    <row r="2517" s="354" customFormat="1" x14ac:dyDescent="0.25"/>
    <row r="2518" s="354" customFormat="1" x14ac:dyDescent="0.25"/>
    <row r="2519" s="354" customFormat="1" x14ac:dyDescent="0.25"/>
    <row r="2520" s="354" customFormat="1" x14ac:dyDescent="0.25"/>
    <row r="2521" s="354" customFormat="1" x14ac:dyDescent="0.25"/>
    <row r="2522" s="354" customFormat="1" x14ac:dyDescent="0.25"/>
    <row r="2523" s="354" customFormat="1" x14ac:dyDescent="0.25"/>
    <row r="2524" s="354" customFormat="1" x14ac:dyDescent="0.25"/>
    <row r="2525" s="354" customFormat="1" x14ac:dyDescent="0.25"/>
    <row r="2526" s="354" customFormat="1" x14ac:dyDescent="0.25"/>
    <row r="2527" s="354" customFormat="1" x14ac:dyDescent="0.25"/>
    <row r="2528" s="354" customFormat="1" x14ac:dyDescent="0.25"/>
    <row r="2529" s="354" customFormat="1" x14ac:dyDescent="0.25"/>
    <row r="2530" s="354" customFormat="1" x14ac:dyDescent="0.25"/>
    <row r="2531" s="354" customFormat="1" x14ac:dyDescent="0.25"/>
    <row r="2532" s="354" customFormat="1" x14ac:dyDescent="0.25"/>
    <row r="2533" s="354" customFormat="1" x14ac:dyDescent="0.25"/>
    <row r="2534" s="354" customFormat="1" x14ac:dyDescent="0.25"/>
    <row r="2535" s="354" customFormat="1" x14ac:dyDescent="0.25"/>
    <row r="2536" s="354" customFormat="1" x14ac:dyDescent="0.25"/>
    <row r="2537" s="354" customFormat="1" x14ac:dyDescent="0.25"/>
    <row r="2538" s="354" customFormat="1" x14ac:dyDescent="0.25"/>
    <row r="2539" s="354" customFormat="1" x14ac:dyDescent="0.25"/>
    <row r="2540" s="354" customFormat="1" x14ac:dyDescent="0.25"/>
    <row r="2541" s="354" customFormat="1" x14ac:dyDescent="0.25"/>
    <row r="2542" s="354" customFormat="1" x14ac:dyDescent="0.25"/>
    <row r="2543" s="354" customFormat="1" x14ac:dyDescent="0.25"/>
    <row r="2544" s="354" customFormat="1" x14ac:dyDescent="0.25"/>
    <row r="2545" s="354" customFormat="1" x14ac:dyDescent="0.25"/>
    <row r="2546" s="354" customFormat="1" x14ac:dyDescent="0.25"/>
    <row r="2547" s="354" customFormat="1" x14ac:dyDescent="0.25"/>
    <row r="2548" s="354" customFormat="1" x14ac:dyDescent="0.25"/>
    <row r="2549" s="354" customFormat="1" x14ac:dyDescent="0.25"/>
    <row r="2550" s="354" customFormat="1" x14ac:dyDescent="0.25"/>
    <row r="2551" s="354" customFormat="1" x14ac:dyDescent="0.25"/>
    <row r="2552" s="354" customFormat="1" x14ac:dyDescent="0.25"/>
    <row r="2553" s="354" customFormat="1" x14ac:dyDescent="0.25"/>
    <row r="2554" s="354" customFormat="1" x14ac:dyDescent="0.25"/>
    <row r="2555" s="354" customFormat="1" x14ac:dyDescent="0.25"/>
    <row r="2556" s="354" customFormat="1" x14ac:dyDescent="0.25"/>
    <row r="2557" s="354" customFormat="1" x14ac:dyDescent="0.25"/>
    <row r="2558" s="354" customFormat="1" x14ac:dyDescent="0.25"/>
    <row r="2559" s="354" customFormat="1" x14ac:dyDescent="0.25"/>
    <row r="2560" s="354" customFormat="1" x14ac:dyDescent="0.25"/>
    <row r="2561" s="354" customFormat="1" x14ac:dyDescent="0.25"/>
    <row r="2562" s="354" customFormat="1" x14ac:dyDescent="0.25"/>
    <row r="2563" s="354" customFormat="1" x14ac:dyDescent="0.25"/>
    <row r="2564" s="354" customFormat="1" x14ac:dyDescent="0.25"/>
    <row r="2565" s="354" customFormat="1" x14ac:dyDescent="0.25"/>
    <row r="2566" s="354" customFormat="1" x14ac:dyDescent="0.25"/>
    <row r="2567" s="354" customFormat="1" x14ac:dyDescent="0.25"/>
    <row r="2568" s="354" customFormat="1" x14ac:dyDescent="0.25"/>
    <row r="2569" s="354" customFormat="1" x14ac:dyDescent="0.25"/>
    <row r="2570" s="354" customFormat="1" x14ac:dyDescent="0.25"/>
    <row r="2571" s="354" customFormat="1" x14ac:dyDescent="0.25"/>
    <row r="2572" s="354" customFormat="1" x14ac:dyDescent="0.25"/>
    <row r="2573" s="354" customFormat="1" x14ac:dyDescent="0.25"/>
    <row r="2574" s="354" customFormat="1" x14ac:dyDescent="0.25"/>
    <row r="2575" s="354" customFormat="1" x14ac:dyDescent="0.25"/>
    <row r="2576" s="354" customFormat="1" x14ac:dyDescent="0.25"/>
    <row r="2577" s="354" customFormat="1" x14ac:dyDescent="0.25"/>
    <row r="2578" s="354" customFormat="1" x14ac:dyDescent="0.25"/>
    <row r="2579" s="354" customFormat="1" x14ac:dyDescent="0.25"/>
    <row r="2580" s="354" customFormat="1" x14ac:dyDescent="0.25"/>
    <row r="2581" s="354" customFormat="1" x14ac:dyDescent="0.25"/>
    <row r="2582" s="354" customFormat="1" x14ac:dyDescent="0.25"/>
    <row r="2583" s="354" customFormat="1" x14ac:dyDescent="0.25"/>
    <row r="2584" s="354" customFormat="1" x14ac:dyDescent="0.25"/>
    <row r="2585" s="354" customFormat="1" x14ac:dyDescent="0.25"/>
    <row r="2586" s="354" customFormat="1" x14ac:dyDescent="0.25"/>
    <row r="2587" s="354" customFormat="1" x14ac:dyDescent="0.25"/>
    <row r="2588" s="354" customFormat="1" x14ac:dyDescent="0.25"/>
    <row r="2589" s="354" customFormat="1" x14ac:dyDescent="0.25"/>
    <row r="2590" s="354" customFormat="1" x14ac:dyDescent="0.25"/>
    <row r="2591" s="354" customFormat="1" x14ac:dyDescent="0.25"/>
    <row r="2592" s="354" customFormat="1" x14ac:dyDescent="0.25"/>
    <row r="2593" s="354" customFormat="1" x14ac:dyDescent="0.25"/>
    <row r="2594" s="354" customFormat="1" x14ac:dyDescent="0.25"/>
    <row r="2595" s="354" customFormat="1" x14ac:dyDescent="0.25"/>
    <row r="2596" s="354" customFormat="1" x14ac:dyDescent="0.25"/>
    <row r="2597" s="354" customFormat="1" x14ac:dyDescent="0.25"/>
    <row r="2598" s="354" customFormat="1" x14ac:dyDescent="0.25"/>
    <row r="2599" s="354" customFormat="1" x14ac:dyDescent="0.25"/>
    <row r="2600" s="354" customFormat="1" x14ac:dyDescent="0.25"/>
    <row r="2601" s="354" customFormat="1" x14ac:dyDescent="0.25"/>
    <row r="2602" s="354" customFormat="1" x14ac:dyDescent="0.25"/>
    <row r="2603" s="354" customFormat="1" x14ac:dyDescent="0.25"/>
    <row r="2604" s="354" customFormat="1" x14ac:dyDescent="0.25"/>
    <row r="2605" s="354" customFormat="1" x14ac:dyDescent="0.25"/>
    <row r="2606" s="354" customFormat="1" x14ac:dyDescent="0.25"/>
    <row r="2607" s="354" customFormat="1" x14ac:dyDescent="0.25"/>
    <row r="2608" s="354" customFormat="1" x14ac:dyDescent="0.25"/>
    <row r="2609" s="354" customFormat="1" x14ac:dyDescent="0.25"/>
    <row r="2610" s="354" customFormat="1" x14ac:dyDescent="0.25"/>
    <row r="2611" s="354" customFormat="1" x14ac:dyDescent="0.25"/>
    <row r="2612" s="354" customFormat="1" x14ac:dyDescent="0.25"/>
    <row r="2613" s="354" customFormat="1" x14ac:dyDescent="0.25"/>
    <row r="2614" s="354" customFormat="1" x14ac:dyDescent="0.25"/>
    <row r="2615" s="354" customFormat="1" x14ac:dyDescent="0.25"/>
    <row r="2616" s="354" customFormat="1" x14ac:dyDescent="0.25"/>
    <row r="2617" s="354" customFormat="1" x14ac:dyDescent="0.25"/>
    <row r="2618" s="354" customFormat="1" x14ac:dyDescent="0.25"/>
    <row r="2619" s="354" customFormat="1" x14ac:dyDescent="0.25"/>
    <row r="2620" s="354" customFormat="1" x14ac:dyDescent="0.25"/>
    <row r="2621" s="354" customFormat="1" x14ac:dyDescent="0.25"/>
    <row r="2622" s="354" customFormat="1" x14ac:dyDescent="0.25"/>
    <row r="2623" s="354" customFormat="1" x14ac:dyDescent="0.25"/>
    <row r="2624" s="354" customFormat="1" x14ac:dyDescent="0.25"/>
    <row r="2625" s="354" customFormat="1" x14ac:dyDescent="0.25"/>
    <row r="2626" s="354" customFormat="1" x14ac:dyDescent="0.25"/>
    <row r="2627" s="354" customFormat="1" x14ac:dyDescent="0.25"/>
    <row r="2628" s="354" customFormat="1" x14ac:dyDescent="0.25"/>
    <row r="2629" s="354" customFormat="1" x14ac:dyDescent="0.25"/>
    <row r="2630" s="354" customFormat="1" x14ac:dyDescent="0.25"/>
    <row r="2631" s="354" customFormat="1" x14ac:dyDescent="0.25"/>
    <row r="2632" s="354" customFormat="1" x14ac:dyDescent="0.25"/>
    <row r="2633" s="354" customFormat="1" x14ac:dyDescent="0.25"/>
    <row r="2634" s="354" customFormat="1" x14ac:dyDescent="0.25"/>
    <row r="2635" s="354" customFormat="1" x14ac:dyDescent="0.25"/>
    <row r="2636" s="354" customFormat="1" x14ac:dyDescent="0.25"/>
    <row r="2637" s="354" customFormat="1" x14ac:dyDescent="0.25"/>
    <row r="2638" s="354" customFormat="1" x14ac:dyDescent="0.25"/>
    <row r="2639" s="354" customFormat="1" x14ac:dyDescent="0.25"/>
    <row r="2640" s="354" customFormat="1" x14ac:dyDescent="0.25"/>
    <row r="2641" s="354" customFormat="1" x14ac:dyDescent="0.25"/>
    <row r="2642" s="354" customFormat="1" x14ac:dyDescent="0.25"/>
    <row r="2643" s="354" customFormat="1" x14ac:dyDescent="0.25"/>
    <row r="2644" s="354" customFormat="1" x14ac:dyDescent="0.25"/>
    <row r="2645" s="354" customFormat="1" x14ac:dyDescent="0.25"/>
    <row r="2646" s="354" customFormat="1" x14ac:dyDescent="0.25"/>
    <row r="2647" s="354" customFormat="1" x14ac:dyDescent="0.25"/>
    <row r="2648" s="354" customFormat="1" x14ac:dyDescent="0.25"/>
    <row r="2649" s="354" customFormat="1" x14ac:dyDescent="0.25"/>
    <row r="2650" s="354" customFormat="1" x14ac:dyDescent="0.25"/>
    <row r="2651" s="354" customFormat="1" x14ac:dyDescent="0.25"/>
    <row r="2652" s="354" customFormat="1" x14ac:dyDescent="0.25"/>
    <row r="2653" s="354" customFormat="1" x14ac:dyDescent="0.25"/>
    <row r="2654" s="354" customFormat="1" x14ac:dyDescent="0.25"/>
    <row r="2655" s="354" customFormat="1" x14ac:dyDescent="0.25"/>
    <row r="2656" s="354" customFormat="1" x14ac:dyDescent="0.25"/>
    <row r="2657" s="354" customFormat="1" x14ac:dyDescent="0.25"/>
    <row r="2658" s="354" customFormat="1" x14ac:dyDescent="0.25"/>
    <row r="2659" s="354" customFormat="1" x14ac:dyDescent="0.25"/>
    <row r="2660" s="354" customFormat="1" x14ac:dyDescent="0.25"/>
    <row r="2661" s="354" customFormat="1" x14ac:dyDescent="0.25"/>
    <row r="2662" s="354" customFormat="1" x14ac:dyDescent="0.25"/>
    <row r="2663" s="354" customFormat="1" x14ac:dyDescent="0.25"/>
    <row r="2664" s="354" customFormat="1" x14ac:dyDescent="0.25"/>
    <row r="2665" s="354" customFormat="1" x14ac:dyDescent="0.25"/>
    <row r="2666" s="354" customFormat="1" x14ac:dyDescent="0.25"/>
    <row r="2667" s="354" customFormat="1" x14ac:dyDescent="0.25"/>
    <row r="2668" s="354" customFormat="1" x14ac:dyDescent="0.25"/>
    <row r="2669" s="354" customFormat="1" x14ac:dyDescent="0.25"/>
    <row r="2670" s="354" customFormat="1" x14ac:dyDescent="0.25"/>
    <row r="2671" s="354" customFormat="1" x14ac:dyDescent="0.25"/>
    <row r="2672" s="354" customFormat="1" x14ac:dyDescent="0.25"/>
    <row r="2673" s="354" customFormat="1" x14ac:dyDescent="0.25"/>
    <row r="2674" s="354" customFormat="1" x14ac:dyDescent="0.25"/>
    <row r="2675" s="354" customFormat="1" x14ac:dyDescent="0.25"/>
    <row r="2676" s="354" customFormat="1" x14ac:dyDescent="0.25"/>
    <row r="2677" s="354" customFormat="1" x14ac:dyDescent="0.25"/>
    <row r="2678" s="354" customFormat="1" x14ac:dyDescent="0.25"/>
    <row r="2679" s="354" customFormat="1" x14ac:dyDescent="0.25"/>
    <row r="2680" s="354" customFormat="1" x14ac:dyDescent="0.25"/>
    <row r="2681" s="354" customFormat="1" x14ac:dyDescent="0.25"/>
    <row r="2682" s="354" customFormat="1" x14ac:dyDescent="0.25"/>
    <row r="2683" s="354" customFormat="1" x14ac:dyDescent="0.25"/>
    <row r="2684" s="354" customFormat="1" x14ac:dyDescent="0.25"/>
    <row r="2685" s="354" customFormat="1" x14ac:dyDescent="0.25"/>
    <row r="2686" s="354" customFormat="1" x14ac:dyDescent="0.25"/>
    <row r="2687" s="354" customFormat="1" x14ac:dyDescent="0.25"/>
    <row r="2688" s="354" customFormat="1" x14ac:dyDescent="0.25"/>
    <row r="2689" s="354" customFormat="1" x14ac:dyDescent="0.25"/>
    <row r="2690" s="354" customFormat="1" x14ac:dyDescent="0.25"/>
    <row r="2691" s="354" customFormat="1" x14ac:dyDescent="0.25"/>
    <row r="2692" s="354" customFormat="1" x14ac:dyDescent="0.25"/>
    <row r="2693" s="354" customFormat="1" x14ac:dyDescent="0.25"/>
    <row r="2694" s="354" customFormat="1" x14ac:dyDescent="0.25"/>
    <row r="2695" s="354" customFormat="1" x14ac:dyDescent="0.25"/>
    <row r="2696" s="354" customFormat="1" x14ac:dyDescent="0.25"/>
    <row r="2697" s="354" customFormat="1" x14ac:dyDescent="0.25"/>
    <row r="2698" s="354" customFormat="1" x14ac:dyDescent="0.25"/>
    <row r="2699" s="354" customFormat="1" x14ac:dyDescent="0.25"/>
    <row r="2700" s="354" customFormat="1" x14ac:dyDescent="0.25"/>
    <row r="2701" s="354" customFormat="1" x14ac:dyDescent="0.25"/>
    <row r="2702" s="354" customFormat="1" x14ac:dyDescent="0.25"/>
    <row r="2703" s="354" customFormat="1" x14ac:dyDescent="0.25"/>
    <row r="2704" s="354" customFormat="1" x14ac:dyDescent="0.25"/>
    <row r="2705" s="354" customFormat="1" x14ac:dyDescent="0.25"/>
    <row r="2706" s="354" customFormat="1" x14ac:dyDescent="0.25"/>
    <row r="2707" s="354" customFormat="1" x14ac:dyDescent="0.25"/>
    <row r="2708" s="354" customFormat="1" x14ac:dyDescent="0.25"/>
    <row r="2709" s="354" customFormat="1" x14ac:dyDescent="0.25"/>
    <row r="2710" s="354" customFormat="1" x14ac:dyDescent="0.25"/>
    <row r="2711" s="354" customFormat="1" x14ac:dyDescent="0.25"/>
    <row r="2712" s="354" customFormat="1" x14ac:dyDescent="0.25"/>
    <row r="2713" s="354" customFormat="1" x14ac:dyDescent="0.25"/>
    <row r="2714" s="354" customFormat="1" x14ac:dyDescent="0.25"/>
    <row r="2715" s="354" customFormat="1" x14ac:dyDescent="0.25"/>
    <row r="2716" s="354" customFormat="1" x14ac:dyDescent="0.25"/>
    <row r="2717" s="354" customFormat="1" x14ac:dyDescent="0.25"/>
    <row r="2718" s="354" customFormat="1" x14ac:dyDescent="0.25"/>
    <row r="2719" s="354" customFormat="1" x14ac:dyDescent="0.25"/>
    <row r="2720" s="354" customFormat="1" x14ac:dyDescent="0.25"/>
    <row r="2721" s="354" customFormat="1" x14ac:dyDescent="0.25"/>
    <row r="2722" s="354" customFormat="1" x14ac:dyDescent="0.25"/>
    <row r="2723" s="354" customFormat="1" x14ac:dyDescent="0.25"/>
    <row r="2724" s="354" customFormat="1" x14ac:dyDescent="0.25"/>
    <row r="2725" s="354" customFormat="1" x14ac:dyDescent="0.25"/>
    <row r="2726" s="354" customFormat="1" x14ac:dyDescent="0.25"/>
    <row r="2727" s="354" customFormat="1" x14ac:dyDescent="0.25"/>
    <row r="2728" s="354" customFormat="1" x14ac:dyDescent="0.25"/>
    <row r="2729" s="354" customFormat="1" x14ac:dyDescent="0.25"/>
    <row r="2730" s="354" customFormat="1" x14ac:dyDescent="0.25"/>
    <row r="2731" s="354" customFormat="1" x14ac:dyDescent="0.25"/>
    <row r="2732" s="354" customFormat="1" x14ac:dyDescent="0.25"/>
    <row r="2733" s="354" customFormat="1" x14ac:dyDescent="0.25"/>
    <row r="2734" s="354" customFormat="1" x14ac:dyDescent="0.25"/>
    <row r="2735" s="354" customFormat="1" x14ac:dyDescent="0.25"/>
    <row r="2736" s="354" customFormat="1" x14ac:dyDescent="0.25"/>
    <row r="2737" s="354" customFormat="1" x14ac:dyDescent="0.25"/>
    <row r="2738" s="354" customFormat="1" x14ac:dyDescent="0.25"/>
    <row r="2739" s="354" customFormat="1" x14ac:dyDescent="0.25"/>
    <row r="2740" s="354" customFormat="1" x14ac:dyDescent="0.25"/>
    <row r="2741" s="354" customFormat="1" x14ac:dyDescent="0.25"/>
    <row r="2742" s="354" customFormat="1" x14ac:dyDescent="0.25"/>
    <row r="2743" s="354" customFormat="1" x14ac:dyDescent="0.25"/>
    <row r="2744" s="354" customFormat="1" x14ac:dyDescent="0.25"/>
    <row r="2745" s="354" customFormat="1" x14ac:dyDescent="0.25"/>
    <row r="2746" s="354" customFormat="1" x14ac:dyDescent="0.25"/>
    <row r="2747" s="354" customFormat="1" x14ac:dyDescent="0.25"/>
    <row r="2748" s="354" customFormat="1" x14ac:dyDescent="0.25"/>
    <row r="2749" s="354" customFormat="1" x14ac:dyDescent="0.25"/>
    <row r="2750" s="354" customFormat="1" x14ac:dyDescent="0.25"/>
    <row r="2751" s="354" customFormat="1" x14ac:dyDescent="0.25"/>
    <row r="2752" s="354" customFormat="1" x14ac:dyDescent="0.25"/>
    <row r="2753" s="354" customFormat="1" x14ac:dyDescent="0.25"/>
    <row r="2754" s="354" customFormat="1" x14ac:dyDescent="0.25"/>
    <row r="2755" s="354" customFormat="1" x14ac:dyDescent="0.25"/>
    <row r="2756" s="354" customFormat="1" x14ac:dyDescent="0.25"/>
    <row r="2757" s="354" customFormat="1" x14ac:dyDescent="0.25"/>
    <row r="2758" s="354" customFormat="1" x14ac:dyDescent="0.25"/>
    <row r="2759" s="354" customFormat="1" x14ac:dyDescent="0.25"/>
    <row r="2760" s="354" customFormat="1" x14ac:dyDescent="0.25"/>
    <row r="2761" s="354" customFormat="1" x14ac:dyDescent="0.25"/>
    <row r="2762" s="354" customFormat="1" x14ac:dyDescent="0.25"/>
    <row r="2763" s="354" customFormat="1" x14ac:dyDescent="0.25"/>
    <row r="2764" s="354" customFormat="1" x14ac:dyDescent="0.25"/>
    <row r="2765" s="354" customFormat="1" x14ac:dyDescent="0.25"/>
    <row r="2766" s="354" customFormat="1" x14ac:dyDescent="0.25"/>
    <row r="2767" s="354" customFormat="1" x14ac:dyDescent="0.25"/>
    <row r="2768" s="354" customFormat="1" x14ac:dyDescent="0.25"/>
    <row r="2769" s="354" customFormat="1" x14ac:dyDescent="0.25"/>
    <row r="2770" s="354" customFormat="1" x14ac:dyDescent="0.25"/>
    <row r="2771" s="354" customFormat="1" x14ac:dyDescent="0.25"/>
    <row r="2772" s="354" customFormat="1" x14ac:dyDescent="0.25"/>
    <row r="2773" s="354" customFormat="1" x14ac:dyDescent="0.25"/>
    <row r="2774" s="354" customFormat="1" x14ac:dyDescent="0.25"/>
    <row r="2775" s="354" customFormat="1" x14ac:dyDescent="0.25"/>
    <row r="2776" s="354" customFormat="1" x14ac:dyDescent="0.25"/>
    <row r="2777" s="354" customFormat="1" x14ac:dyDescent="0.25"/>
    <row r="2778" s="354" customFormat="1" x14ac:dyDescent="0.25"/>
    <row r="2779" s="354" customFormat="1" x14ac:dyDescent="0.25"/>
    <row r="2780" s="354" customFormat="1" x14ac:dyDescent="0.25"/>
    <row r="2781" s="354" customFormat="1" x14ac:dyDescent="0.25"/>
    <row r="2782" s="354" customFormat="1" x14ac:dyDescent="0.25"/>
    <row r="2783" s="354" customFormat="1" x14ac:dyDescent="0.25"/>
    <row r="2784" s="354" customFormat="1" x14ac:dyDescent="0.25"/>
    <row r="2785" s="354" customFormat="1" x14ac:dyDescent="0.25"/>
    <row r="2786" s="354" customFormat="1" x14ac:dyDescent="0.25"/>
    <row r="2787" s="354" customFormat="1" x14ac:dyDescent="0.25"/>
    <row r="2788" s="354" customFormat="1" x14ac:dyDescent="0.25"/>
    <row r="2789" s="354" customFormat="1" x14ac:dyDescent="0.25"/>
    <row r="2790" s="354" customFormat="1" x14ac:dyDescent="0.25"/>
    <row r="2791" s="354" customFormat="1" x14ac:dyDescent="0.25"/>
    <row r="2792" s="354" customFormat="1" x14ac:dyDescent="0.25"/>
    <row r="2793" s="354" customFormat="1" x14ac:dyDescent="0.25"/>
    <row r="2794" s="354" customFormat="1" x14ac:dyDescent="0.25"/>
    <row r="2795" s="354" customFormat="1" x14ac:dyDescent="0.25"/>
    <row r="2796" s="354" customFormat="1" x14ac:dyDescent="0.25"/>
    <row r="2797" s="354" customFormat="1" x14ac:dyDescent="0.25"/>
    <row r="2798" s="354" customFormat="1" x14ac:dyDescent="0.25"/>
    <row r="2799" s="354" customFormat="1" x14ac:dyDescent="0.25"/>
    <row r="2800" s="354" customFormat="1" x14ac:dyDescent="0.25"/>
    <row r="2801" s="354" customFormat="1" x14ac:dyDescent="0.25"/>
    <row r="2802" s="354" customFormat="1" x14ac:dyDescent="0.25"/>
    <row r="2803" s="354" customFormat="1" x14ac:dyDescent="0.25"/>
    <row r="2804" s="354" customFormat="1" x14ac:dyDescent="0.25"/>
    <row r="2805" s="354" customFormat="1" x14ac:dyDescent="0.25"/>
    <row r="2806" s="354" customFormat="1" x14ac:dyDescent="0.25"/>
    <row r="2807" s="354" customFormat="1" x14ac:dyDescent="0.25"/>
    <row r="2808" s="354" customFormat="1" x14ac:dyDescent="0.25"/>
    <row r="2809" s="354" customFormat="1" x14ac:dyDescent="0.25"/>
    <row r="2810" s="354" customFormat="1" x14ac:dyDescent="0.25"/>
    <row r="2811" s="354" customFormat="1" x14ac:dyDescent="0.25"/>
    <row r="2812" s="354" customFormat="1" x14ac:dyDescent="0.25"/>
    <row r="2813" s="354" customFormat="1" x14ac:dyDescent="0.25"/>
    <row r="2814" s="354" customFormat="1" x14ac:dyDescent="0.25"/>
    <row r="2815" s="354" customFormat="1" x14ac:dyDescent="0.25"/>
    <row r="2816" s="354" customFormat="1" x14ac:dyDescent="0.25"/>
    <row r="2817" s="354" customFormat="1" x14ac:dyDescent="0.25"/>
    <row r="2818" s="354" customFormat="1" x14ac:dyDescent="0.25"/>
    <row r="2819" s="354" customFormat="1" x14ac:dyDescent="0.25"/>
    <row r="2820" s="354" customFormat="1" x14ac:dyDescent="0.25"/>
    <row r="2821" s="354" customFormat="1" x14ac:dyDescent="0.25"/>
    <row r="2822" s="354" customFormat="1" x14ac:dyDescent="0.25"/>
    <row r="2823" s="354" customFormat="1" x14ac:dyDescent="0.25"/>
    <row r="2824" s="354" customFormat="1" x14ac:dyDescent="0.25"/>
    <row r="2825" s="354" customFormat="1" x14ac:dyDescent="0.25"/>
    <row r="2826" s="354" customFormat="1" x14ac:dyDescent="0.25"/>
    <row r="2827" s="354" customFormat="1" x14ac:dyDescent="0.25"/>
    <row r="2828" s="354" customFormat="1" x14ac:dyDescent="0.25"/>
    <row r="2829" s="354" customFormat="1" x14ac:dyDescent="0.25"/>
    <row r="2830" s="354" customFormat="1" x14ac:dyDescent="0.25"/>
    <row r="2831" s="354" customFormat="1" x14ac:dyDescent="0.25"/>
    <row r="2832" s="354" customFormat="1" x14ac:dyDescent="0.25"/>
    <row r="2833" s="354" customFormat="1" x14ac:dyDescent="0.25"/>
    <row r="2834" s="354" customFormat="1" x14ac:dyDescent="0.25"/>
    <row r="2835" s="354" customFormat="1" x14ac:dyDescent="0.25"/>
    <row r="2836" s="354" customFormat="1" x14ac:dyDescent="0.25"/>
    <row r="2837" s="354" customFormat="1" x14ac:dyDescent="0.25"/>
    <row r="2838" s="354" customFormat="1" x14ac:dyDescent="0.25"/>
    <row r="2839" s="354" customFormat="1" x14ac:dyDescent="0.25"/>
    <row r="2840" s="354" customFormat="1" x14ac:dyDescent="0.25"/>
    <row r="2841" s="354" customFormat="1" x14ac:dyDescent="0.25"/>
    <row r="2842" s="354" customFormat="1" x14ac:dyDescent="0.25"/>
    <row r="2843" s="354" customFormat="1" x14ac:dyDescent="0.25"/>
    <row r="2844" s="354" customFormat="1" x14ac:dyDescent="0.25"/>
    <row r="2845" s="354" customFormat="1" x14ac:dyDescent="0.25"/>
    <row r="2846" s="354" customFormat="1" x14ac:dyDescent="0.25"/>
    <row r="2847" s="354" customFormat="1" x14ac:dyDescent="0.25"/>
    <row r="2848" s="354" customFormat="1" x14ac:dyDescent="0.25"/>
    <row r="2849" s="354" customFormat="1" x14ac:dyDescent="0.25"/>
    <row r="2850" s="354" customFormat="1" x14ac:dyDescent="0.25"/>
    <row r="2851" s="354" customFormat="1" x14ac:dyDescent="0.25"/>
    <row r="2852" s="354" customFormat="1" x14ac:dyDescent="0.25"/>
    <row r="2853" s="354" customFormat="1" x14ac:dyDescent="0.25"/>
    <row r="2854" s="354" customFormat="1" x14ac:dyDescent="0.25"/>
    <row r="2855" s="354" customFormat="1" x14ac:dyDescent="0.25"/>
    <row r="2856" s="354" customFormat="1" x14ac:dyDescent="0.25"/>
    <row r="2857" s="354" customFormat="1" x14ac:dyDescent="0.25"/>
    <row r="2858" s="354" customFormat="1" x14ac:dyDescent="0.25"/>
    <row r="2859" s="354" customFormat="1" x14ac:dyDescent="0.25"/>
    <row r="2860" s="354" customFormat="1" x14ac:dyDescent="0.25"/>
    <row r="2861" s="354" customFormat="1" x14ac:dyDescent="0.25"/>
    <row r="2862" s="354" customFormat="1" x14ac:dyDescent="0.25"/>
    <row r="2863" s="354" customFormat="1" x14ac:dyDescent="0.25"/>
    <row r="2864" s="354" customFormat="1" x14ac:dyDescent="0.25"/>
    <row r="2865" s="354" customFormat="1" x14ac:dyDescent="0.25"/>
    <row r="2866" s="354" customFormat="1" x14ac:dyDescent="0.25"/>
    <row r="2867" s="354" customFormat="1" x14ac:dyDescent="0.25"/>
    <row r="2868" s="354" customFormat="1" x14ac:dyDescent="0.25"/>
    <row r="2869" s="354" customFormat="1" x14ac:dyDescent="0.25"/>
    <row r="2870" s="354" customFormat="1" x14ac:dyDescent="0.25"/>
    <row r="2871" s="354" customFormat="1" x14ac:dyDescent="0.25"/>
    <row r="2872" s="354" customFormat="1" x14ac:dyDescent="0.25"/>
    <row r="2873" s="354" customFormat="1" x14ac:dyDescent="0.25"/>
    <row r="2874" s="354" customFormat="1" x14ac:dyDescent="0.25"/>
    <row r="2875" s="354" customFormat="1" x14ac:dyDescent="0.25"/>
    <row r="2876" s="354" customFormat="1" x14ac:dyDescent="0.25"/>
    <row r="2877" s="354" customFormat="1" x14ac:dyDescent="0.25"/>
    <row r="2878" s="354" customFormat="1" x14ac:dyDescent="0.25"/>
    <row r="2879" s="354" customFormat="1" x14ac:dyDescent="0.25"/>
    <row r="2880" s="354" customFormat="1" x14ac:dyDescent="0.25"/>
    <row r="2881" s="354" customFormat="1" x14ac:dyDescent="0.25"/>
    <row r="2882" s="354" customFormat="1" x14ac:dyDescent="0.25"/>
    <row r="2883" s="354" customFormat="1" x14ac:dyDescent="0.25"/>
    <row r="2884" s="354" customFormat="1" x14ac:dyDescent="0.25"/>
    <row r="2885" s="354" customFormat="1" x14ac:dyDescent="0.25"/>
    <row r="2886" s="354" customFormat="1" x14ac:dyDescent="0.25"/>
    <row r="2887" s="354" customFormat="1" x14ac:dyDescent="0.25"/>
    <row r="2888" s="354" customFormat="1" x14ac:dyDescent="0.25"/>
    <row r="2889" s="354" customFormat="1" x14ac:dyDescent="0.25"/>
    <row r="2890" s="354" customFormat="1" x14ac:dyDescent="0.25"/>
    <row r="2891" s="354" customFormat="1" x14ac:dyDescent="0.25"/>
    <row r="2892" s="354" customFormat="1" x14ac:dyDescent="0.25"/>
    <row r="2893" s="354" customFormat="1" x14ac:dyDescent="0.25"/>
    <row r="2894" s="354" customFormat="1" x14ac:dyDescent="0.25"/>
    <row r="2895" s="354" customFormat="1" x14ac:dyDescent="0.25"/>
    <row r="2896" s="354" customFormat="1" x14ac:dyDescent="0.25"/>
    <row r="2897" s="354" customFormat="1" x14ac:dyDescent="0.25"/>
    <row r="2898" s="354" customFormat="1" x14ac:dyDescent="0.25"/>
    <row r="2899" s="354" customFormat="1" x14ac:dyDescent="0.25"/>
    <row r="2900" s="354" customFormat="1" x14ac:dyDescent="0.25"/>
    <row r="2901" s="354" customFormat="1" x14ac:dyDescent="0.25"/>
    <row r="2902" s="354" customFormat="1" x14ac:dyDescent="0.25"/>
    <row r="2903" s="354" customFormat="1" x14ac:dyDescent="0.25"/>
    <row r="2904" s="354" customFormat="1" x14ac:dyDescent="0.25"/>
    <row r="2905" s="354" customFormat="1" x14ac:dyDescent="0.25"/>
    <row r="2906" s="354" customFormat="1" x14ac:dyDescent="0.25"/>
    <row r="2907" s="354" customFormat="1" x14ac:dyDescent="0.25"/>
    <row r="2908" s="354" customFormat="1" x14ac:dyDescent="0.25"/>
    <row r="2909" s="354" customFormat="1" x14ac:dyDescent="0.25"/>
    <row r="2910" s="354" customFormat="1" x14ac:dyDescent="0.25"/>
    <row r="2911" s="354" customFormat="1" x14ac:dyDescent="0.25"/>
    <row r="2912" s="354" customFormat="1" x14ac:dyDescent="0.25"/>
    <row r="2913" s="354" customFormat="1" x14ac:dyDescent="0.25"/>
    <row r="2914" s="354" customFormat="1" x14ac:dyDescent="0.25"/>
    <row r="2915" s="354" customFormat="1" x14ac:dyDescent="0.25"/>
    <row r="2916" s="354" customFormat="1" x14ac:dyDescent="0.25"/>
    <row r="2917" s="354" customFormat="1" x14ac:dyDescent="0.25"/>
    <row r="2918" s="354" customFormat="1" x14ac:dyDescent="0.25"/>
    <row r="2919" s="354" customFormat="1" x14ac:dyDescent="0.25"/>
    <row r="2920" s="354" customFormat="1" x14ac:dyDescent="0.25"/>
    <row r="2921" s="354" customFormat="1" x14ac:dyDescent="0.25"/>
    <row r="2922" s="354" customFormat="1" x14ac:dyDescent="0.25"/>
    <row r="2923" s="354" customFormat="1" x14ac:dyDescent="0.25"/>
    <row r="2924" s="354" customFormat="1" x14ac:dyDescent="0.25"/>
    <row r="2925" s="354" customFormat="1" x14ac:dyDescent="0.25"/>
    <row r="2926" s="354" customFormat="1" x14ac:dyDescent="0.25"/>
    <row r="2927" s="354" customFormat="1" x14ac:dyDescent="0.25"/>
    <row r="2928" s="354" customFormat="1" x14ac:dyDescent="0.25"/>
    <row r="2929" s="354" customFormat="1" x14ac:dyDescent="0.25"/>
    <row r="2930" s="354" customFormat="1" x14ac:dyDescent="0.25"/>
    <row r="2931" s="354" customFormat="1" x14ac:dyDescent="0.25"/>
    <row r="2932" s="354" customFormat="1" x14ac:dyDescent="0.25"/>
    <row r="2933" s="354" customFormat="1" x14ac:dyDescent="0.25"/>
    <row r="2934" s="354" customFormat="1" x14ac:dyDescent="0.25"/>
    <row r="2935" s="354" customFormat="1" x14ac:dyDescent="0.25"/>
    <row r="2936" s="354" customFormat="1" x14ac:dyDescent="0.25"/>
    <row r="2937" s="354" customFormat="1" x14ac:dyDescent="0.25"/>
    <row r="2938" s="354" customFormat="1" x14ac:dyDescent="0.25"/>
    <row r="2939" s="354" customFormat="1" x14ac:dyDescent="0.25"/>
    <row r="2940" s="354" customFormat="1" x14ac:dyDescent="0.25"/>
    <row r="2941" s="354" customFormat="1" x14ac:dyDescent="0.25"/>
    <row r="2942" s="354" customFormat="1" x14ac:dyDescent="0.25"/>
    <row r="2943" s="354" customFormat="1" x14ac:dyDescent="0.25"/>
    <row r="2944" s="354" customFormat="1" x14ac:dyDescent="0.25"/>
    <row r="2945" s="354" customFormat="1" x14ac:dyDescent="0.25"/>
    <row r="2946" s="354" customFormat="1" x14ac:dyDescent="0.25"/>
    <row r="2947" s="354" customFormat="1" x14ac:dyDescent="0.25"/>
    <row r="2948" s="354" customFormat="1" x14ac:dyDescent="0.25"/>
    <row r="2949" s="354" customFormat="1" x14ac:dyDescent="0.25"/>
    <row r="2950" s="354" customFormat="1" x14ac:dyDescent="0.25"/>
    <row r="2951" s="354" customFormat="1" x14ac:dyDescent="0.25"/>
    <row r="2952" s="354" customFormat="1" x14ac:dyDescent="0.25"/>
    <row r="2953" s="354" customFormat="1" x14ac:dyDescent="0.25"/>
    <row r="2954" s="354" customFormat="1" x14ac:dyDescent="0.25"/>
    <row r="2955" s="354" customFormat="1" x14ac:dyDescent="0.25"/>
    <row r="2956" s="354" customFormat="1" x14ac:dyDescent="0.25"/>
    <row r="2957" s="354" customFormat="1" x14ac:dyDescent="0.25"/>
    <row r="2958" s="354" customFormat="1" x14ac:dyDescent="0.25"/>
    <row r="2959" s="354" customFormat="1" x14ac:dyDescent="0.25"/>
    <row r="2960" s="354" customFormat="1" x14ac:dyDescent="0.25"/>
    <row r="2961" s="354" customFormat="1" x14ac:dyDescent="0.25"/>
    <row r="2962" s="354" customFormat="1" x14ac:dyDescent="0.25"/>
    <row r="2963" s="354" customFormat="1" x14ac:dyDescent="0.25"/>
    <row r="2964" s="354" customFormat="1" x14ac:dyDescent="0.25"/>
    <row r="2965" s="354" customFormat="1" x14ac:dyDescent="0.25"/>
    <row r="2966" s="354" customFormat="1" x14ac:dyDescent="0.25"/>
    <row r="2967" s="354" customFormat="1" x14ac:dyDescent="0.25"/>
    <row r="2968" s="354" customFormat="1" x14ac:dyDescent="0.25"/>
    <row r="2969" s="354" customFormat="1" x14ac:dyDescent="0.25"/>
    <row r="2970" s="354" customFormat="1" x14ac:dyDescent="0.25"/>
    <row r="2971" s="354" customFormat="1" x14ac:dyDescent="0.25"/>
    <row r="2972" s="354" customFormat="1" x14ac:dyDescent="0.25"/>
    <row r="2973" s="354" customFormat="1" x14ac:dyDescent="0.25"/>
    <row r="2974" s="354" customFormat="1" x14ac:dyDescent="0.25"/>
    <row r="2975" s="354" customFormat="1" x14ac:dyDescent="0.25"/>
    <row r="2976" s="354" customFormat="1" x14ac:dyDescent="0.25"/>
    <row r="2977" s="354" customFormat="1" x14ac:dyDescent="0.25"/>
    <row r="2978" s="354" customFormat="1" x14ac:dyDescent="0.25"/>
    <row r="2979" s="354" customFormat="1" x14ac:dyDescent="0.25"/>
    <row r="2980" s="354" customFormat="1" x14ac:dyDescent="0.25"/>
    <row r="2981" s="354" customFormat="1" x14ac:dyDescent="0.25"/>
    <row r="2982" s="354" customFormat="1" x14ac:dyDescent="0.25"/>
    <row r="2983" s="354" customFormat="1" x14ac:dyDescent="0.25"/>
    <row r="2984" s="354" customFormat="1" x14ac:dyDescent="0.25"/>
    <row r="2985" s="354" customFormat="1" x14ac:dyDescent="0.25"/>
    <row r="2986" s="354" customFormat="1" x14ac:dyDescent="0.25"/>
    <row r="2987" s="354" customFormat="1" x14ac:dyDescent="0.25"/>
    <row r="2988" s="354" customFormat="1" x14ac:dyDescent="0.25"/>
    <row r="2989" s="354" customFormat="1" x14ac:dyDescent="0.25"/>
    <row r="2990" s="354" customFormat="1" x14ac:dyDescent="0.25"/>
    <row r="2991" s="354" customFormat="1" x14ac:dyDescent="0.25"/>
    <row r="2992" s="354" customFormat="1" x14ac:dyDescent="0.25"/>
    <row r="2993" s="354" customFormat="1" x14ac:dyDescent="0.25"/>
    <row r="2994" s="354" customFormat="1" x14ac:dyDescent="0.25"/>
    <row r="2995" s="354" customFormat="1" x14ac:dyDescent="0.25"/>
    <row r="2996" s="354" customFormat="1" x14ac:dyDescent="0.25"/>
    <row r="2997" s="354" customFormat="1" x14ac:dyDescent="0.25"/>
    <row r="2998" s="354" customFormat="1" x14ac:dyDescent="0.25"/>
    <row r="2999" s="354" customFormat="1" x14ac:dyDescent="0.25"/>
    <row r="3000" s="354" customFormat="1" x14ac:dyDescent="0.25"/>
    <row r="3001" s="354" customFormat="1" x14ac:dyDescent="0.25"/>
    <row r="3002" s="354" customFormat="1" x14ac:dyDescent="0.25"/>
    <row r="3003" s="354" customFormat="1" x14ac:dyDescent="0.25"/>
    <row r="3004" s="354" customFormat="1" x14ac:dyDescent="0.25"/>
    <row r="3005" s="354" customFormat="1" x14ac:dyDescent="0.25"/>
    <row r="3006" s="354" customFormat="1" x14ac:dyDescent="0.25"/>
    <row r="3007" s="354" customFormat="1" x14ac:dyDescent="0.25"/>
    <row r="3008" s="354" customFormat="1" x14ac:dyDescent="0.25"/>
    <row r="3009" s="354" customFormat="1" x14ac:dyDescent="0.25"/>
    <row r="3010" s="354" customFormat="1" x14ac:dyDescent="0.25"/>
    <row r="3011" s="354" customFormat="1" x14ac:dyDescent="0.25"/>
    <row r="3012" s="354" customFormat="1" x14ac:dyDescent="0.25"/>
    <row r="3013" s="354" customFormat="1" x14ac:dyDescent="0.25"/>
    <row r="3014" s="354" customFormat="1" x14ac:dyDescent="0.25"/>
    <row r="3015" s="354" customFormat="1" x14ac:dyDescent="0.25"/>
    <row r="3016" s="354" customFormat="1" x14ac:dyDescent="0.25"/>
    <row r="3017" s="354" customFormat="1" x14ac:dyDescent="0.25"/>
    <row r="3018" s="354" customFormat="1" x14ac:dyDescent="0.25"/>
    <row r="3019" s="354" customFormat="1" x14ac:dyDescent="0.25"/>
    <row r="3020" s="354" customFormat="1" x14ac:dyDescent="0.25"/>
    <row r="3021" s="354" customFormat="1" x14ac:dyDescent="0.25"/>
    <row r="3022" s="354" customFormat="1" x14ac:dyDescent="0.25"/>
    <row r="3023" s="354" customFormat="1" x14ac:dyDescent="0.25"/>
    <row r="3024" s="354" customFormat="1" x14ac:dyDescent="0.25"/>
    <row r="3025" s="354" customFormat="1" x14ac:dyDescent="0.25"/>
    <row r="3026" s="354" customFormat="1" x14ac:dyDescent="0.25"/>
    <row r="3027" s="354" customFormat="1" x14ac:dyDescent="0.25"/>
    <row r="3028" s="354" customFormat="1" x14ac:dyDescent="0.25"/>
    <row r="3029" s="354" customFormat="1" x14ac:dyDescent="0.25"/>
    <row r="3030" s="354" customFormat="1" x14ac:dyDescent="0.25"/>
    <row r="3031" s="354" customFormat="1" x14ac:dyDescent="0.25"/>
    <row r="3032" s="354" customFormat="1" x14ac:dyDescent="0.25"/>
    <row r="3033" s="354" customFormat="1" x14ac:dyDescent="0.25"/>
    <row r="3034" s="354" customFormat="1" x14ac:dyDescent="0.25"/>
    <row r="3035" s="354" customFormat="1" x14ac:dyDescent="0.25"/>
    <row r="3036" s="354" customFormat="1" x14ac:dyDescent="0.25"/>
    <row r="3037" s="354" customFormat="1" x14ac:dyDescent="0.25"/>
    <row r="3038" s="354" customFormat="1" x14ac:dyDescent="0.25"/>
    <row r="3039" s="354" customFormat="1" x14ac:dyDescent="0.25"/>
    <row r="3040" s="354" customFormat="1" x14ac:dyDescent="0.25"/>
    <row r="3041" s="354" customFormat="1" x14ac:dyDescent="0.25"/>
    <row r="3042" s="354" customFormat="1" x14ac:dyDescent="0.25"/>
    <row r="3043" s="354" customFormat="1" x14ac:dyDescent="0.25"/>
    <row r="3044" s="354" customFormat="1" x14ac:dyDescent="0.25"/>
    <row r="3045" s="354" customFormat="1" x14ac:dyDescent="0.25"/>
    <row r="3046" s="354" customFormat="1" x14ac:dyDescent="0.25"/>
    <row r="3047" s="354" customFormat="1" x14ac:dyDescent="0.25"/>
    <row r="3048" s="354" customFormat="1" x14ac:dyDescent="0.25"/>
    <row r="3049" s="354" customFormat="1" x14ac:dyDescent="0.25"/>
    <row r="3050" s="354" customFormat="1" x14ac:dyDescent="0.25"/>
    <row r="3051" s="354" customFormat="1" x14ac:dyDescent="0.25"/>
    <row r="3052" s="354" customFormat="1" x14ac:dyDescent="0.25"/>
    <row r="3053" s="354" customFormat="1" x14ac:dyDescent="0.25"/>
    <row r="3054" s="354" customFormat="1" x14ac:dyDescent="0.25"/>
    <row r="3055" s="354" customFormat="1" x14ac:dyDescent="0.25"/>
    <row r="3056" s="354" customFormat="1" x14ac:dyDescent="0.25"/>
    <row r="3057" s="354" customFormat="1" x14ac:dyDescent="0.25"/>
    <row r="3058" s="354" customFormat="1" x14ac:dyDescent="0.25"/>
    <row r="3059" s="354" customFormat="1" x14ac:dyDescent="0.25"/>
    <row r="3060" s="354" customFormat="1" x14ac:dyDescent="0.25"/>
    <row r="3061" s="354" customFormat="1" x14ac:dyDescent="0.25"/>
    <row r="3062" s="354" customFormat="1" x14ac:dyDescent="0.25"/>
    <row r="3063" s="354" customFormat="1" x14ac:dyDescent="0.25"/>
    <row r="3064" s="354" customFormat="1" x14ac:dyDescent="0.25"/>
    <row r="3065" s="354" customFormat="1" x14ac:dyDescent="0.25"/>
    <row r="3066" s="354" customFormat="1" x14ac:dyDescent="0.25"/>
    <row r="3067" s="354" customFormat="1" x14ac:dyDescent="0.25"/>
    <row r="3068" s="354" customFormat="1" x14ac:dyDescent="0.25"/>
    <row r="3069" s="354" customFormat="1" x14ac:dyDescent="0.25"/>
    <row r="3070" s="354" customFormat="1" x14ac:dyDescent="0.25"/>
    <row r="3071" s="354" customFormat="1" x14ac:dyDescent="0.25"/>
    <row r="3072" s="354" customFormat="1" x14ac:dyDescent="0.25"/>
    <row r="3073" s="354" customFormat="1" x14ac:dyDescent="0.25"/>
    <row r="3074" s="354" customFormat="1" x14ac:dyDescent="0.25"/>
    <row r="3075" s="354" customFormat="1" x14ac:dyDescent="0.25"/>
    <row r="3076" s="354" customFormat="1" x14ac:dyDescent="0.25"/>
    <row r="3077" s="354" customFormat="1" x14ac:dyDescent="0.25"/>
    <row r="3078" s="354" customFormat="1" x14ac:dyDescent="0.25"/>
    <row r="3079" s="354" customFormat="1" x14ac:dyDescent="0.25"/>
    <row r="3080" s="354" customFormat="1" x14ac:dyDescent="0.25"/>
    <row r="3081" s="354" customFormat="1" x14ac:dyDescent="0.25"/>
    <row r="3082" s="354" customFormat="1" x14ac:dyDescent="0.25"/>
    <row r="3083" s="354" customFormat="1" x14ac:dyDescent="0.25"/>
    <row r="3084" s="354" customFormat="1" x14ac:dyDescent="0.25"/>
    <row r="3085" s="354" customFormat="1" x14ac:dyDescent="0.25"/>
    <row r="3086" s="354" customFormat="1" x14ac:dyDescent="0.25"/>
    <row r="3087" s="354" customFormat="1" x14ac:dyDescent="0.25"/>
    <row r="3088" s="354" customFormat="1" x14ac:dyDescent="0.25"/>
    <row r="3089" s="354" customFormat="1" x14ac:dyDescent="0.25"/>
    <row r="3090" s="354" customFormat="1" x14ac:dyDescent="0.25"/>
    <row r="3091" s="354" customFormat="1" x14ac:dyDescent="0.25"/>
    <row r="3092" s="354" customFormat="1" x14ac:dyDescent="0.25"/>
    <row r="3093" s="354" customFormat="1" x14ac:dyDescent="0.25"/>
    <row r="3094" s="354" customFormat="1" x14ac:dyDescent="0.25"/>
    <row r="3095" s="354" customFormat="1" x14ac:dyDescent="0.25"/>
    <row r="3096" s="354" customFormat="1" x14ac:dyDescent="0.25"/>
    <row r="3097" s="354" customFormat="1" x14ac:dyDescent="0.25"/>
    <row r="3098" s="354" customFormat="1" x14ac:dyDescent="0.25"/>
    <row r="3099" s="354" customFormat="1" x14ac:dyDescent="0.25"/>
    <row r="3100" s="354" customFormat="1" x14ac:dyDescent="0.25"/>
    <row r="3101" s="354" customFormat="1" x14ac:dyDescent="0.25"/>
    <row r="3102" s="354" customFormat="1" x14ac:dyDescent="0.25"/>
    <row r="3103" s="354" customFormat="1" x14ac:dyDescent="0.25"/>
    <row r="3104" s="354" customFormat="1" x14ac:dyDescent="0.25"/>
    <row r="3105" s="354" customFormat="1" x14ac:dyDescent="0.25"/>
    <row r="3106" s="354" customFormat="1" x14ac:dyDescent="0.25"/>
    <row r="3107" s="354" customFormat="1" x14ac:dyDescent="0.25"/>
    <row r="3108" s="354" customFormat="1" x14ac:dyDescent="0.25"/>
    <row r="3109" s="354" customFormat="1" x14ac:dyDescent="0.25"/>
    <row r="3110" s="354" customFormat="1" x14ac:dyDescent="0.25"/>
    <row r="3111" s="354" customFormat="1" x14ac:dyDescent="0.25"/>
    <row r="3112" s="354" customFormat="1" x14ac:dyDescent="0.25"/>
    <row r="3113" s="354" customFormat="1" x14ac:dyDescent="0.25"/>
    <row r="3114" s="354" customFormat="1" x14ac:dyDescent="0.25"/>
    <row r="3115" s="354" customFormat="1" x14ac:dyDescent="0.25"/>
    <row r="3116" s="354" customFormat="1" x14ac:dyDescent="0.25"/>
    <row r="3117" s="354" customFormat="1" x14ac:dyDescent="0.25"/>
    <row r="3118" s="354" customFormat="1" x14ac:dyDescent="0.25"/>
    <row r="3119" s="354" customFormat="1" x14ac:dyDescent="0.25"/>
    <row r="3120" s="354" customFormat="1" x14ac:dyDescent="0.25"/>
    <row r="3121" s="354" customFormat="1" x14ac:dyDescent="0.25"/>
    <row r="3122" s="354" customFormat="1" x14ac:dyDescent="0.25"/>
    <row r="3123" s="354" customFormat="1" x14ac:dyDescent="0.25"/>
    <row r="3124" s="354" customFormat="1" x14ac:dyDescent="0.25"/>
    <row r="3125" s="354" customFormat="1" x14ac:dyDescent="0.25"/>
    <row r="3126" s="354" customFormat="1" x14ac:dyDescent="0.25"/>
    <row r="3127" s="354" customFormat="1" x14ac:dyDescent="0.25"/>
    <row r="3128" s="354" customFormat="1" x14ac:dyDescent="0.25"/>
    <row r="3129" s="354" customFormat="1" x14ac:dyDescent="0.25"/>
    <row r="3130" s="354" customFormat="1" x14ac:dyDescent="0.25"/>
    <row r="3131" s="354" customFormat="1" x14ac:dyDescent="0.25"/>
    <row r="3132" s="354" customFormat="1" x14ac:dyDescent="0.25"/>
    <row r="3133" s="354" customFormat="1" x14ac:dyDescent="0.25"/>
    <row r="3134" s="354" customFormat="1" x14ac:dyDescent="0.25"/>
    <row r="3135" s="354" customFormat="1" x14ac:dyDescent="0.25"/>
    <row r="3136" s="354" customFormat="1" x14ac:dyDescent="0.25"/>
    <row r="3137" s="354" customFormat="1" x14ac:dyDescent="0.25"/>
    <row r="3138" s="354" customFormat="1" x14ac:dyDescent="0.25"/>
    <row r="3139" s="354" customFormat="1" x14ac:dyDescent="0.25"/>
    <row r="3140" s="354" customFormat="1" x14ac:dyDescent="0.25"/>
    <row r="3141" s="354" customFormat="1" x14ac:dyDescent="0.25"/>
    <row r="3142" s="354" customFormat="1" x14ac:dyDescent="0.25"/>
    <row r="3143" s="354" customFormat="1" x14ac:dyDescent="0.25"/>
    <row r="3144" s="354" customFormat="1" x14ac:dyDescent="0.25"/>
    <row r="3145" s="354" customFormat="1" x14ac:dyDescent="0.25"/>
    <row r="3146" s="354" customFormat="1" x14ac:dyDescent="0.25"/>
    <row r="3147" s="354" customFormat="1" x14ac:dyDescent="0.25"/>
    <row r="3148" s="354" customFormat="1" x14ac:dyDescent="0.25"/>
    <row r="3149" s="354" customFormat="1" x14ac:dyDescent="0.25"/>
    <row r="3150" s="354" customFormat="1" x14ac:dyDescent="0.25"/>
    <row r="3151" s="354" customFormat="1" x14ac:dyDescent="0.25"/>
    <row r="3152" s="354" customFormat="1" x14ac:dyDescent="0.25"/>
    <row r="3153" s="354" customFormat="1" x14ac:dyDescent="0.25"/>
    <row r="3154" s="354" customFormat="1" x14ac:dyDescent="0.25"/>
    <row r="3155" s="354" customFormat="1" x14ac:dyDescent="0.25"/>
    <row r="3156" s="354" customFormat="1" x14ac:dyDescent="0.25"/>
    <row r="3157" s="354" customFormat="1" x14ac:dyDescent="0.25"/>
    <row r="3158" s="354" customFormat="1" x14ac:dyDescent="0.25"/>
    <row r="3159" s="354" customFormat="1" x14ac:dyDescent="0.25"/>
    <row r="3160" s="354" customFormat="1" x14ac:dyDescent="0.25"/>
    <row r="3161" s="354" customFormat="1" x14ac:dyDescent="0.25"/>
    <row r="3162" s="354" customFormat="1" x14ac:dyDescent="0.25"/>
    <row r="3163" s="354" customFormat="1" x14ac:dyDescent="0.25"/>
    <row r="3164" s="354" customFormat="1" x14ac:dyDescent="0.25"/>
    <row r="3165" s="354" customFormat="1" x14ac:dyDescent="0.25"/>
    <row r="3166" s="354" customFormat="1" x14ac:dyDescent="0.25"/>
    <row r="3167" s="354" customFormat="1" x14ac:dyDescent="0.25"/>
    <row r="3168" s="354" customFormat="1" x14ac:dyDescent="0.25"/>
    <row r="3169" s="354" customFormat="1" x14ac:dyDescent="0.25"/>
    <row r="3170" s="354" customFormat="1" x14ac:dyDescent="0.25"/>
    <row r="3171" s="354" customFormat="1" x14ac:dyDescent="0.25"/>
    <row r="3172" s="354" customFormat="1" x14ac:dyDescent="0.25"/>
    <row r="3173" s="354" customFormat="1" x14ac:dyDescent="0.25"/>
    <row r="3174" s="354" customFormat="1" x14ac:dyDescent="0.25"/>
    <row r="3175" s="354" customFormat="1" x14ac:dyDescent="0.25"/>
    <row r="3176" s="354" customFormat="1" x14ac:dyDescent="0.25"/>
    <row r="3177" s="354" customFormat="1" x14ac:dyDescent="0.25"/>
    <row r="3178" s="354" customFormat="1" x14ac:dyDescent="0.25"/>
    <row r="3179" s="354" customFormat="1" x14ac:dyDescent="0.25"/>
    <row r="3180" s="354" customFormat="1" x14ac:dyDescent="0.25"/>
    <row r="3181" s="354" customFormat="1" x14ac:dyDescent="0.25"/>
    <row r="3182" s="354" customFormat="1" x14ac:dyDescent="0.25"/>
    <row r="3183" s="354" customFormat="1" x14ac:dyDescent="0.25"/>
    <row r="3184" s="354" customFormat="1" x14ac:dyDescent="0.25"/>
    <row r="3185" s="354" customFormat="1" x14ac:dyDescent="0.25"/>
    <row r="3186" s="354" customFormat="1" x14ac:dyDescent="0.25"/>
    <row r="3187" s="354" customFormat="1" x14ac:dyDescent="0.25"/>
    <row r="3188" s="354" customFormat="1" x14ac:dyDescent="0.25"/>
    <row r="3189" s="354" customFormat="1" x14ac:dyDescent="0.25"/>
    <row r="3190" s="354" customFormat="1" x14ac:dyDescent="0.25"/>
    <row r="3191" s="354" customFormat="1" x14ac:dyDescent="0.25"/>
    <row r="3192" s="354" customFormat="1" x14ac:dyDescent="0.25"/>
    <row r="3193" s="354" customFormat="1" x14ac:dyDescent="0.25"/>
    <row r="3194" s="354" customFormat="1" x14ac:dyDescent="0.25"/>
    <row r="3195" s="354" customFormat="1" x14ac:dyDescent="0.25"/>
    <row r="3196" s="354" customFormat="1" x14ac:dyDescent="0.25"/>
    <row r="3197" s="354" customFormat="1" x14ac:dyDescent="0.25"/>
    <row r="3198" s="354" customFormat="1" x14ac:dyDescent="0.25"/>
    <row r="3199" s="354" customFormat="1" x14ac:dyDescent="0.25"/>
    <row r="3200" s="354" customFormat="1" x14ac:dyDescent="0.25"/>
    <row r="3201" s="354" customFormat="1" x14ac:dyDescent="0.25"/>
    <row r="3202" s="354" customFormat="1" x14ac:dyDescent="0.25"/>
    <row r="3203" s="354" customFormat="1" x14ac:dyDescent="0.25"/>
    <row r="3204" s="354" customFormat="1" x14ac:dyDescent="0.25"/>
    <row r="3205" s="354" customFormat="1" x14ac:dyDescent="0.25"/>
    <row r="3206" s="354" customFormat="1" x14ac:dyDescent="0.25"/>
    <row r="3207" s="354" customFormat="1" x14ac:dyDescent="0.25"/>
    <row r="3208" s="354" customFormat="1" x14ac:dyDescent="0.25"/>
    <row r="3209" s="354" customFormat="1" x14ac:dyDescent="0.25"/>
    <row r="3210" s="354" customFormat="1" x14ac:dyDescent="0.25"/>
    <row r="3211" s="354" customFormat="1" x14ac:dyDescent="0.25"/>
    <row r="3212" s="354" customFormat="1" x14ac:dyDescent="0.25"/>
    <row r="3213" s="354" customFormat="1" x14ac:dyDescent="0.25"/>
    <row r="3214" s="354" customFormat="1" x14ac:dyDescent="0.25"/>
    <row r="3215" s="354" customFormat="1" x14ac:dyDescent="0.25"/>
    <row r="3216" s="354" customFormat="1" x14ac:dyDescent="0.25"/>
    <row r="3217" s="354" customFormat="1" x14ac:dyDescent="0.25"/>
    <row r="3218" s="354" customFormat="1" x14ac:dyDescent="0.25"/>
    <row r="3219" s="354" customFormat="1" x14ac:dyDescent="0.25"/>
    <row r="3220" s="354" customFormat="1" x14ac:dyDescent="0.25"/>
    <row r="3221" s="354" customFormat="1" x14ac:dyDescent="0.25"/>
    <row r="3222" s="354" customFormat="1" x14ac:dyDescent="0.25"/>
    <row r="3223" s="354" customFormat="1" x14ac:dyDescent="0.25"/>
    <row r="3224" s="354" customFormat="1" x14ac:dyDescent="0.25"/>
    <row r="3225" s="354" customFormat="1" x14ac:dyDescent="0.25"/>
    <row r="3226" s="354" customFormat="1" x14ac:dyDescent="0.25"/>
    <row r="3227" s="354" customFormat="1" x14ac:dyDescent="0.25"/>
    <row r="3228" s="354" customFormat="1" x14ac:dyDescent="0.25"/>
    <row r="3229" s="354" customFormat="1" x14ac:dyDescent="0.25"/>
    <row r="3230" s="354" customFormat="1" x14ac:dyDescent="0.25"/>
    <row r="3231" s="354" customFormat="1" x14ac:dyDescent="0.25"/>
    <row r="3232" s="354" customFormat="1" x14ac:dyDescent="0.25"/>
    <row r="3233" s="354" customFormat="1" x14ac:dyDescent="0.25"/>
    <row r="3234" s="354" customFormat="1" x14ac:dyDescent="0.25"/>
    <row r="3235" s="354" customFormat="1" x14ac:dyDescent="0.25"/>
    <row r="3236" s="354" customFormat="1" x14ac:dyDescent="0.25"/>
    <row r="3237" s="354" customFormat="1" x14ac:dyDescent="0.25"/>
    <row r="3238" s="354" customFormat="1" x14ac:dyDescent="0.25"/>
    <row r="3239" s="354" customFormat="1" x14ac:dyDescent="0.25"/>
    <row r="3240" s="354" customFormat="1" x14ac:dyDescent="0.25"/>
    <row r="3241" s="354" customFormat="1" x14ac:dyDescent="0.25"/>
    <row r="3242" s="354" customFormat="1" x14ac:dyDescent="0.25"/>
    <row r="3243" s="354" customFormat="1" x14ac:dyDescent="0.25"/>
    <row r="3244" s="354" customFormat="1" x14ac:dyDescent="0.25"/>
    <row r="3245" s="354" customFormat="1" x14ac:dyDescent="0.25"/>
    <row r="3246" s="354" customFormat="1" x14ac:dyDescent="0.25"/>
    <row r="3247" s="354" customFormat="1" x14ac:dyDescent="0.25"/>
    <row r="3248" s="354" customFormat="1" x14ac:dyDescent="0.25"/>
    <row r="3249" s="354" customFormat="1" x14ac:dyDescent="0.25"/>
    <row r="3250" s="354" customFormat="1" x14ac:dyDescent="0.25"/>
    <row r="3251" s="354" customFormat="1" x14ac:dyDescent="0.25"/>
    <row r="3252" s="354" customFormat="1" x14ac:dyDescent="0.25"/>
    <row r="3253" s="354" customFormat="1" x14ac:dyDescent="0.25"/>
    <row r="3254" s="354" customFormat="1" x14ac:dyDescent="0.25"/>
    <row r="3255" s="354" customFormat="1" x14ac:dyDescent="0.25"/>
    <row r="3256" s="354" customFormat="1" x14ac:dyDescent="0.25"/>
    <row r="3257" s="354" customFormat="1" x14ac:dyDescent="0.25"/>
    <row r="3258" s="354" customFormat="1" x14ac:dyDescent="0.25"/>
    <row r="3259" s="354" customFormat="1" x14ac:dyDescent="0.25"/>
    <row r="3260" s="354" customFormat="1" x14ac:dyDescent="0.25"/>
    <row r="3261" s="354" customFormat="1" x14ac:dyDescent="0.25"/>
    <row r="3262" s="354" customFormat="1" x14ac:dyDescent="0.25"/>
    <row r="3263" s="354" customFormat="1" x14ac:dyDescent="0.25"/>
    <row r="3264" s="354" customFormat="1" x14ac:dyDescent="0.25"/>
    <row r="3265" s="354" customFormat="1" x14ac:dyDescent="0.25"/>
    <row r="3266" s="354" customFormat="1" x14ac:dyDescent="0.25"/>
    <row r="3267" s="354" customFormat="1" x14ac:dyDescent="0.25"/>
    <row r="3268" s="354" customFormat="1" x14ac:dyDescent="0.25"/>
    <row r="3269" s="354" customFormat="1" x14ac:dyDescent="0.25"/>
    <row r="3270" s="354" customFormat="1" x14ac:dyDescent="0.25"/>
    <row r="3271" s="354" customFormat="1" x14ac:dyDescent="0.25"/>
    <row r="3272" s="354" customFormat="1" x14ac:dyDescent="0.25"/>
    <row r="3273" s="354" customFormat="1" x14ac:dyDescent="0.25"/>
    <row r="3274" s="354" customFormat="1" x14ac:dyDescent="0.25"/>
    <row r="3275" s="354" customFormat="1" x14ac:dyDescent="0.25"/>
    <row r="3276" s="354" customFormat="1" x14ac:dyDescent="0.25"/>
    <row r="3277" s="354" customFormat="1" x14ac:dyDescent="0.25"/>
    <row r="3278" s="354" customFormat="1" x14ac:dyDescent="0.25"/>
    <row r="3279" s="354" customFormat="1" x14ac:dyDescent="0.25"/>
    <row r="3280" s="354" customFormat="1" x14ac:dyDescent="0.25"/>
    <row r="3281" s="354" customFormat="1" x14ac:dyDescent="0.25"/>
    <row r="3282" s="354" customFormat="1" x14ac:dyDescent="0.25"/>
    <row r="3283" s="354" customFormat="1" x14ac:dyDescent="0.25"/>
    <row r="3284" s="354" customFormat="1" x14ac:dyDescent="0.25"/>
    <row r="3285" s="354" customFormat="1" x14ac:dyDescent="0.25"/>
    <row r="3286" s="354" customFormat="1" x14ac:dyDescent="0.25"/>
    <row r="3287" s="354" customFormat="1" x14ac:dyDescent="0.25"/>
    <row r="3288" s="354" customFormat="1" x14ac:dyDescent="0.25"/>
    <row r="3289" s="354" customFormat="1" x14ac:dyDescent="0.25"/>
    <row r="3290" s="354" customFormat="1" x14ac:dyDescent="0.25"/>
    <row r="3291" s="354" customFormat="1" x14ac:dyDescent="0.25"/>
    <row r="3292" s="354" customFormat="1" x14ac:dyDescent="0.25"/>
    <row r="3293" s="354" customFormat="1" x14ac:dyDescent="0.25"/>
    <row r="3294" s="354" customFormat="1" x14ac:dyDescent="0.25"/>
    <row r="3295" s="354" customFormat="1" x14ac:dyDescent="0.25"/>
    <row r="3296" s="354" customFormat="1" x14ac:dyDescent="0.25"/>
    <row r="3297" s="354" customFormat="1" x14ac:dyDescent="0.25"/>
    <row r="3298" s="354" customFormat="1" x14ac:dyDescent="0.25"/>
    <row r="3299" s="354" customFormat="1" x14ac:dyDescent="0.25"/>
    <row r="3300" s="354" customFormat="1" x14ac:dyDescent="0.25"/>
    <row r="3301" s="354" customFormat="1" x14ac:dyDescent="0.25"/>
    <row r="3302" s="354" customFormat="1" x14ac:dyDescent="0.25"/>
    <row r="3303" s="354" customFormat="1" x14ac:dyDescent="0.25"/>
    <row r="3304" s="354" customFormat="1" x14ac:dyDescent="0.25"/>
    <row r="3305" s="354" customFormat="1" x14ac:dyDescent="0.25"/>
    <row r="3306" s="354" customFormat="1" x14ac:dyDescent="0.25"/>
    <row r="3307" s="354" customFormat="1" x14ac:dyDescent="0.25"/>
    <row r="3308" s="354" customFormat="1" x14ac:dyDescent="0.25"/>
    <row r="3309" s="354" customFormat="1" x14ac:dyDescent="0.25"/>
    <row r="3310" s="354" customFormat="1" x14ac:dyDescent="0.25"/>
    <row r="3311" s="354" customFormat="1" x14ac:dyDescent="0.25"/>
    <row r="3312" s="354" customFormat="1" x14ac:dyDescent="0.25"/>
    <row r="3313" s="354" customFormat="1" x14ac:dyDescent="0.25"/>
    <row r="3314" s="354" customFormat="1" x14ac:dyDescent="0.25"/>
    <row r="3315" s="354" customFormat="1" x14ac:dyDescent="0.25"/>
    <row r="3316" s="354" customFormat="1" x14ac:dyDescent="0.25"/>
    <row r="3317" s="354" customFormat="1" x14ac:dyDescent="0.25"/>
    <row r="3318" s="354" customFormat="1" x14ac:dyDescent="0.25"/>
    <row r="3319" s="354" customFormat="1" x14ac:dyDescent="0.25"/>
    <row r="3320" s="354" customFormat="1" x14ac:dyDescent="0.25"/>
    <row r="3321" s="354" customFormat="1" x14ac:dyDescent="0.25"/>
    <row r="3322" s="354" customFormat="1" x14ac:dyDescent="0.25"/>
    <row r="3323" s="354" customFormat="1" x14ac:dyDescent="0.25"/>
    <row r="3324" s="354" customFormat="1" x14ac:dyDescent="0.25"/>
    <row r="3325" s="354" customFormat="1" x14ac:dyDescent="0.25"/>
    <row r="3326" s="354" customFormat="1" x14ac:dyDescent="0.25"/>
    <row r="3327" s="354" customFormat="1" x14ac:dyDescent="0.25"/>
    <row r="3328" s="354" customFormat="1" x14ac:dyDescent="0.25"/>
    <row r="3329" s="354" customFormat="1" x14ac:dyDescent="0.25"/>
    <row r="3330" s="354" customFormat="1" x14ac:dyDescent="0.25"/>
    <row r="3331" s="354" customFormat="1" x14ac:dyDescent="0.25"/>
    <row r="3332" s="354" customFormat="1" x14ac:dyDescent="0.25"/>
    <row r="3333" s="354" customFormat="1" x14ac:dyDescent="0.25"/>
    <row r="3334" s="354" customFormat="1" x14ac:dyDescent="0.25"/>
    <row r="3335" s="354" customFormat="1" x14ac:dyDescent="0.25"/>
    <row r="3336" s="354" customFormat="1" x14ac:dyDescent="0.25"/>
    <row r="3337" s="354" customFormat="1" x14ac:dyDescent="0.25"/>
    <row r="3338" s="354" customFormat="1" x14ac:dyDescent="0.25"/>
    <row r="3339" s="354" customFormat="1" x14ac:dyDescent="0.25"/>
    <row r="3340" s="354" customFormat="1" x14ac:dyDescent="0.25"/>
    <row r="3341" s="354" customFormat="1" x14ac:dyDescent="0.25"/>
    <row r="3342" s="354" customFormat="1" x14ac:dyDescent="0.25"/>
    <row r="3343" s="354" customFormat="1" x14ac:dyDescent="0.25"/>
    <row r="3344" s="354" customFormat="1" x14ac:dyDescent="0.25"/>
    <row r="3345" s="354" customFormat="1" x14ac:dyDescent="0.25"/>
    <row r="3346" s="354" customFormat="1" x14ac:dyDescent="0.25"/>
    <row r="3347" s="354" customFormat="1" x14ac:dyDescent="0.25"/>
    <row r="3348" s="354" customFormat="1" x14ac:dyDescent="0.25"/>
    <row r="3349" s="354" customFormat="1" x14ac:dyDescent="0.25"/>
    <row r="3350" s="354" customFormat="1" x14ac:dyDescent="0.25"/>
    <row r="3351" s="354" customFormat="1" x14ac:dyDescent="0.25"/>
    <row r="3352" s="354" customFormat="1" x14ac:dyDescent="0.25"/>
    <row r="3353" s="354" customFormat="1" x14ac:dyDescent="0.25"/>
    <row r="3354" s="354" customFormat="1" x14ac:dyDescent="0.25"/>
    <row r="3355" s="354" customFormat="1" x14ac:dyDescent="0.25"/>
    <row r="3356" s="354" customFormat="1" x14ac:dyDescent="0.25"/>
    <row r="3357" s="354" customFormat="1" x14ac:dyDescent="0.25"/>
    <row r="3358" s="354" customFormat="1" x14ac:dyDescent="0.25"/>
    <row r="3359" s="354" customFormat="1" x14ac:dyDescent="0.25"/>
    <row r="3360" s="354" customFormat="1" x14ac:dyDescent="0.25"/>
    <row r="3361" s="354" customFormat="1" x14ac:dyDescent="0.25"/>
    <row r="3362" s="354" customFormat="1" x14ac:dyDescent="0.25"/>
    <row r="3363" s="354" customFormat="1" x14ac:dyDescent="0.25"/>
    <row r="3364" s="354" customFormat="1" x14ac:dyDescent="0.25"/>
    <row r="3365" s="354" customFormat="1" x14ac:dyDescent="0.25"/>
    <row r="3366" s="354" customFormat="1" x14ac:dyDescent="0.25"/>
    <row r="3367" s="354" customFormat="1" x14ac:dyDescent="0.25"/>
    <row r="3368" s="354" customFormat="1" x14ac:dyDescent="0.25"/>
    <row r="3369" s="354" customFormat="1" x14ac:dyDescent="0.25"/>
    <row r="3370" s="354" customFormat="1" x14ac:dyDescent="0.25"/>
    <row r="3371" s="354" customFormat="1" x14ac:dyDescent="0.25"/>
    <row r="3372" s="354" customFormat="1" x14ac:dyDescent="0.25"/>
    <row r="3373" s="354" customFormat="1" x14ac:dyDescent="0.25"/>
    <row r="3374" s="354" customFormat="1" x14ac:dyDescent="0.25"/>
    <row r="3375" s="354" customFormat="1" x14ac:dyDescent="0.25"/>
    <row r="3376" s="354" customFormat="1" x14ac:dyDescent="0.25"/>
    <row r="3377" s="354" customFormat="1" x14ac:dyDescent="0.25"/>
    <row r="3378" s="354" customFormat="1" x14ac:dyDescent="0.25"/>
    <row r="3379" s="354" customFormat="1" x14ac:dyDescent="0.25"/>
    <row r="3380" s="354" customFormat="1" x14ac:dyDescent="0.25"/>
    <row r="3381" s="354" customFormat="1" x14ac:dyDescent="0.25"/>
    <row r="3382" s="354" customFormat="1" x14ac:dyDescent="0.25"/>
    <row r="3383" s="354" customFormat="1" x14ac:dyDescent="0.25"/>
    <row r="3384" s="354" customFormat="1" x14ac:dyDescent="0.25"/>
    <row r="3385" s="354" customFormat="1" x14ac:dyDescent="0.25"/>
    <row r="3386" s="354" customFormat="1" x14ac:dyDescent="0.25"/>
    <row r="3387" s="354" customFormat="1" x14ac:dyDescent="0.25"/>
    <row r="3388" s="354" customFormat="1" x14ac:dyDescent="0.25"/>
    <row r="3389" s="354" customFormat="1" x14ac:dyDescent="0.25"/>
    <row r="3390" s="354" customFormat="1" x14ac:dyDescent="0.25"/>
    <row r="3391" s="354" customFormat="1" x14ac:dyDescent="0.25"/>
    <row r="3392" s="354" customFormat="1" x14ac:dyDescent="0.25"/>
    <row r="3393" s="354" customFormat="1" x14ac:dyDescent="0.25"/>
    <row r="3394" s="354" customFormat="1" x14ac:dyDescent="0.25"/>
    <row r="3395" s="354" customFormat="1" x14ac:dyDescent="0.25"/>
    <row r="3396" s="354" customFormat="1" x14ac:dyDescent="0.25"/>
    <row r="3397" s="354" customFormat="1" x14ac:dyDescent="0.25"/>
    <row r="3398" s="354" customFormat="1" x14ac:dyDescent="0.25"/>
    <row r="3399" s="354" customFormat="1" x14ac:dyDescent="0.25"/>
    <row r="3400" s="354" customFormat="1" x14ac:dyDescent="0.25"/>
    <row r="3401" s="354" customFormat="1" x14ac:dyDescent="0.25"/>
    <row r="3402" s="354" customFormat="1" x14ac:dyDescent="0.25"/>
    <row r="3403" s="354" customFormat="1" x14ac:dyDescent="0.25"/>
    <row r="3404" s="354" customFormat="1" x14ac:dyDescent="0.25"/>
    <row r="3405" s="354" customFormat="1" x14ac:dyDescent="0.25"/>
    <row r="3406" s="354" customFormat="1" x14ac:dyDescent="0.25"/>
    <row r="3407" s="354" customFormat="1" x14ac:dyDescent="0.25"/>
    <row r="3408" s="354" customFormat="1" x14ac:dyDescent="0.25"/>
    <row r="3409" s="354" customFormat="1" x14ac:dyDescent="0.25"/>
    <row r="3410" s="354" customFormat="1" x14ac:dyDescent="0.25"/>
    <row r="3411" s="354" customFormat="1" x14ac:dyDescent="0.25"/>
    <row r="3412" s="354" customFormat="1" x14ac:dyDescent="0.25"/>
    <row r="3413" s="354" customFormat="1" x14ac:dyDescent="0.25"/>
    <row r="3414" s="354" customFormat="1" x14ac:dyDescent="0.25"/>
    <row r="3415" s="354" customFormat="1" x14ac:dyDescent="0.25"/>
    <row r="3416" s="354" customFormat="1" x14ac:dyDescent="0.25"/>
    <row r="3417" s="354" customFormat="1" x14ac:dyDescent="0.25"/>
    <row r="3418" s="354" customFormat="1" x14ac:dyDescent="0.25"/>
    <row r="3419" s="354" customFormat="1" x14ac:dyDescent="0.25"/>
    <row r="3420" s="354" customFormat="1" x14ac:dyDescent="0.25"/>
    <row r="3421" s="354" customFormat="1" x14ac:dyDescent="0.25"/>
    <row r="3422" s="354" customFormat="1" x14ac:dyDescent="0.25"/>
    <row r="3423" s="354" customFormat="1" x14ac:dyDescent="0.25"/>
    <row r="3424" s="354" customFormat="1" x14ac:dyDescent="0.25"/>
    <row r="3425" s="354" customFormat="1" x14ac:dyDescent="0.25"/>
    <row r="3426" s="354" customFormat="1" x14ac:dyDescent="0.25"/>
    <row r="3427" s="354" customFormat="1" x14ac:dyDescent="0.25"/>
    <row r="3428" s="354" customFormat="1" x14ac:dyDescent="0.25"/>
    <row r="3429" s="354" customFormat="1" x14ac:dyDescent="0.25"/>
    <row r="3430" s="354" customFormat="1" x14ac:dyDescent="0.25"/>
    <row r="3431" s="354" customFormat="1" x14ac:dyDescent="0.25"/>
    <row r="3432" s="354" customFormat="1" x14ac:dyDescent="0.25"/>
    <row r="3433" s="354" customFormat="1" x14ac:dyDescent="0.25"/>
    <row r="3434" s="354" customFormat="1" x14ac:dyDescent="0.25"/>
    <row r="3435" s="354" customFormat="1" x14ac:dyDescent="0.25"/>
    <row r="3436" s="354" customFormat="1" x14ac:dyDescent="0.25"/>
    <row r="3437" s="354" customFormat="1" x14ac:dyDescent="0.25"/>
    <row r="3438" s="354" customFormat="1" x14ac:dyDescent="0.25"/>
    <row r="3439" s="354" customFormat="1" x14ac:dyDescent="0.25"/>
    <row r="3440" s="354" customFormat="1" x14ac:dyDescent="0.25"/>
    <row r="3441" s="354" customFormat="1" x14ac:dyDescent="0.25"/>
    <row r="3442" s="354" customFormat="1" x14ac:dyDescent="0.25"/>
    <row r="3443" s="354" customFormat="1" x14ac:dyDescent="0.25"/>
    <row r="3444" s="354" customFormat="1" x14ac:dyDescent="0.25"/>
    <row r="3445" s="354" customFormat="1" x14ac:dyDescent="0.25"/>
    <row r="3446" s="354" customFormat="1" x14ac:dyDescent="0.25"/>
    <row r="3447" s="354" customFormat="1" x14ac:dyDescent="0.25"/>
    <row r="3448" s="354" customFormat="1" x14ac:dyDescent="0.25"/>
    <row r="3449" s="354" customFormat="1" x14ac:dyDescent="0.25"/>
    <row r="3450" s="354" customFormat="1" x14ac:dyDescent="0.25"/>
    <row r="3451" s="354" customFormat="1" x14ac:dyDescent="0.25"/>
    <row r="3452" s="354" customFormat="1" x14ac:dyDescent="0.25"/>
    <row r="3453" s="354" customFormat="1" x14ac:dyDescent="0.25"/>
    <row r="3454" s="354" customFormat="1" x14ac:dyDescent="0.25"/>
    <row r="3455" s="354" customFormat="1" x14ac:dyDescent="0.25"/>
    <row r="3456" s="354" customFormat="1" x14ac:dyDescent="0.25"/>
    <row r="3457" s="354" customFormat="1" x14ac:dyDescent="0.25"/>
    <row r="3458" s="354" customFormat="1" x14ac:dyDescent="0.25"/>
    <row r="3459" s="354" customFormat="1" x14ac:dyDescent="0.25"/>
    <row r="3460" s="354" customFormat="1" x14ac:dyDescent="0.25"/>
    <row r="3461" s="354" customFormat="1" x14ac:dyDescent="0.25"/>
    <row r="3462" s="354" customFormat="1" x14ac:dyDescent="0.25"/>
    <row r="3463" s="354" customFormat="1" x14ac:dyDescent="0.25"/>
    <row r="3464" s="354" customFormat="1" x14ac:dyDescent="0.25"/>
    <row r="3465" s="354" customFormat="1" x14ac:dyDescent="0.25"/>
    <row r="3466" s="354" customFormat="1" x14ac:dyDescent="0.25"/>
    <row r="3467" s="354" customFormat="1" x14ac:dyDescent="0.25"/>
    <row r="3468" s="354" customFormat="1" x14ac:dyDescent="0.25"/>
    <row r="3469" s="354" customFormat="1" x14ac:dyDescent="0.25"/>
    <row r="3470" s="354" customFormat="1" x14ac:dyDescent="0.25"/>
    <row r="3471" s="354" customFormat="1" x14ac:dyDescent="0.25"/>
    <row r="3472" s="354" customFormat="1" x14ac:dyDescent="0.25"/>
    <row r="3473" s="354" customFormat="1" x14ac:dyDescent="0.25"/>
    <row r="3474" s="354" customFormat="1" x14ac:dyDescent="0.25"/>
    <row r="3475" s="354" customFormat="1" x14ac:dyDescent="0.25"/>
    <row r="3476" s="354" customFormat="1" x14ac:dyDescent="0.25"/>
    <row r="3477" s="354" customFormat="1" x14ac:dyDescent="0.25"/>
    <row r="3478" s="354" customFormat="1" x14ac:dyDescent="0.25"/>
    <row r="3479" s="354" customFormat="1" x14ac:dyDescent="0.25"/>
    <row r="3480" s="354" customFormat="1" x14ac:dyDescent="0.25"/>
    <row r="3481" s="354" customFormat="1" x14ac:dyDescent="0.25"/>
    <row r="3482" s="354" customFormat="1" x14ac:dyDescent="0.25"/>
    <row r="3483" s="354" customFormat="1" x14ac:dyDescent="0.25"/>
    <row r="3484" s="354" customFormat="1" x14ac:dyDescent="0.25"/>
    <row r="3485" s="354" customFormat="1" x14ac:dyDescent="0.25"/>
    <row r="3486" s="354" customFormat="1" x14ac:dyDescent="0.25"/>
    <row r="3487" s="354" customFormat="1" x14ac:dyDescent="0.25"/>
    <row r="3488" s="354" customFormat="1" x14ac:dyDescent="0.25"/>
    <row r="3489" s="354" customFormat="1" x14ac:dyDescent="0.25"/>
    <row r="3490" s="354" customFormat="1" x14ac:dyDescent="0.25"/>
    <row r="3491" s="354" customFormat="1" x14ac:dyDescent="0.25"/>
    <row r="3492" s="354" customFormat="1" x14ac:dyDescent="0.25"/>
    <row r="3493" s="354" customFormat="1" x14ac:dyDescent="0.25"/>
    <row r="3494" s="354" customFormat="1" x14ac:dyDescent="0.25"/>
    <row r="3495" s="354" customFormat="1" x14ac:dyDescent="0.25"/>
    <row r="3496" s="354" customFormat="1" x14ac:dyDescent="0.25"/>
    <row r="3497" s="354" customFormat="1" x14ac:dyDescent="0.25"/>
    <row r="3498" s="354" customFormat="1" x14ac:dyDescent="0.25"/>
    <row r="3499" s="354" customFormat="1" x14ac:dyDescent="0.25"/>
    <row r="3500" s="354" customFormat="1" x14ac:dyDescent="0.25"/>
    <row r="3501" s="354" customFormat="1" x14ac:dyDescent="0.25"/>
    <row r="3502" s="354" customFormat="1" x14ac:dyDescent="0.25"/>
    <row r="3503" s="354" customFormat="1" x14ac:dyDescent="0.25"/>
    <row r="3504" s="354" customFormat="1" x14ac:dyDescent="0.25"/>
    <row r="3505" s="354" customFormat="1" x14ac:dyDescent="0.25"/>
    <row r="3506" s="354" customFormat="1" x14ac:dyDescent="0.25"/>
    <row r="3507" s="354" customFormat="1" x14ac:dyDescent="0.25"/>
    <row r="3508" s="354" customFormat="1" x14ac:dyDescent="0.25"/>
    <row r="3509" s="354" customFormat="1" x14ac:dyDescent="0.25"/>
    <row r="3510" s="354" customFormat="1" x14ac:dyDescent="0.25"/>
    <row r="3511" s="354" customFormat="1" x14ac:dyDescent="0.25"/>
    <row r="3512" s="354" customFormat="1" x14ac:dyDescent="0.25"/>
    <row r="3513" s="354" customFormat="1" x14ac:dyDescent="0.25"/>
    <row r="3514" s="354" customFormat="1" x14ac:dyDescent="0.25"/>
    <row r="3515" s="354" customFormat="1" x14ac:dyDescent="0.25"/>
    <row r="3516" s="354" customFormat="1" x14ac:dyDescent="0.25"/>
    <row r="3517" s="354" customFormat="1" x14ac:dyDescent="0.25"/>
    <row r="3518" s="354" customFormat="1" x14ac:dyDescent="0.25"/>
    <row r="3519" s="354" customFormat="1" x14ac:dyDescent="0.25"/>
    <row r="3520" s="354" customFormat="1" x14ac:dyDescent="0.25"/>
    <row r="3521" s="354" customFormat="1" x14ac:dyDescent="0.25"/>
    <row r="3522" s="354" customFormat="1" x14ac:dyDescent="0.25"/>
    <row r="3523" s="354" customFormat="1" x14ac:dyDescent="0.25"/>
    <row r="3524" s="354" customFormat="1" x14ac:dyDescent="0.25"/>
    <row r="3525" s="354" customFormat="1" x14ac:dyDescent="0.25"/>
    <row r="3526" s="354" customFormat="1" x14ac:dyDescent="0.25"/>
    <row r="3527" s="354" customFormat="1" x14ac:dyDescent="0.25"/>
    <row r="3528" s="354" customFormat="1" x14ac:dyDescent="0.25"/>
    <row r="3529" s="354" customFormat="1" x14ac:dyDescent="0.25"/>
    <row r="3530" s="354" customFormat="1" x14ac:dyDescent="0.25"/>
    <row r="3531" s="354" customFormat="1" x14ac:dyDescent="0.25"/>
    <row r="3532" s="354" customFormat="1" x14ac:dyDescent="0.25"/>
    <row r="3533" s="354" customFormat="1" x14ac:dyDescent="0.25"/>
    <row r="3534" s="354" customFormat="1" x14ac:dyDescent="0.25"/>
    <row r="3535" s="354" customFormat="1" x14ac:dyDescent="0.25"/>
    <row r="3536" s="354" customFormat="1" x14ac:dyDescent="0.25"/>
    <row r="3537" s="354" customFormat="1" x14ac:dyDescent="0.25"/>
    <row r="3538" s="354" customFormat="1" x14ac:dyDescent="0.25"/>
    <row r="3539" s="354" customFormat="1" x14ac:dyDescent="0.25"/>
    <row r="3540" s="354" customFormat="1" x14ac:dyDescent="0.25"/>
    <row r="3541" s="354" customFormat="1" x14ac:dyDescent="0.25"/>
    <row r="3542" s="354" customFormat="1" x14ac:dyDescent="0.25"/>
    <row r="3543" s="354" customFormat="1" x14ac:dyDescent="0.25"/>
    <row r="3544" s="354" customFormat="1" x14ac:dyDescent="0.25"/>
    <row r="3545" s="354" customFormat="1" x14ac:dyDescent="0.25"/>
    <row r="3546" s="354" customFormat="1" x14ac:dyDescent="0.25"/>
    <row r="3547" s="354" customFormat="1" x14ac:dyDescent="0.25"/>
    <row r="3548" s="354" customFormat="1" x14ac:dyDescent="0.25"/>
    <row r="3549" s="354" customFormat="1" x14ac:dyDescent="0.25"/>
    <row r="3550" s="354" customFormat="1" x14ac:dyDescent="0.25"/>
    <row r="3551" s="354" customFormat="1" x14ac:dyDescent="0.25"/>
    <row r="3552" s="354" customFormat="1" x14ac:dyDescent="0.25"/>
    <row r="3553" s="354" customFormat="1" x14ac:dyDescent="0.25"/>
    <row r="3554" s="354" customFormat="1" x14ac:dyDescent="0.25"/>
    <row r="3555" s="354" customFormat="1" x14ac:dyDescent="0.25"/>
    <row r="3556" s="354" customFormat="1" x14ac:dyDescent="0.25"/>
    <row r="3557" s="354" customFormat="1" x14ac:dyDescent="0.25"/>
    <row r="3558" s="354" customFormat="1" x14ac:dyDescent="0.25"/>
    <row r="3559" s="354" customFormat="1" x14ac:dyDescent="0.25"/>
    <row r="3560" s="354" customFormat="1" x14ac:dyDescent="0.25"/>
    <row r="3561" s="354" customFormat="1" x14ac:dyDescent="0.25"/>
    <row r="3562" s="354" customFormat="1" x14ac:dyDescent="0.25"/>
    <row r="3563" s="354" customFormat="1" x14ac:dyDescent="0.25"/>
    <row r="3564" s="354" customFormat="1" x14ac:dyDescent="0.25"/>
    <row r="3565" s="354" customFormat="1" x14ac:dyDescent="0.25"/>
    <row r="3566" s="354" customFormat="1" x14ac:dyDescent="0.25"/>
    <row r="3567" s="354" customFormat="1" x14ac:dyDescent="0.25"/>
    <row r="3568" s="354" customFormat="1" x14ac:dyDescent="0.25"/>
    <row r="3569" s="354" customFormat="1" x14ac:dyDescent="0.25"/>
    <row r="3570" s="354" customFormat="1" x14ac:dyDescent="0.25"/>
    <row r="3571" s="354" customFormat="1" x14ac:dyDescent="0.25"/>
    <row r="3572" s="354" customFormat="1" x14ac:dyDescent="0.25"/>
    <row r="3573" s="354" customFormat="1" x14ac:dyDescent="0.25"/>
    <row r="3574" s="354" customFormat="1" x14ac:dyDescent="0.25"/>
    <row r="3575" s="354" customFormat="1" x14ac:dyDescent="0.25"/>
    <row r="3576" s="354" customFormat="1" x14ac:dyDescent="0.25"/>
    <row r="3577" s="354" customFormat="1" x14ac:dyDescent="0.25"/>
    <row r="3578" s="354" customFormat="1" x14ac:dyDescent="0.25"/>
    <row r="3579" s="354" customFormat="1" x14ac:dyDescent="0.25"/>
    <row r="3580" s="354" customFormat="1" x14ac:dyDescent="0.25"/>
    <row r="3581" s="354" customFormat="1" x14ac:dyDescent="0.25"/>
    <row r="3582" s="354" customFormat="1" x14ac:dyDescent="0.25"/>
    <row r="3583" s="354" customFormat="1" x14ac:dyDescent="0.25"/>
    <row r="3584" s="354" customFormat="1" x14ac:dyDescent="0.25"/>
    <row r="3585" s="354" customFormat="1" x14ac:dyDescent="0.25"/>
    <row r="3586" s="354" customFormat="1" x14ac:dyDescent="0.25"/>
    <row r="3587" s="354" customFormat="1" x14ac:dyDescent="0.25"/>
    <row r="3588" s="354" customFormat="1" x14ac:dyDescent="0.25"/>
    <row r="3589" s="354" customFormat="1" x14ac:dyDescent="0.25"/>
    <row r="3590" s="354" customFormat="1" x14ac:dyDescent="0.25"/>
    <row r="3591" s="354" customFormat="1" x14ac:dyDescent="0.25"/>
    <row r="3592" s="354" customFormat="1" x14ac:dyDescent="0.25"/>
    <row r="3593" s="354" customFormat="1" x14ac:dyDescent="0.25"/>
    <row r="3594" s="354" customFormat="1" x14ac:dyDescent="0.25"/>
    <row r="3595" s="354" customFormat="1" x14ac:dyDescent="0.25"/>
    <row r="3596" s="354" customFormat="1" x14ac:dyDescent="0.25"/>
    <row r="3597" s="354" customFormat="1" x14ac:dyDescent="0.25"/>
    <row r="3598" s="354" customFormat="1" x14ac:dyDescent="0.25"/>
    <row r="3599" s="354" customFormat="1" x14ac:dyDescent="0.25"/>
    <row r="3600" s="354" customFormat="1" x14ac:dyDescent="0.25"/>
    <row r="3601" s="354" customFormat="1" x14ac:dyDescent="0.25"/>
    <row r="3602" s="354" customFormat="1" x14ac:dyDescent="0.25"/>
    <row r="3603" s="354" customFormat="1" x14ac:dyDescent="0.25"/>
    <row r="3604" s="354" customFormat="1" x14ac:dyDescent="0.25"/>
    <row r="3605" s="354" customFormat="1" x14ac:dyDescent="0.25"/>
    <row r="3606" s="354" customFormat="1" x14ac:dyDescent="0.25"/>
    <row r="3607" s="354" customFormat="1" x14ac:dyDescent="0.25"/>
    <row r="3608" s="354" customFormat="1" x14ac:dyDescent="0.25"/>
    <row r="3609" s="354" customFormat="1" x14ac:dyDescent="0.25"/>
    <row r="3610" s="354" customFormat="1" x14ac:dyDescent="0.25"/>
    <row r="3611" s="354" customFormat="1" x14ac:dyDescent="0.25"/>
    <row r="3612" s="354" customFormat="1" x14ac:dyDescent="0.25"/>
    <row r="3613" s="354" customFormat="1" x14ac:dyDescent="0.25"/>
    <row r="3614" s="354" customFormat="1" x14ac:dyDescent="0.25"/>
    <row r="3615" s="354" customFormat="1" x14ac:dyDescent="0.25"/>
    <row r="3616" s="354" customFormat="1" x14ac:dyDescent="0.25"/>
    <row r="3617" s="354" customFormat="1" x14ac:dyDescent="0.25"/>
    <row r="3618" s="354" customFormat="1" x14ac:dyDescent="0.25"/>
    <row r="3619" s="354" customFormat="1" x14ac:dyDescent="0.25"/>
    <row r="3620" s="354" customFormat="1" x14ac:dyDescent="0.25"/>
    <row r="3621" s="354" customFormat="1" x14ac:dyDescent="0.25"/>
    <row r="3622" s="354" customFormat="1" x14ac:dyDescent="0.25"/>
    <row r="3623" s="354" customFormat="1" x14ac:dyDescent="0.25"/>
    <row r="3624" s="354" customFormat="1" x14ac:dyDescent="0.25"/>
    <row r="3625" s="354" customFormat="1" x14ac:dyDescent="0.25"/>
    <row r="3626" s="354" customFormat="1" x14ac:dyDescent="0.25"/>
    <row r="3627" s="354" customFormat="1" x14ac:dyDescent="0.25"/>
    <row r="3628" s="354" customFormat="1" x14ac:dyDescent="0.25"/>
    <row r="3629" s="354" customFormat="1" x14ac:dyDescent="0.25"/>
    <row r="3630" s="354" customFormat="1" x14ac:dyDescent="0.25"/>
    <row r="3631" s="354" customFormat="1" x14ac:dyDescent="0.25"/>
    <row r="3632" s="354" customFormat="1" x14ac:dyDescent="0.25"/>
    <row r="3633" s="354" customFormat="1" x14ac:dyDescent="0.25"/>
    <row r="3634" s="354" customFormat="1" x14ac:dyDescent="0.25"/>
    <row r="3635" s="354" customFormat="1" x14ac:dyDescent="0.25"/>
    <row r="3636" s="354" customFormat="1" x14ac:dyDescent="0.25"/>
    <row r="3637" s="354" customFormat="1" x14ac:dyDescent="0.25"/>
    <row r="3638" s="354" customFormat="1" x14ac:dyDescent="0.25"/>
    <row r="3639" s="354" customFormat="1" x14ac:dyDescent="0.25"/>
    <row r="3640" s="354" customFormat="1" x14ac:dyDescent="0.25"/>
    <row r="3641" s="354" customFormat="1" x14ac:dyDescent="0.25"/>
    <row r="3642" s="354" customFormat="1" x14ac:dyDescent="0.25"/>
    <row r="3643" s="354" customFormat="1" x14ac:dyDescent="0.25"/>
    <row r="3644" s="354" customFormat="1" x14ac:dyDescent="0.25"/>
    <row r="3645" s="354" customFormat="1" x14ac:dyDescent="0.25"/>
    <row r="3646" s="354" customFormat="1" x14ac:dyDescent="0.25"/>
    <row r="3647" s="354" customFormat="1" x14ac:dyDescent="0.25"/>
    <row r="3648" s="354" customFormat="1" x14ac:dyDescent="0.25"/>
    <row r="3649" s="354" customFormat="1" x14ac:dyDescent="0.25"/>
    <row r="3650" s="354" customFormat="1" x14ac:dyDescent="0.25"/>
    <row r="3651" s="354" customFormat="1" x14ac:dyDescent="0.25"/>
    <row r="3652" s="354" customFormat="1" x14ac:dyDescent="0.25"/>
    <row r="3653" s="354" customFormat="1" x14ac:dyDescent="0.25"/>
    <row r="3654" s="354" customFormat="1" x14ac:dyDescent="0.25"/>
    <row r="3655" s="354" customFormat="1" x14ac:dyDescent="0.25"/>
    <row r="3656" s="354" customFormat="1" x14ac:dyDescent="0.25"/>
    <row r="3657" s="354" customFormat="1" x14ac:dyDescent="0.25"/>
    <row r="3658" s="354" customFormat="1" x14ac:dyDescent="0.25"/>
    <row r="3659" s="354" customFormat="1" x14ac:dyDescent="0.25"/>
    <row r="3660" s="354" customFormat="1" x14ac:dyDescent="0.25"/>
    <row r="3661" s="354" customFormat="1" x14ac:dyDescent="0.25"/>
    <row r="3662" s="354" customFormat="1" x14ac:dyDescent="0.25"/>
    <row r="3663" s="354" customFormat="1" x14ac:dyDescent="0.25"/>
    <row r="3664" s="354" customFormat="1" x14ac:dyDescent="0.25"/>
    <row r="3665" s="354" customFormat="1" x14ac:dyDescent="0.25"/>
    <row r="3666" s="354" customFormat="1" x14ac:dyDescent="0.25"/>
    <row r="3667" s="354" customFormat="1" x14ac:dyDescent="0.25"/>
    <row r="3668" s="354" customFormat="1" x14ac:dyDescent="0.25"/>
    <row r="3669" s="354" customFormat="1" x14ac:dyDescent="0.25"/>
    <row r="3670" s="354" customFormat="1" x14ac:dyDescent="0.25"/>
    <row r="3671" s="354" customFormat="1" x14ac:dyDescent="0.25"/>
    <row r="3672" s="354" customFormat="1" x14ac:dyDescent="0.25"/>
    <row r="3673" s="354" customFormat="1" x14ac:dyDescent="0.25"/>
    <row r="3674" s="354" customFormat="1" x14ac:dyDescent="0.25"/>
    <row r="3675" s="354" customFormat="1" x14ac:dyDescent="0.25"/>
    <row r="3676" s="354" customFormat="1" x14ac:dyDescent="0.25"/>
    <row r="3677" s="354" customFormat="1" x14ac:dyDescent="0.25"/>
    <row r="3678" s="354" customFormat="1" x14ac:dyDescent="0.25"/>
    <row r="3679" s="354" customFormat="1" x14ac:dyDescent="0.25"/>
    <row r="3680" s="354" customFormat="1" x14ac:dyDescent="0.25"/>
    <row r="3681" s="354" customFormat="1" x14ac:dyDescent="0.25"/>
    <row r="3682" s="354" customFormat="1" x14ac:dyDescent="0.25"/>
    <row r="3683" s="354" customFormat="1" x14ac:dyDescent="0.25"/>
    <row r="3684" s="354" customFormat="1" x14ac:dyDescent="0.25"/>
    <row r="3685" s="354" customFormat="1" x14ac:dyDescent="0.25"/>
    <row r="3686" s="354" customFormat="1" x14ac:dyDescent="0.25"/>
    <row r="3687" s="354" customFormat="1" x14ac:dyDescent="0.25"/>
    <row r="3688" s="354" customFormat="1" x14ac:dyDescent="0.25"/>
    <row r="3689" s="354" customFormat="1" x14ac:dyDescent="0.25"/>
    <row r="3690" s="354" customFormat="1" x14ac:dyDescent="0.25"/>
    <row r="3691" s="354" customFormat="1" x14ac:dyDescent="0.25"/>
    <row r="3692" s="354" customFormat="1" x14ac:dyDescent="0.25"/>
    <row r="3693" s="354" customFormat="1" x14ac:dyDescent="0.25"/>
    <row r="3694" s="354" customFormat="1" x14ac:dyDescent="0.25"/>
    <row r="3695" s="354" customFormat="1" x14ac:dyDescent="0.25"/>
    <row r="3696" s="354" customFormat="1" x14ac:dyDescent="0.25"/>
    <row r="3697" s="354" customFormat="1" x14ac:dyDescent="0.25"/>
    <row r="3698" s="354" customFormat="1" x14ac:dyDescent="0.25"/>
    <row r="3699" s="354" customFormat="1" x14ac:dyDescent="0.25"/>
    <row r="3700" s="354" customFormat="1" x14ac:dyDescent="0.25"/>
    <row r="3701" s="354" customFormat="1" x14ac:dyDescent="0.25"/>
    <row r="3702" s="354" customFormat="1" x14ac:dyDescent="0.25"/>
    <row r="3703" s="354" customFormat="1" x14ac:dyDescent="0.25"/>
    <row r="3704" s="354" customFormat="1" x14ac:dyDescent="0.25"/>
    <row r="3705" s="354" customFormat="1" x14ac:dyDescent="0.25"/>
    <row r="3706" s="354" customFormat="1" x14ac:dyDescent="0.25"/>
    <row r="3707" s="354" customFormat="1" x14ac:dyDescent="0.25"/>
    <row r="3708" s="354" customFormat="1" x14ac:dyDescent="0.25"/>
    <row r="3709" s="354" customFormat="1" x14ac:dyDescent="0.25"/>
    <row r="3710" s="354" customFormat="1" x14ac:dyDescent="0.25"/>
    <row r="3711" s="354" customFormat="1" x14ac:dyDescent="0.25"/>
    <row r="3712" s="354" customFormat="1" x14ac:dyDescent="0.25"/>
    <row r="3713" s="354" customFormat="1" x14ac:dyDescent="0.25"/>
    <row r="3714" s="354" customFormat="1" x14ac:dyDescent="0.25"/>
    <row r="3715" s="354" customFormat="1" x14ac:dyDescent="0.25"/>
    <row r="3716" s="354" customFormat="1" x14ac:dyDescent="0.25"/>
    <row r="3717" s="354" customFormat="1" x14ac:dyDescent="0.25"/>
    <row r="3718" s="354" customFormat="1" x14ac:dyDescent="0.25"/>
    <row r="3719" s="354" customFormat="1" x14ac:dyDescent="0.25"/>
    <row r="3720" s="354" customFormat="1" x14ac:dyDescent="0.25"/>
    <row r="3721" s="354" customFormat="1" x14ac:dyDescent="0.25"/>
    <row r="3722" s="354" customFormat="1" x14ac:dyDescent="0.25"/>
    <row r="3723" s="354" customFormat="1" x14ac:dyDescent="0.25"/>
    <row r="3724" s="354" customFormat="1" x14ac:dyDescent="0.25"/>
    <row r="3725" s="354" customFormat="1" x14ac:dyDescent="0.25"/>
    <row r="3726" s="354" customFormat="1" x14ac:dyDescent="0.25"/>
    <row r="3727" s="354" customFormat="1" x14ac:dyDescent="0.25"/>
    <row r="3728" s="354" customFormat="1" x14ac:dyDescent="0.25"/>
    <row r="3729" s="354" customFormat="1" x14ac:dyDescent="0.25"/>
    <row r="3730" s="354" customFormat="1" x14ac:dyDescent="0.25"/>
    <row r="3731" s="354" customFormat="1" x14ac:dyDescent="0.25"/>
    <row r="3732" s="354" customFormat="1" x14ac:dyDescent="0.25"/>
    <row r="3733" s="354" customFormat="1" x14ac:dyDescent="0.25"/>
    <row r="3734" s="354" customFormat="1" x14ac:dyDescent="0.25"/>
    <row r="3735" s="354" customFormat="1" x14ac:dyDescent="0.25"/>
    <row r="3736" s="354" customFormat="1" x14ac:dyDescent="0.25"/>
    <row r="3737" s="354" customFormat="1" x14ac:dyDescent="0.25"/>
    <row r="3738" s="354" customFormat="1" x14ac:dyDescent="0.25"/>
    <row r="3739" s="354" customFormat="1" x14ac:dyDescent="0.25"/>
    <row r="3740" s="354" customFormat="1" x14ac:dyDescent="0.25"/>
    <row r="3741" s="354" customFormat="1" x14ac:dyDescent="0.25"/>
    <row r="3742" s="354" customFormat="1" x14ac:dyDescent="0.25"/>
    <row r="3743" s="354" customFormat="1" x14ac:dyDescent="0.25"/>
    <row r="3744" s="354" customFormat="1" x14ac:dyDescent="0.25"/>
    <row r="3745" s="354" customFormat="1" x14ac:dyDescent="0.25"/>
    <row r="3746" s="354" customFormat="1" x14ac:dyDescent="0.25"/>
    <row r="3747" s="354" customFormat="1" x14ac:dyDescent="0.25"/>
    <row r="3748" s="354" customFormat="1" x14ac:dyDescent="0.25"/>
    <row r="3749" s="354" customFormat="1" x14ac:dyDescent="0.25"/>
    <row r="3750" s="354" customFormat="1" x14ac:dyDescent="0.25"/>
    <row r="3751" s="354" customFormat="1" x14ac:dyDescent="0.25"/>
    <row r="3752" s="354" customFormat="1" x14ac:dyDescent="0.25"/>
    <row r="3753" s="354" customFormat="1" x14ac:dyDescent="0.25"/>
    <row r="3754" s="354" customFormat="1" x14ac:dyDescent="0.25"/>
    <row r="3755" s="354" customFormat="1" x14ac:dyDescent="0.25"/>
    <row r="3756" s="354" customFormat="1" x14ac:dyDescent="0.25"/>
    <row r="3757" s="354" customFormat="1" x14ac:dyDescent="0.25"/>
    <row r="3758" s="354" customFormat="1" x14ac:dyDescent="0.25"/>
    <row r="3759" s="354" customFormat="1" x14ac:dyDescent="0.25"/>
    <row r="3760" s="354" customFormat="1" x14ac:dyDescent="0.25"/>
    <row r="3761" s="354" customFormat="1" x14ac:dyDescent="0.25"/>
    <row r="3762" s="354" customFormat="1" x14ac:dyDescent="0.25"/>
    <row r="3763" s="354" customFormat="1" x14ac:dyDescent="0.25"/>
    <row r="3764" s="354" customFormat="1" x14ac:dyDescent="0.25"/>
    <row r="3765" s="354" customFormat="1" x14ac:dyDescent="0.25"/>
    <row r="3766" s="354" customFormat="1" x14ac:dyDescent="0.25"/>
    <row r="3767" s="354" customFormat="1" x14ac:dyDescent="0.25"/>
    <row r="3768" s="354" customFormat="1" x14ac:dyDescent="0.25"/>
    <row r="3769" s="354" customFormat="1" x14ac:dyDescent="0.25"/>
    <row r="3770" s="354" customFormat="1" x14ac:dyDescent="0.25"/>
    <row r="3771" s="354" customFormat="1" x14ac:dyDescent="0.25"/>
    <row r="3772" s="354" customFormat="1" x14ac:dyDescent="0.25"/>
    <row r="3773" s="354" customFormat="1" x14ac:dyDescent="0.25"/>
    <row r="3774" s="354" customFormat="1" x14ac:dyDescent="0.25"/>
    <row r="3775" s="354" customFormat="1" x14ac:dyDescent="0.25"/>
    <row r="3776" s="354" customFormat="1" x14ac:dyDescent="0.25"/>
    <row r="3777" s="354" customFormat="1" x14ac:dyDescent="0.25"/>
    <row r="3778" s="354" customFormat="1" x14ac:dyDescent="0.25"/>
    <row r="3779" s="354" customFormat="1" x14ac:dyDescent="0.25"/>
    <row r="3780" s="354" customFormat="1" x14ac:dyDescent="0.25"/>
    <row r="3781" s="354" customFormat="1" x14ac:dyDescent="0.25"/>
    <row r="3782" s="354" customFormat="1" x14ac:dyDescent="0.25"/>
    <row r="3783" s="354" customFormat="1" x14ac:dyDescent="0.25"/>
    <row r="3784" s="354" customFormat="1" x14ac:dyDescent="0.25"/>
    <row r="3785" s="354" customFormat="1" x14ac:dyDescent="0.25"/>
    <row r="3786" s="354" customFormat="1" x14ac:dyDescent="0.25"/>
    <row r="3787" s="354" customFormat="1" x14ac:dyDescent="0.25"/>
    <row r="3788" s="354" customFormat="1" x14ac:dyDescent="0.25"/>
    <row r="3789" s="354" customFormat="1" x14ac:dyDescent="0.25"/>
    <row r="3790" s="354" customFormat="1" x14ac:dyDescent="0.25"/>
    <row r="3791" s="354" customFormat="1" x14ac:dyDescent="0.25"/>
    <row r="3792" s="354" customFormat="1" x14ac:dyDescent="0.25"/>
    <row r="3793" s="354" customFormat="1" x14ac:dyDescent="0.25"/>
    <row r="3794" s="354" customFormat="1" x14ac:dyDescent="0.25"/>
    <row r="3795" s="354" customFormat="1" x14ac:dyDescent="0.25"/>
    <row r="3796" s="354" customFormat="1" x14ac:dyDescent="0.25"/>
    <row r="3797" s="354" customFormat="1" x14ac:dyDescent="0.25"/>
    <row r="3798" s="354" customFormat="1" x14ac:dyDescent="0.25"/>
    <row r="3799" s="354" customFormat="1" x14ac:dyDescent="0.25"/>
    <row r="3800" s="354" customFormat="1" x14ac:dyDescent="0.25"/>
    <row r="3801" s="354" customFormat="1" x14ac:dyDescent="0.25"/>
    <row r="3802" s="354" customFormat="1" x14ac:dyDescent="0.25"/>
    <row r="3803" s="354" customFormat="1" x14ac:dyDescent="0.25"/>
    <row r="3804" s="354" customFormat="1" x14ac:dyDescent="0.25"/>
    <row r="3805" s="354" customFormat="1" x14ac:dyDescent="0.25"/>
    <row r="3806" s="354" customFormat="1" x14ac:dyDescent="0.25"/>
    <row r="3807" s="354" customFormat="1" x14ac:dyDescent="0.25"/>
    <row r="3808" s="354" customFormat="1" x14ac:dyDescent="0.25"/>
    <row r="3809" s="354" customFormat="1" x14ac:dyDescent="0.25"/>
    <row r="3810" s="354" customFormat="1" x14ac:dyDescent="0.25"/>
    <row r="3811" s="354" customFormat="1" x14ac:dyDescent="0.25"/>
    <row r="3812" s="354" customFormat="1" x14ac:dyDescent="0.25"/>
    <row r="3813" s="354" customFormat="1" x14ac:dyDescent="0.25"/>
    <row r="3814" s="354" customFormat="1" x14ac:dyDescent="0.25"/>
    <row r="3815" s="354" customFormat="1" x14ac:dyDescent="0.25"/>
    <row r="3816" s="354" customFormat="1" x14ac:dyDescent="0.25"/>
    <row r="3817" s="354" customFormat="1" x14ac:dyDescent="0.25"/>
    <row r="3818" s="354" customFormat="1" x14ac:dyDescent="0.25"/>
    <row r="3819" s="354" customFormat="1" x14ac:dyDescent="0.25"/>
    <row r="3820" s="354" customFormat="1" x14ac:dyDescent="0.25"/>
    <row r="3821" s="354" customFormat="1" x14ac:dyDescent="0.25"/>
    <row r="3822" s="354" customFormat="1" x14ac:dyDescent="0.25"/>
    <row r="3823" s="354" customFormat="1" x14ac:dyDescent="0.25"/>
    <row r="3824" s="354" customFormat="1" x14ac:dyDescent="0.25"/>
    <row r="3825" s="354" customFormat="1" x14ac:dyDescent="0.25"/>
    <row r="3826" s="354" customFormat="1" x14ac:dyDescent="0.25"/>
    <row r="3827" s="354" customFormat="1" x14ac:dyDescent="0.25"/>
    <row r="3828" s="354" customFormat="1" x14ac:dyDescent="0.25"/>
    <row r="3829" s="354" customFormat="1" x14ac:dyDescent="0.25"/>
    <row r="3830" s="354" customFormat="1" x14ac:dyDescent="0.25"/>
    <row r="3831" s="354" customFormat="1" x14ac:dyDescent="0.25"/>
    <row r="3832" s="354" customFormat="1" x14ac:dyDescent="0.25"/>
    <row r="3833" s="354" customFormat="1" x14ac:dyDescent="0.25"/>
    <row r="3834" s="354" customFormat="1" x14ac:dyDescent="0.25"/>
    <row r="3835" s="354" customFormat="1" x14ac:dyDescent="0.25"/>
    <row r="3836" s="354" customFormat="1" x14ac:dyDescent="0.25"/>
    <row r="3837" s="354" customFormat="1" x14ac:dyDescent="0.25"/>
    <row r="3838" s="354" customFormat="1" x14ac:dyDescent="0.25"/>
    <row r="3839" s="354" customFormat="1" x14ac:dyDescent="0.25"/>
    <row r="3840" s="354" customFormat="1" x14ac:dyDescent="0.25"/>
    <row r="3841" s="354" customFormat="1" x14ac:dyDescent="0.25"/>
    <row r="3842" s="354" customFormat="1" x14ac:dyDescent="0.25"/>
    <row r="3843" s="354" customFormat="1" x14ac:dyDescent="0.25"/>
    <row r="3844" s="354" customFormat="1" x14ac:dyDescent="0.25"/>
    <row r="3845" s="354" customFormat="1" x14ac:dyDescent="0.25"/>
    <row r="3846" s="354" customFormat="1" x14ac:dyDescent="0.25"/>
    <row r="3847" s="354" customFormat="1" x14ac:dyDescent="0.25"/>
    <row r="3848" s="354" customFormat="1" x14ac:dyDescent="0.25"/>
    <row r="3849" s="354" customFormat="1" x14ac:dyDescent="0.25"/>
    <row r="3850" s="354" customFormat="1" x14ac:dyDescent="0.25"/>
    <row r="3851" s="354" customFormat="1" x14ac:dyDescent="0.25"/>
    <row r="3852" s="354" customFormat="1" x14ac:dyDescent="0.25"/>
    <row r="3853" s="354" customFormat="1" x14ac:dyDescent="0.25"/>
    <row r="3854" s="354" customFormat="1" x14ac:dyDescent="0.25"/>
    <row r="3855" s="354" customFormat="1" x14ac:dyDescent="0.25"/>
    <row r="3856" s="354" customFormat="1" x14ac:dyDescent="0.25"/>
    <row r="3857" s="354" customFormat="1" x14ac:dyDescent="0.25"/>
    <row r="3858" s="354" customFormat="1" x14ac:dyDescent="0.25"/>
    <row r="3859" s="354" customFormat="1" x14ac:dyDescent="0.25"/>
    <row r="3860" s="354" customFormat="1" x14ac:dyDescent="0.25"/>
    <row r="3861" s="354" customFormat="1" x14ac:dyDescent="0.25"/>
    <row r="3862" s="354" customFormat="1" x14ac:dyDescent="0.25"/>
    <row r="3863" s="354" customFormat="1" x14ac:dyDescent="0.25"/>
    <row r="3864" s="354" customFormat="1" x14ac:dyDescent="0.25"/>
    <row r="3865" s="354" customFormat="1" x14ac:dyDescent="0.25"/>
    <row r="3866" s="354" customFormat="1" x14ac:dyDescent="0.25"/>
    <row r="3867" s="354" customFormat="1" x14ac:dyDescent="0.25"/>
    <row r="3868" s="354" customFormat="1" x14ac:dyDescent="0.25"/>
    <row r="3869" s="354" customFormat="1" x14ac:dyDescent="0.25"/>
    <row r="3870" s="354" customFormat="1" x14ac:dyDescent="0.25"/>
    <row r="3871" s="354" customFormat="1" x14ac:dyDescent="0.25"/>
    <row r="3872" s="354" customFormat="1" x14ac:dyDescent="0.25"/>
    <row r="3873" s="354" customFormat="1" x14ac:dyDescent="0.25"/>
    <row r="3874" s="354" customFormat="1" x14ac:dyDescent="0.25"/>
    <row r="3875" s="354" customFormat="1" x14ac:dyDescent="0.25"/>
    <row r="3876" s="354" customFormat="1" x14ac:dyDescent="0.25"/>
    <row r="3877" s="354" customFormat="1" x14ac:dyDescent="0.25"/>
    <row r="3878" s="354" customFormat="1" x14ac:dyDescent="0.25"/>
    <row r="3879" s="354" customFormat="1" x14ac:dyDescent="0.25"/>
    <row r="3880" s="354" customFormat="1" x14ac:dyDescent="0.25"/>
    <row r="3881" s="354" customFormat="1" x14ac:dyDescent="0.25"/>
    <row r="3882" s="354" customFormat="1" x14ac:dyDescent="0.25"/>
    <row r="3883" s="354" customFormat="1" x14ac:dyDescent="0.25"/>
    <row r="3884" s="354" customFormat="1" x14ac:dyDescent="0.25"/>
    <row r="3885" s="354" customFormat="1" x14ac:dyDescent="0.25"/>
    <row r="3886" s="354" customFormat="1" x14ac:dyDescent="0.25"/>
    <row r="3887" s="354" customFormat="1" x14ac:dyDescent="0.25"/>
    <row r="3888" s="354" customFormat="1" x14ac:dyDescent="0.25"/>
    <row r="3889" s="354" customFormat="1" x14ac:dyDescent="0.25"/>
    <row r="3890" s="354" customFormat="1" x14ac:dyDescent="0.25"/>
    <row r="3891" s="354" customFormat="1" x14ac:dyDescent="0.25"/>
    <row r="3892" s="354" customFormat="1" x14ac:dyDescent="0.25"/>
    <row r="3893" s="354" customFormat="1" x14ac:dyDescent="0.25"/>
    <row r="3894" s="354" customFormat="1" x14ac:dyDescent="0.25"/>
    <row r="3895" s="354" customFormat="1" x14ac:dyDescent="0.25"/>
    <row r="3896" s="354" customFormat="1" x14ac:dyDescent="0.25"/>
    <row r="3897" s="354" customFormat="1" x14ac:dyDescent="0.25"/>
    <row r="3898" s="354" customFormat="1" x14ac:dyDescent="0.25"/>
    <row r="3899" s="354" customFormat="1" x14ac:dyDescent="0.25"/>
    <row r="3900" s="354" customFormat="1" x14ac:dyDescent="0.25"/>
    <row r="3901" s="354" customFormat="1" x14ac:dyDescent="0.25"/>
    <row r="3902" s="354" customFormat="1" x14ac:dyDescent="0.25"/>
    <row r="3903" s="354" customFormat="1" x14ac:dyDescent="0.25"/>
    <row r="3904" s="354" customFormat="1" x14ac:dyDescent="0.25"/>
    <row r="3905" s="354" customFormat="1" x14ac:dyDescent="0.25"/>
    <row r="3906" s="354" customFormat="1" x14ac:dyDescent="0.25"/>
    <row r="3907" s="354" customFormat="1" x14ac:dyDescent="0.25"/>
    <row r="3908" s="354" customFormat="1" x14ac:dyDescent="0.25"/>
    <row r="3909" s="354" customFormat="1" x14ac:dyDescent="0.25"/>
    <row r="3910" s="354" customFormat="1" x14ac:dyDescent="0.25"/>
    <row r="3911" s="354" customFormat="1" x14ac:dyDescent="0.25"/>
    <row r="3912" s="354" customFormat="1" x14ac:dyDescent="0.25"/>
    <row r="3913" s="354" customFormat="1" x14ac:dyDescent="0.25"/>
    <row r="3914" s="354" customFormat="1" x14ac:dyDescent="0.25"/>
    <row r="3915" s="354" customFormat="1" x14ac:dyDescent="0.25"/>
    <row r="3916" s="354" customFormat="1" x14ac:dyDescent="0.25"/>
    <row r="3917" s="354" customFormat="1" x14ac:dyDescent="0.25"/>
    <row r="3918" s="354" customFormat="1" x14ac:dyDescent="0.25"/>
    <row r="3919" s="354" customFormat="1" x14ac:dyDescent="0.25"/>
    <row r="3920" s="354" customFormat="1" x14ac:dyDescent="0.25"/>
    <row r="3921" s="354" customFormat="1" x14ac:dyDescent="0.25"/>
    <row r="3922" s="354" customFormat="1" x14ac:dyDescent="0.25"/>
    <row r="3923" s="354" customFormat="1" x14ac:dyDescent="0.25"/>
    <row r="3924" s="354" customFormat="1" x14ac:dyDescent="0.25"/>
    <row r="3925" s="354" customFormat="1" x14ac:dyDescent="0.25"/>
    <row r="3926" s="354" customFormat="1" x14ac:dyDescent="0.25"/>
    <row r="3927" s="354" customFormat="1" x14ac:dyDescent="0.25"/>
    <row r="3928" s="354" customFormat="1" x14ac:dyDescent="0.25"/>
    <row r="3929" s="354" customFormat="1" x14ac:dyDescent="0.25"/>
    <row r="3930" s="354" customFormat="1" x14ac:dyDescent="0.25"/>
    <row r="3931" s="354" customFormat="1" x14ac:dyDescent="0.25"/>
    <row r="3932" s="354" customFormat="1" x14ac:dyDescent="0.25"/>
    <row r="3933" s="354" customFormat="1" x14ac:dyDescent="0.25"/>
    <row r="3934" s="354" customFormat="1" x14ac:dyDescent="0.25"/>
    <row r="3935" s="354" customFormat="1" x14ac:dyDescent="0.25"/>
    <row r="3936" s="354" customFormat="1" x14ac:dyDescent="0.25"/>
    <row r="3937" s="354" customFormat="1" x14ac:dyDescent="0.25"/>
    <row r="3938" s="354" customFormat="1" x14ac:dyDescent="0.25"/>
    <row r="3939" s="354" customFormat="1" x14ac:dyDescent="0.25"/>
    <row r="3940" s="354" customFormat="1" x14ac:dyDescent="0.25"/>
    <row r="3941" s="354" customFormat="1" x14ac:dyDescent="0.25"/>
    <row r="3942" s="354" customFormat="1" x14ac:dyDescent="0.25"/>
    <row r="3943" s="354" customFormat="1" x14ac:dyDescent="0.25"/>
    <row r="3944" s="354" customFormat="1" x14ac:dyDescent="0.25"/>
    <row r="3945" s="354" customFormat="1" x14ac:dyDescent="0.25"/>
    <row r="3946" s="354" customFormat="1" x14ac:dyDescent="0.25"/>
    <row r="3947" s="354" customFormat="1" x14ac:dyDescent="0.25"/>
    <row r="3948" s="354" customFormat="1" x14ac:dyDescent="0.25"/>
    <row r="3949" s="354" customFormat="1" x14ac:dyDescent="0.25"/>
    <row r="3950" s="354" customFormat="1" x14ac:dyDescent="0.25"/>
    <row r="3951" s="354" customFormat="1" x14ac:dyDescent="0.25"/>
    <row r="3952" s="354" customFormat="1" x14ac:dyDescent="0.25"/>
    <row r="3953" s="354" customFormat="1" x14ac:dyDescent="0.25"/>
    <row r="3954" s="354" customFormat="1" x14ac:dyDescent="0.25"/>
    <row r="3955" s="354" customFormat="1" x14ac:dyDescent="0.25"/>
    <row r="3956" s="354" customFormat="1" x14ac:dyDescent="0.25"/>
    <row r="3957" s="354" customFormat="1" x14ac:dyDescent="0.25"/>
    <row r="3958" s="354" customFormat="1" x14ac:dyDescent="0.25"/>
    <row r="3959" s="354" customFormat="1" x14ac:dyDescent="0.25"/>
    <row r="3960" s="354" customFormat="1" x14ac:dyDescent="0.25"/>
    <row r="3961" s="354" customFormat="1" x14ac:dyDescent="0.25"/>
    <row r="3962" s="354" customFormat="1" x14ac:dyDescent="0.25"/>
    <row r="3963" s="354" customFormat="1" x14ac:dyDescent="0.25"/>
    <row r="3964" s="354" customFormat="1" x14ac:dyDescent="0.25"/>
    <row r="3965" s="354" customFormat="1" x14ac:dyDescent="0.25"/>
    <row r="3966" s="354" customFormat="1" x14ac:dyDescent="0.25"/>
    <row r="3967" s="354" customFormat="1" x14ac:dyDescent="0.25"/>
    <row r="3968" s="354" customFormat="1" x14ac:dyDescent="0.25"/>
    <row r="3969" s="354" customFormat="1" x14ac:dyDescent="0.25"/>
    <row r="3970" s="354" customFormat="1" x14ac:dyDescent="0.25"/>
    <row r="3971" s="354" customFormat="1" x14ac:dyDescent="0.25"/>
    <row r="3972" s="354" customFormat="1" x14ac:dyDescent="0.25"/>
    <row r="3973" s="354" customFormat="1" x14ac:dyDescent="0.25"/>
    <row r="3974" s="354" customFormat="1" x14ac:dyDescent="0.25"/>
    <row r="3975" s="354" customFormat="1" x14ac:dyDescent="0.25"/>
    <row r="3976" s="354" customFormat="1" x14ac:dyDescent="0.25"/>
    <row r="3977" s="354" customFormat="1" x14ac:dyDescent="0.25"/>
    <row r="3978" s="354" customFormat="1" x14ac:dyDescent="0.25"/>
    <row r="3979" s="354" customFormat="1" x14ac:dyDescent="0.25"/>
    <row r="3980" s="354" customFormat="1" x14ac:dyDescent="0.25"/>
    <row r="3981" s="354" customFormat="1" x14ac:dyDescent="0.25"/>
    <row r="3982" s="354" customFormat="1" x14ac:dyDescent="0.25"/>
    <row r="3983" s="354" customFormat="1" x14ac:dyDescent="0.25"/>
    <row r="3984" s="354" customFormat="1" x14ac:dyDescent="0.25"/>
    <row r="3985" s="354" customFormat="1" x14ac:dyDescent="0.25"/>
    <row r="3986" s="354" customFormat="1" x14ac:dyDescent="0.25"/>
    <row r="3987" s="354" customFormat="1" x14ac:dyDescent="0.25"/>
    <row r="3988" s="354" customFormat="1" x14ac:dyDescent="0.25"/>
    <row r="3989" s="354" customFormat="1" x14ac:dyDescent="0.25"/>
    <row r="3990" s="354" customFormat="1" x14ac:dyDescent="0.25"/>
    <row r="3991" s="354" customFormat="1" x14ac:dyDescent="0.25"/>
    <row r="3992" s="354" customFormat="1" x14ac:dyDescent="0.25"/>
    <row r="3993" s="354" customFormat="1" x14ac:dyDescent="0.25"/>
    <row r="3994" s="354" customFormat="1" x14ac:dyDescent="0.25"/>
    <row r="3995" s="354" customFormat="1" x14ac:dyDescent="0.25"/>
    <row r="3996" s="354" customFormat="1" x14ac:dyDescent="0.25"/>
    <row r="3997" s="354" customFormat="1" x14ac:dyDescent="0.25"/>
    <row r="3998" s="354" customFormat="1" x14ac:dyDescent="0.25"/>
    <row r="3999" s="354" customFormat="1" x14ac:dyDescent="0.25"/>
    <row r="4000" s="354" customFormat="1" x14ac:dyDescent="0.25"/>
    <row r="4001" s="354" customFormat="1" x14ac:dyDescent="0.25"/>
    <row r="4002" s="354" customFormat="1" x14ac:dyDescent="0.25"/>
    <row r="4003" s="354" customFormat="1" x14ac:dyDescent="0.25"/>
    <row r="4004" s="354" customFormat="1" x14ac:dyDescent="0.25"/>
    <row r="4005" s="354" customFormat="1" x14ac:dyDescent="0.25"/>
    <row r="4006" s="354" customFormat="1" x14ac:dyDescent="0.25"/>
    <row r="4007" s="354" customFormat="1" x14ac:dyDescent="0.25"/>
    <row r="4008" s="354" customFormat="1" x14ac:dyDescent="0.25"/>
    <row r="4009" s="354" customFormat="1" x14ac:dyDescent="0.25"/>
    <row r="4010" s="354" customFormat="1" x14ac:dyDescent="0.25"/>
    <row r="4011" s="354" customFormat="1" x14ac:dyDescent="0.25"/>
    <row r="4012" s="354" customFormat="1" x14ac:dyDescent="0.25"/>
    <row r="4013" s="354" customFormat="1" x14ac:dyDescent="0.25"/>
    <row r="4014" s="354" customFormat="1" x14ac:dyDescent="0.25"/>
    <row r="4015" s="354" customFormat="1" x14ac:dyDescent="0.25"/>
    <row r="4016" s="354" customFormat="1" x14ac:dyDescent="0.25"/>
    <row r="4017" s="354" customFormat="1" x14ac:dyDescent="0.25"/>
    <row r="4018" s="354" customFormat="1" x14ac:dyDescent="0.25"/>
    <row r="4019" s="354" customFormat="1" x14ac:dyDescent="0.25"/>
    <row r="4020" s="354" customFormat="1" x14ac:dyDescent="0.25"/>
    <row r="4021" s="354" customFormat="1" x14ac:dyDescent="0.25"/>
    <row r="4022" s="354" customFormat="1" x14ac:dyDescent="0.25"/>
    <row r="4023" s="354" customFormat="1" x14ac:dyDescent="0.25"/>
    <row r="4024" s="354" customFormat="1" x14ac:dyDescent="0.25"/>
    <row r="4025" s="354" customFormat="1" x14ac:dyDescent="0.25"/>
    <row r="4026" s="354" customFormat="1" x14ac:dyDescent="0.25"/>
    <row r="4027" s="354" customFormat="1" x14ac:dyDescent="0.25"/>
    <row r="4028" s="354" customFormat="1" x14ac:dyDescent="0.25"/>
    <row r="4029" s="354" customFormat="1" x14ac:dyDescent="0.25"/>
    <row r="4030" s="354" customFormat="1" x14ac:dyDescent="0.25"/>
    <row r="4031" s="354" customFormat="1" x14ac:dyDescent="0.25"/>
    <row r="4032" s="354" customFormat="1" x14ac:dyDescent="0.25"/>
    <row r="4033" s="354" customFormat="1" x14ac:dyDescent="0.25"/>
    <row r="4034" s="354" customFormat="1" x14ac:dyDescent="0.25"/>
    <row r="4035" s="354" customFormat="1" x14ac:dyDescent="0.25"/>
    <row r="4036" s="354" customFormat="1" x14ac:dyDescent="0.25"/>
    <row r="4037" s="354" customFormat="1" x14ac:dyDescent="0.25"/>
    <row r="4038" s="354" customFormat="1" x14ac:dyDescent="0.25"/>
    <row r="4039" s="354" customFormat="1" x14ac:dyDescent="0.25"/>
    <row r="4040" s="354" customFormat="1" x14ac:dyDescent="0.25"/>
    <row r="4041" s="354" customFormat="1" x14ac:dyDescent="0.25"/>
    <row r="4042" s="354" customFormat="1" x14ac:dyDescent="0.25"/>
    <row r="4043" s="354" customFormat="1" x14ac:dyDescent="0.25"/>
    <row r="4044" s="354" customFormat="1" x14ac:dyDescent="0.25"/>
    <row r="4045" s="354" customFormat="1" x14ac:dyDescent="0.25"/>
    <row r="4046" s="354" customFormat="1" x14ac:dyDescent="0.25"/>
    <row r="4047" s="354" customFormat="1" x14ac:dyDescent="0.25"/>
    <row r="4048" s="354" customFormat="1" x14ac:dyDescent="0.25"/>
    <row r="4049" s="354" customFormat="1" x14ac:dyDescent="0.25"/>
    <row r="4050" s="354" customFormat="1" x14ac:dyDescent="0.25"/>
    <row r="4051" s="354" customFormat="1" x14ac:dyDescent="0.25"/>
    <row r="4052" s="354" customFormat="1" x14ac:dyDescent="0.25"/>
    <row r="4053" s="354" customFormat="1" x14ac:dyDescent="0.25"/>
    <row r="4054" s="354" customFormat="1" x14ac:dyDescent="0.25"/>
    <row r="4055" s="354" customFormat="1" x14ac:dyDescent="0.25"/>
    <row r="4056" s="354" customFormat="1" x14ac:dyDescent="0.25"/>
    <row r="4057" s="354" customFormat="1" x14ac:dyDescent="0.25"/>
    <row r="4058" s="354" customFormat="1" x14ac:dyDescent="0.25"/>
    <row r="4059" s="354" customFormat="1" x14ac:dyDescent="0.25"/>
    <row r="4060" s="354" customFormat="1" x14ac:dyDescent="0.25"/>
    <row r="4061" s="354" customFormat="1" x14ac:dyDescent="0.25"/>
    <row r="4062" s="354" customFormat="1" x14ac:dyDescent="0.25"/>
    <row r="4063" s="354" customFormat="1" x14ac:dyDescent="0.25"/>
    <row r="4064" s="354" customFormat="1" x14ac:dyDescent="0.25"/>
    <row r="4065" s="354" customFormat="1" x14ac:dyDescent="0.25"/>
    <row r="4066" s="354" customFormat="1" x14ac:dyDescent="0.25"/>
    <row r="4067" s="354" customFormat="1" x14ac:dyDescent="0.25"/>
    <row r="4068" s="354" customFormat="1" x14ac:dyDescent="0.25"/>
    <row r="4069" s="354" customFormat="1" x14ac:dyDescent="0.25"/>
    <row r="4070" s="354" customFormat="1" x14ac:dyDescent="0.25"/>
    <row r="4071" s="354" customFormat="1" x14ac:dyDescent="0.25"/>
    <row r="4072" s="354" customFormat="1" x14ac:dyDescent="0.25"/>
    <row r="4073" s="354" customFormat="1" x14ac:dyDescent="0.25"/>
    <row r="4074" s="354" customFormat="1" x14ac:dyDescent="0.25"/>
    <row r="4075" s="354" customFormat="1" x14ac:dyDescent="0.25"/>
    <row r="4076" s="354" customFormat="1" x14ac:dyDescent="0.25"/>
    <row r="4077" s="354" customFormat="1" x14ac:dyDescent="0.25"/>
    <row r="4078" s="354" customFormat="1" x14ac:dyDescent="0.25"/>
    <row r="4079" s="354" customFormat="1" x14ac:dyDescent="0.25"/>
    <row r="4080" s="354" customFormat="1" x14ac:dyDescent="0.25"/>
    <row r="4081" s="354" customFormat="1" x14ac:dyDescent="0.25"/>
    <row r="4082" s="354" customFormat="1" x14ac:dyDescent="0.25"/>
    <row r="4083" s="354" customFormat="1" x14ac:dyDescent="0.25"/>
    <row r="4084" s="354" customFormat="1" x14ac:dyDescent="0.25"/>
    <row r="4085" s="354" customFormat="1" x14ac:dyDescent="0.25"/>
    <row r="4086" s="354" customFormat="1" x14ac:dyDescent="0.25"/>
    <row r="4087" s="354" customFormat="1" x14ac:dyDescent="0.25"/>
    <row r="4088" s="354" customFormat="1" x14ac:dyDescent="0.25"/>
    <row r="4089" s="354" customFormat="1" x14ac:dyDescent="0.25"/>
    <row r="4090" s="354" customFormat="1" x14ac:dyDescent="0.25"/>
    <row r="4091" s="354" customFormat="1" x14ac:dyDescent="0.25"/>
    <row r="4092" s="354" customFormat="1" x14ac:dyDescent="0.25"/>
    <row r="4093" s="354" customFormat="1" x14ac:dyDescent="0.25"/>
    <row r="4094" s="354" customFormat="1" x14ac:dyDescent="0.25"/>
    <row r="4095" s="354" customFormat="1" x14ac:dyDescent="0.25"/>
    <row r="4096" s="354" customFormat="1" x14ac:dyDescent="0.25"/>
    <row r="4097" s="354" customFormat="1" x14ac:dyDescent="0.25"/>
    <row r="4098" s="354" customFormat="1" x14ac:dyDescent="0.25"/>
    <row r="4099" s="354" customFormat="1" x14ac:dyDescent="0.25"/>
    <row r="4100" s="354" customFormat="1" x14ac:dyDescent="0.25"/>
    <row r="4101" s="354" customFormat="1" x14ac:dyDescent="0.25"/>
    <row r="4102" s="354" customFormat="1" x14ac:dyDescent="0.25"/>
    <row r="4103" s="354" customFormat="1" x14ac:dyDescent="0.25"/>
    <row r="4104" s="354" customFormat="1" x14ac:dyDescent="0.25"/>
    <row r="4105" s="354" customFormat="1" x14ac:dyDescent="0.25"/>
    <row r="4106" s="354" customFormat="1" x14ac:dyDescent="0.25"/>
    <row r="4107" s="354" customFormat="1" x14ac:dyDescent="0.25"/>
    <row r="4108" s="354" customFormat="1" x14ac:dyDescent="0.25"/>
    <row r="4109" s="354" customFormat="1" x14ac:dyDescent="0.25"/>
    <row r="4110" s="354" customFormat="1" x14ac:dyDescent="0.25"/>
    <row r="4111" s="354" customFormat="1" x14ac:dyDescent="0.25"/>
    <row r="4112" s="354" customFormat="1" x14ac:dyDescent="0.25"/>
    <row r="4113" s="354" customFormat="1" x14ac:dyDescent="0.25"/>
    <row r="4114" s="354" customFormat="1" x14ac:dyDescent="0.25"/>
    <row r="4115" s="354" customFormat="1" x14ac:dyDescent="0.25"/>
    <row r="4116" s="354" customFormat="1" x14ac:dyDescent="0.25"/>
    <row r="4117" s="354" customFormat="1" x14ac:dyDescent="0.25"/>
    <row r="4118" s="354" customFormat="1" x14ac:dyDescent="0.25"/>
    <row r="4119" s="354" customFormat="1" x14ac:dyDescent="0.25"/>
    <row r="4120" s="354" customFormat="1" x14ac:dyDescent="0.25"/>
    <row r="4121" s="354" customFormat="1" x14ac:dyDescent="0.25"/>
    <row r="4122" s="354" customFormat="1" x14ac:dyDescent="0.25"/>
    <row r="4123" s="354" customFormat="1" x14ac:dyDescent="0.25"/>
    <row r="4124" s="354" customFormat="1" x14ac:dyDescent="0.25"/>
    <row r="4125" s="354" customFormat="1" x14ac:dyDescent="0.25"/>
    <row r="4126" s="354" customFormat="1" x14ac:dyDescent="0.25"/>
    <row r="4127" s="354" customFormat="1" x14ac:dyDescent="0.25"/>
    <row r="4128" s="354" customFormat="1" x14ac:dyDescent="0.25"/>
    <row r="4129" s="354" customFormat="1" x14ac:dyDescent="0.25"/>
    <row r="4130" s="354" customFormat="1" x14ac:dyDescent="0.25"/>
    <row r="4131" s="354" customFormat="1" x14ac:dyDescent="0.25"/>
    <row r="4132" s="354" customFormat="1" x14ac:dyDescent="0.25"/>
    <row r="4133" s="354" customFormat="1" x14ac:dyDescent="0.25"/>
    <row r="4134" s="354" customFormat="1" x14ac:dyDescent="0.25"/>
    <row r="4135" s="354" customFormat="1" x14ac:dyDescent="0.25"/>
    <row r="4136" s="354" customFormat="1" x14ac:dyDescent="0.25"/>
    <row r="4137" s="354" customFormat="1" x14ac:dyDescent="0.25"/>
    <row r="4138" s="354" customFormat="1" x14ac:dyDescent="0.25"/>
    <row r="4139" s="354" customFormat="1" x14ac:dyDescent="0.25"/>
    <row r="4140" s="354" customFormat="1" x14ac:dyDescent="0.25"/>
    <row r="4141" s="354" customFormat="1" x14ac:dyDescent="0.25"/>
    <row r="4142" s="354" customFormat="1" x14ac:dyDescent="0.25"/>
    <row r="4143" s="354" customFormat="1" x14ac:dyDescent="0.25"/>
    <row r="4144" s="354" customFormat="1" x14ac:dyDescent="0.25"/>
    <row r="4145" s="354" customFormat="1" x14ac:dyDescent="0.25"/>
    <row r="4146" s="354" customFormat="1" x14ac:dyDescent="0.25"/>
    <row r="4147" s="354" customFormat="1" x14ac:dyDescent="0.25"/>
    <row r="4148" s="354" customFormat="1" x14ac:dyDescent="0.25"/>
    <row r="4149" s="354" customFormat="1" x14ac:dyDescent="0.25"/>
    <row r="4150" s="354" customFormat="1" x14ac:dyDescent="0.25"/>
    <row r="4151" s="354" customFormat="1" x14ac:dyDescent="0.25"/>
    <row r="4152" s="354" customFormat="1" x14ac:dyDescent="0.25"/>
    <row r="4153" s="354" customFormat="1" x14ac:dyDescent="0.25"/>
    <row r="4154" s="354" customFormat="1" x14ac:dyDescent="0.25"/>
    <row r="4155" s="354" customFormat="1" x14ac:dyDescent="0.25"/>
    <row r="4156" s="354" customFormat="1" x14ac:dyDescent="0.25"/>
    <row r="4157" s="354" customFormat="1" x14ac:dyDescent="0.25"/>
    <row r="4158" s="354" customFormat="1" x14ac:dyDescent="0.25"/>
    <row r="4159" s="354" customFormat="1" x14ac:dyDescent="0.25"/>
    <row r="4160" s="354" customFormat="1" x14ac:dyDescent="0.25"/>
    <row r="4161" s="354" customFormat="1" x14ac:dyDescent="0.25"/>
    <row r="4162" s="354" customFormat="1" x14ac:dyDescent="0.25"/>
    <row r="4163" s="354" customFormat="1" x14ac:dyDescent="0.25"/>
    <row r="4164" s="354" customFormat="1" x14ac:dyDescent="0.25"/>
    <row r="4165" s="354" customFormat="1" x14ac:dyDescent="0.25"/>
    <row r="4166" s="354" customFormat="1" x14ac:dyDescent="0.25"/>
    <row r="4167" s="354" customFormat="1" x14ac:dyDescent="0.25"/>
    <row r="4168" s="354" customFormat="1" x14ac:dyDescent="0.25"/>
    <row r="4169" s="354" customFormat="1" x14ac:dyDescent="0.25"/>
    <row r="4170" s="354" customFormat="1" x14ac:dyDescent="0.25"/>
    <row r="4171" s="354" customFormat="1" x14ac:dyDescent="0.25"/>
    <row r="4172" s="354" customFormat="1" x14ac:dyDescent="0.25"/>
    <row r="4173" s="354" customFormat="1" x14ac:dyDescent="0.25"/>
    <row r="4174" s="354" customFormat="1" x14ac:dyDescent="0.25"/>
    <row r="4175" s="354" customFormat="1" x14ac:dyDescent="0.25"/>
    <row r="4176" s="354" customFormat="1" x14ac:dyDescent="0.25"/>
    <row r="4177" s="354" customFormat="1" x14ac:dyDescent="0.25"/>
    <row r="4178" s="354" customFormat="1" x14ac:dyDescent="0.25"/>
    <row r="4179" s="354" customFormat="1" x14ac:dyDescent="0.25"/>
    <row r="4180" s="354" customFormat="1" x14ac:dyDescent="0.25"/>
    <row r="4181" s="354" customFormat="1" x14ac:dyDescent="0.25"/>
    <row r="4182" s="354" customFormat="1" x14ac:dyDescent="0.25"/>
    <row r="4183" s="354" customFormat="1" x14ac:dyDescent="0.25"/>
    <row r="4184" s="354" customFormat="1" x14ac:dyDescent="0.25"/>
    <row r="4185" s="354" customFormat="1" x14ac:dyDescent="0.25"/>
    <row r="4186" s="354" customFormat="1" x14ac:dyDescent="0.25"/>
    <row r="4187" s="354" customFormat="1" x14ac:dyDescent="0.25"/>
    <row r="4188" s="354" customFormat="1" x14ac:dyDescent="0.25"/>
    <row r="4189" s="354" customFormat="1" x14ac:dyDescent="0.25"/>
    <row r="4190" s="354" customFormat="1" x14ac:dyDescent="0.25"/>
    <row r="4191" s="354" customFormat="1" x14ac:dyDescent="0.25"/>
    <row r="4192" s="354" customFormat="1" x14ac:dyDescent="0.25"/>
    <row r="4193" s="354" customFormat="1" x14ac:dyDescent="0.25"/>
    <row r="4194" s="354" customFormat="1" x14ac:dyDescent="0.25"/>
    <row r="4195" s="354" customFormat="1" x14ac:dyDescent="0.25"/>
    <row r="4196" s="354" customFormat="1" x14ac:dyDescent="0.25"/>
    <row r="4197" s="354" customFormat="1" x14ac:dyDescent="0.25"/>
    <row r="4198" s="354" customFormat="1" x14ac:dyDescent="0.25"/>
    <row r="4199" s="354" customFormat="1" x14ac:dyDescent="0.25"/>
    <row r="4200" s="354" customFormat="1" x14ac:dyDescent="0.25"/>
    <row r="4201" s="354" customFormat="1" x14ac:dyDescent="0.25"/>
    <row r="4202" s="354" customFormat="1" x14ac:dyDescent="0.25"/>
    <row r="4203" s="354" customFormat="1" x14ac:dyDescent="0.25"/>
    <row r="4204" s="354" customFormat="1" x14ac:dyDescent="0.25"/>
    <row r="4205" s="354" customFormat="1" x14ac:dyDescent="0.25"/>
    <row r="4206" s="354" customFormat="1" x14ac:dyDescent="0.25"/>
    <row r="4207" s="354" customFormat="1" x14ac:dyDescent="0.25"/>
    <row r="4208" s="354" customFormat="1" x14ac:dyDescent="0.25"/>
    <row r="4209" s="354" customFormat="1" x14ac:dyDescent="0.25"/>
    <row r="4210" s="354" customFormat="1" x14ac:dyDescent="0.25"/>
    <row r="4211" s="354" customFormat="1" x14ac:dyDescent="0.25"/>
    <row r="4212" s="354" customFormat="1" x14ac:dyDescent="0.25"/>
    <row r="4213" s="354" customFormat="1" x14ac:dyDescent="0.25"/>
    <row r="4214" s="354" customFormat="1" x14ac:dyDescent="0.25"/>
    <row r="4215" s="354" customFormat="1" x14ac:dyDescent="0.25"/>
    <row r="4216" s="354" customFormat="1" x14ac:dyDescent="0.25"/>
    <row r="4217" s="354" customFormat="1" x14ac:dyDescent="0.25"/>
    <row r="4218" s="354" customFormat="1" x14ac:dyDescent="0.25"/>
    <row r="4219" s="354" customFormat="1" x14ac:dyDescent="0.25"/>
    <row r="4220" s="354" customFormat="1" x14ac:dyDescent="0.25"/>
    <row r="4221" s="354" customFormat="1" x14ac:dyDescent="0.25"/>
    <row r="4222" s="354" customFormat="1" x14ac:dyDescent="0.25"/>
    <row r="4223" s="354" customFormat="1" x14ac:dyDescent="0.25"/>
    <row r="4224" s="354" customFormat="1" x14ac:dyDescent="0.25"/>
    <row r="4225" s="354" customFormat="1" x14ac:dyDescent="0.25"/>
    <row r="4226" s="354" customFormat="1" x14ac:dyDescent="0.25"/>
    <row r="4227" s="354" customFormat="1" x14ac:dyDescent="0.25"/>
    <row r="4228" s="354" customFormat="1" x14ac:dyDescent="0.25"/>
    <row r="4229" s="354" customFormat="1" x14ac:dyDescent="0.25"/>
    <row r="4230" s="354" customFormat="1" x14ac:dyDescent="0.25"/>
    <row r="4231" s="354" customFormat="1" x14ac:dyDescent="0.25"/>
    <row r="4232" s="354" customFormat="1" x14ac:dyDescent="0.25"/>
    <row r="4233" s="354" customFormat="1" x14ac:dyDescent="0.25"/>
    <row r="4234" s="354" customFormat="1" x14ac:dyDescent="0.25"/>
    <row r="4235" s="354" customFormat="1" x14ac:dyDescent="0.25"/>
    <row r="4236" s="354" customFormat="1" x14ac:dyDescent="0.25"/>
    <row r="4237" s="354" customFormat="1" x14ac:dyDescent="0.25"/>
    <row r="4238" s="354" customFormat="1" x14ac:dyDescent="0.25"/>
    <row r="4239" s="354" customFormat="1" x14ac:dyDescent="0.25"/>
    <row r="4240" s="354" customFormat="1" x14ac:dyDescent="0.25"/>
    <row r="4241" s="354" customFormat="1" x14ac:dyDescent="0.25"/>
    <row r="4242" s="354" customFormat="1" x14ac:dyDescent="0.25"/>
    <row r="4243" s="354" customFormat="1" x14ac:dyDescent="0.25"/>
    <row r="4244" s="354" customFormat="1" x14ac:dyDescent="0.25"/>
    <row r="4245" s="354" customFormat="1" x14ac:dyDescent="0.25"/>
    <row r="4246" s="354" customFormat="1" x14ac:dyDescent="0.25"/>
    <row r="4247" s="354" customFormat="1" x14ac:dyDescent="0.25"/>
    <row r="4248" s="354" customFormat="1" x14ac:dyDescent="0.25"/>
    <row r="4249" s="354" customFormat="1" x14ac:dyDescent="0.25"/>
    <row r="4250" s="354" customFormat="1" x14ac:dyDescent="0.25"/>
    <row r="4251" s="354" customFormat="1" x14ac:dyDescent="0.25"/>
    <row r="4252" s="354" customFormat="1" x14ac:dyDescent="0.25"/>
    <row r="4253" s="354" customFormat="1" x14ac:dyDescent="0.25"/>
    <row r="4254" s="354" customFormat="1" x14ac:dyDescent="0.25"/>
    <row r="4255" s="354" customFormat="1" x14ac:dyDescent="0.25"/>
    <row r="4256" s="354" customFormat="1" x14ac:dyDescent="0.25"/>
    <row r="4257" s="354" customFormat="1" x14ac:dyDescent="0.25"/>
    <row r="4258" s="354" customFormat="1" x14ac:dyDescent="0.25"/>
    <row r="4259" s="354" customFormat="1" x14ac:dyDescent="0.25"/>
    <row r="4260" s="354" customFormat="1" x14ac:dyDescent="0.25"/>
    <row r="4261" s="354" customFormat="1" x14ac:dyDescent="0.25"/>
    <row r="4262" s="354" customFormat="1" x14ac:dyDescent="0.25"/>
    <row r="4263" s="354" customFormat="1" x14ac:dyDescent="0.25"/>
    <row r="4264" s="354" customFormat="1" x14ac:dyDescent="0.25"/>
    <row r="4265" s="354" customFormat="1" x14ac:dyDescent="0.25"/>
    <row r="4266" s="354" customFormat="1" x14ac:dyDescent="0.25"/>
    <row r="4267" s="354" customFormat="1" x14ac:dyDescent="0.25"/>
    <row r="4268" s="354" customFormat="1" x14ac:dyDescent="0.25"/>
    <row r="4269" s="354" customFormat="1" x14ac:dyDescent="0.25"/>
    <row r="4270" s="354" customFormat="1" x14ac:dyDescent="0.25"/>
    <row r="4271" s="354" customFormat="1" x14ac:dyDescent="0.25"/>
    <row r="4272" s="354" customFormat="1" x14ac:dyDescent="0.25"/>
    <row r="4273" s="354" customFormat="1" x14ac:dyDescent="0.25"/>
    <row r="4274" s="354" customFormat="1" x14ac:dyDescent="0.25"/>
    <row r="4275" s="354" customFormat="1" x14ac:dyDescent="0.25"/>
    <row r="4276" s="354" customFormat="1" x14ac:dyDescent="0.25"/>
    <row r="4277" s="354" customFormat="1" x14ac:dyDescent="0.25"/>
    <row r="4278" s="354" customFormat="1" x14ac:dyDescent="0.25"/>
    <row r="4279" s="354" customFormat="1" x14ac:dyDescent="0.25"/>
    <row r="4280" s="354" customFormat="1" x14ac:dyDescent="0.25"/>
    <row r="4281" s="354" customFormat="1" x14ac:dyDescent="0.25"/>
    <row r="4282" s="354" customFormat="1" x14ac:dyDescent="0.25"/>
    <row r="4283" s="354" customFormat="1" x14ac:dyDescent="0.25"/>
    <row r="4284" s="354" customFormat="1" x14ac:dyDescent="0.25"/>
    <row r="4285" s="354" customFormat="1" x14ac:dyDescent="0.25"/>
    <row r="4286" s="354" customFormat="1" x14ac:dyDescent="0.25"/>
    <row r="4287" s="354" customFormat="1" x14ac:dyDescent="0.25"/>
    <row r="4288" s="354" customFormat="1" x14ac:dyDescent="0.25"/>
    <row r="4289" s="354" customFormat="1" x14ac:dyDescent="0.25"/>
    <row r="4290" s="354" customFormat="1" x14ac:dyDescent="0.25"/>
    <row r="4291" s="354" customFormat="1" x14ac:dyDescent="0.25"/>
    <row r="4292" s="354" customFormat="1" x14ac:dyDescent="0.25"/>
    <row r="4293" s="354" customFormat="1" x14ac:dyDescent="0.25"/>
    <row r="4294" s="354" customFormat="1" x14ac:dyDescent="0.25"/>
    <row r="4295" s="354" customFormat="1" x14ac:dyDescent="0.25"/>
    <row r="4296" s="354" customFormat="1" x14ac:dyDescent="0.25"/>
    <row r="4297" s="354" customFormat="1" x14ac:dyDescent="0.25"/>
    <row r="4298" s="354" customFormat="1" x14ac:dyDescent="0.25"/>
    <row r="4299" s="354" customFormat="1" x14ac:dyDescent="0.25"/>
    <row r="4300" s="354" customFormat="1" x14ac:dyDescent="0.25"/>
    <row r="4301" s="354" customFormat="1" x14ac:dyDescent="0.25"/>
    <row r="4302" s="354" customFormat="1" x14ac:dyDescent="0.25"/>
    <row r="4303" s="354" customFormat="1" x14ac:dyDescent="0.25"/>
    <row r="4304" s="354" customFormat="1" x14ac:dyDescent="0.25"/>
    <row r="4305" s="354" customFormat="1" x14ac:dyDescent="0.25"/>
    <row r="4306" s="354" customFormat="1" x14ac:dyDescent="0.25"/>
    <row r="4307" s="354" customFormat="1" x14ac:dyDescent="0.25"/>
    <row r="4308" s="354" customFormat="1" x14ac:dyDescent="0.25"/>
    <row r="4309" s="354" customFormat="1" x14ac:dyDescent="0.25"/>
    <row r="4310" s="354" customFormat="1" x14ac:dyDescent="0.25"/>
    <row r="4311" s="354" customFormat="1" x14ac:dyDescent="0.25"/>
    <row r="4312" s="354" customFormat="1" x14ac:dyDescent="0.25"/>
    <row r="4313" s="354" customFormat="1" x14ac:dyDescent="0.25"/>
    <row r="4314" s="354" customFormat="1" x14ac:dyDescent="0.25"/>
    <row r="4315" s="354" customFormat="1" x14ac:dyDescent="0.25"/>
    <row r="4316" s="354" customFormat="1" x14ac:dyDescent="0.25"/>
    <row r="4317" s="354" customFormat="1" x14ac:dyDescent="0.25"/>
    <row r="4318" s="354" customFormat="1" x14ac:dyDescent="0.25"/>
    <row r="4319" s="354" customFormat="1" x14ac:dyDescent="0.25"/>
    <row r="4320" s="354" customFormat="1" x14ac:dyDescent="0.25"/>
    <row r="4321" s="354" customFormat="1" x14ac:dyDescent="0.25"/>
    <row r="4322" s="354" customFormat="1" x14ac:dyDescent="0.25"/>
    <row r="4323" s="354" customFormat="1" x14ac:dyDescent="0.25"/>
    <row r="4324" s="354" customFormat="1" x14ac:dyDescent="0.25"/>
    <row r="4325" s="354" customFormat="1" x14ac:dyDescent="0.25"/>
    <row r="4326" s="354" customFormat="1" x14ac:dyDescent="0.25"/>
    <row r="4327" s="354" customFormat="1" x14ac:dyDescent="0.25"/>
    <row r="4328" s="354" customFormat="1" x14ac:dyDescent="0.25"/>
    <row r="4329" s="354" customFormat="1" x14ac:dyDescent="0.25"/>
    <row r="4330" s="354" customFormat="1" x14ac:dyDescent="0.25"/>
    <row r="4331" s="354" customFormat="1" x14ac:dyDescent="0.25"/>
    <row r="4332" s="354" customFormat="1" x14ac:dyDescent="0.25"/>
    <row r="4333" s="354" customFormat="1" x14ac:dyDescent="0.25"/>
    <row r="4334" s="354" customFormat="1" x14ac:dyDescent="0.25"/>
    <row r="4335" s="354" customFormat="1" x14ac:dyDescent="0.25"/>
    <row r="4336" s="354" customFormat="1" x14ac:dyDescent="0.25"/>
    <row r="4337" s="354" customFormat="1" x14ac:dyDescent="0.25"/>
    <row r="4338" s="354" customFormat="1" x14ac:dyDescent="0.25"/>
    <row r="4339" s="354" customFormat="1" x14ac:dyDescent="0.25"/>
    <row r="4340" s="354" customFormat="1" x14ac:dyDescent="0.25"/>
    <row r="4341" s="354" customFormat="1" x14ac:dyDescent="0.25"/>
    <row r="4342" s="354" customFormat="1" x14ac:dyDescent="0.25"/>
    <row r="4343" s="354" customFormat="1" x14ac:dyDescent="0.25"/>
    <row r="4344" s="354" customFormat="1" x14ac:dyDescent="0.25"/>
    <row r="4345" s="354" customFormat="1" x14ac:dyDescent="0.25"/>
    <row r="4346" s="354" customFormat="1" x14ac:dyDescent="0.25"/>
    <row r="4347" s="354" customFormat="1" x14ac:dyDescent="0.25"/>
    <row r="4348" s="354" customFormat="1" x14ac:dyDescent="0.25"/>
    <row r="4349" s="354" customFormat="1" x14ac:dyDescent="0.25"/>
    <row r="4350" s="354" customFormat="1" x14ac:dyDescent="0.25"/>
    <row r="4351" s="354" customFormat="1" x14ac:dyDescent="0.25"/>
    <row r="4352" s="354" customFormat="1" x14ac:dyDescent="0.25"/>
    <row r="4353" s="354" customFormat="1" x14ac:dyDescent="0.25"/>
    <row r="4354" s="354" customFormat="1" x14ac:dyDescent="0.25"/>
    <row r="4355" s="354" customFormat="1" x14ac:dyDescent="0.25"/>
    <row r="4356" s="354" customFormat="1" x14ac:dyDescent="0.25"/>
    <row r="4357" s="354" customFormat="1" x14ac:dyDescent="0.25"/>
    <row r="4358" s="354" customFormat="1" x14ac:dyDescent="0.25"/>
    <row r="4359" s="354" customFormat="1" x14ac:dyDescent="0.25"/>
    <row r="4360" s="354" customFormat="1" x14ac:dyDescent="0.25"/>
    <row r="4361" s="354" customFormat="1" x14ac:dyDescent="0.25"/>
    <row r="4362" s="354" customFormat="1" x14ac:dyDescent="0.25"/>
    <row r="4363" s="354" customFormat="1" x14ac:dyDescent="0.25"/>
    <row r="4364" s="354" customFormat="1" x14ac:dyDescent="0.25"/>
    <row r="4365" s="354" customFormat="1" x14ac:dyDescent="0.25"/>
    <row r="4366" s="354" customFormat="1" x14ac:dyDescent="0.25"/>
    <row r="4367" s="354" customFormat="1" x14ac:dyDescent="0.25"/>
    <row r="4368" s="354" customFormat="1" x14ac:dyDescent="0.25"/>
    <row r="4369" s="354" customFormat="1" x14ac:dyDescent="0.25"/>
    <row r="4370" s="354" customFormat="1" x14ac:dyDescent="0.25"/>
    <row r="4371" s="354" customFormat="1" x14ac:dyDescent="0.25"/>
    <row r="4372" s="354" customFormat="1" x14ac:dyDescent="0.25"/>
    <row r="4373" s="354" customFormat="1" x14ac:dyDescent="0.25"/>
    <row r="4374" s="354" customFormat="1" x14ac:dyDescent="0.25"/>
    <row r="4375" s="354" customFormat="1" x14ac:dyDescent="0.25"/>
    <row r="4376" s="354" customFormat="1" x14ac:dyDescent="0.25"/>
    <row r="4377" s="354" customFormat="1" x14ac:dyDescent="0.25"/>
    <row r="4378" s="354" customFormat="1" x14ac:dyDescent="0.25"/>
    <row r="4379" s="354" customFormat="1" x14ac:dyDescent="0.25"/>
    <row r="4380" s="354" customFormat="1" x14ac:dyDescent="0.25"/>
    <row r="4381" s="354" customFormat="1" x14ac:dyDescent="0.25"/>
    <row r="4382" s="354" customFormat="1" x14ac:dyDescent="0.25"/>
    <row r="4383" s="354" customFormat="1" x14ac:dyDescent="0.25"/>
    <row r="4384" s="354" customFormat="1" x14ac:dyDescent="0.25"/>
    <row r="4385" s="354" customFormat="1" x14ac:dyDescent="0.25"/>
    <row r="4386" s="354" customFormat="1" x14ac:dyDescent="0.25"/>
    <row r="4387" s="354" customFormat="1" x14ac:dyDescent="0.25"/>
    <row r="4388" s="354" customFormat="1" x14ac:dyDescent="0.25"/>
    <row r="4389" s="354" customFormat="1" x14ac:dyDescent="0.25"/>
    <row r="4390" s="354" customFormat="1" x14ac:dyDescent="0.25"/>
    <row r="4391" s="354" customFormat="1" x14ac:dyDescent="0.25"/>
    <row r="4392" s="354" customFormat="1" x14ac:dyDescent="0.25"/>
    <row r="4393" s="354" customFormat="1" x14ac:dyDescent="0.25"/>
    <row r="4394" s="354" customFormat="1" x14ac:dyDescent="0.25"/>
    <row r="4395" s="354" customFormat="1" x14ac:dyDescent="0.25"/>
    <row r="4396" s="354" customFormat="1" x14ac:dyDescent="0.25"/>
    <row r="4397" s="354" customFormat="1" x14ac:dyDescent="0.25"/>
    <row r="4398" s="354" customFormat="1" x14ac:dyDescent="0.25"/>
    <row r="4399" s="354" customFormat="1" x14ac:dyDescent="0.25"/>
    <row r="4400" s="354" customFormat="1" x14ac:dyDescent="0.25"/>
    <row r="4401" s="354" customFormat="1" x14ac:dyDescent="0.25"/>
    <row r="4402" s="354" customFormat="1" x14ac:dyDescent="0.25"/>
    <row r="4403" s="354" customFormat="1" x14ac:dyDescent="0.25"/>
    <row r="4404" s="354" customFormat="1" x14ac:dyDescent="0.25"/>
    <row r="4405" s="354" customFormat="1" x14ac:dyDescent="0.25"/>
    <row r="4406" s="354" customFormat="1" x14ac:dyDescent="0.25"/>
    <row r="4407" s="354" customFormat="1" x14ac:dyDescent="0.25"/>
    <row r="4408" s="354" customFormat="1" x14ac:dyDescent="0.25"/>
    <row r="4409" s="354" customFormat="1" x14ac:dyDescent="0.25"/>
    <row r="4410" s="354" customFormat="1" x14ac:dyDescent="0.25"/>
    <row r="4411" s="354" customFormat="1" x14ac:dyDescent="0.25"/>
    <row r="4412" s="354" customFormat="1" x14ac:dyDescent="0.25"/>
    <row r="4413" s="354" customFormat="1" x14ac:dyDescent="0.25"/>
    <row r="4414" s="354" customFormat="1" x14ac:dyDescent="0.25"/>
    <row r="4415" s="354" customFormat="1" x14ac:dyDescent="0.25"/>
    <row r="4416" s="354" customFormat="1" x14ac:dyDescent="0.25"/>
    <row r="4417" s="354" customFormat="1" x14ac:dyDescent="0.25"/>
    <row r="4418" s="354" customFormat="1" x14ac:dyDescent="0.25"/>
    <row r="4419" s="354" customFormat="1" x14ac:dyDescent="0.25"/>
    <row r="4420" s="354" customFormat="1" x14ac:dyDescent="0.25"/>
    <row r="4421" s="354" customFormat="1" x14ac:dyDescent="0.25"/>
    <row r="4422" s="354" customFormat="1" x14ac:dyDescent="0.25"/>
    <row r="4423" s="354" customFormat="1" x14ac:dyDescent="0.25"/>
    <row r="4424" s="354" customFormat="1" x14ac:dyDescent="0.25"/>
    <row r="4425" s="354" customFormat="1" x14ac:dyDescent="0.25"/>
    <row r="4426" s="354" customFormat="1" x14ac:dyDescent="0.25"/>
    <row r="4427" s="354" customFormat="1" x14ac:dyDescent="0.25"/>
    <row r="4428" s="354" customFormat="1" x14ac:dyDescent="0.25"/>
    <row r="4429" s="354" customFormat="1" x14ac:dyDescent="0.25"/>
    <row r="4430" s="354" customFormat="1" x14ac:dyDescent="0.25"/>
    <row r="4431" s="354" customFormat="1" x14ac:dyDescent="0.25"/>
    <row r="4432" s="354" customFormat="1" x14ac:dyDescent="0.25"/>
    <row r="4433" s="354" customFormat="1" x14ac:dyDescent="0.25"/>
    <row r="4434" s="354" customFormat="1" x14ac:dyDescent="0.25"/>
    <row r="4435" s="354" customFormat="1" x14ac:dyDescent="0.25"/>
    <row r="4436" s="354" customFormat="1" x14ac:dyDescent="0.25"/>
    <row r="4437" s="354" customFormat="1" x14ac:dyDescent="0.25"/>
    <row r="4438" s="354" customFormat="1" x14ac:dyDescent="0.25"/>
    <row r="4439" s="354" customFormat="1" x14ac:dyDescent="0.25"/>
    <row r="4440" s="354" customFormat="1" x14ac:dyDescent="0.25"/>
    <row r="4441" s="354" customFormat="1" x14ac:dyDescent="0.25"/>
    <row r="4442" s="354" customFormat="1" x14ac:dyDescent="0.25"/>
    <row r="4443" s="354" customFormat="1" x14ac:dyDescent="0.25"/>
    <row r="4444" s="354" customFormat="1" x14ac:dyDescent="0.25"/>
    <row r="4445" s="354" customFormat="1" x14ac:dyDescent="0.25"/>
    <row r="4446" s="354" customFormat="1" x14ac:dyDescent="0.25"/>
    <row r="4447" s="354" customFormat="1" x14ac:dyDescent="0.25"/>
    <row r="4448" s="354" customFormat="1" x14ac:dyDescent="0.25"/>
    <row r="4449" s="354" customFormat="1" x14ac:dyDescent="0.25"/>
    <row r="4450" s="354" customFormat="1" x14ac:dyDescent="0.25"/>
    <row r="4451" s="354" customFormat="1" x14ac:dyDescent="0.25"/>
    <row r="4452" s="354" customFormat="1" x14ac:dyDescent="0.25"/>
    <row r="4453" s="354" customFormat="1" x14ac:dyDescent="0.25"/>
    <row r="4454" s="354" customFormat="1" x14ac:dyDescent="0.25"/>
    <row r="4455" s="354" customFormat="1" x14ac:dyDescent="0.25"/>
    <row r="4456" s="354" customFormat="1" x14ac:dyDescent="0.25"/>
    <row r="4457" s="354" customFormat="1" x14ac:dyDescent="0.25"/>
    <row r="4458" s="354" customFormat="1" x14ac:dyDescent="0.25"/>
    <row r="4459" s="354" customFormat="1" x14ac:dyDescent="0.25"/>
    <row r="4460" s="354" customFormat="1" x14ac:dyDescent="0.25"/>
    <row r="4461" s="354" customFormat="1" x14ac:dyDescent="0.25"/>
    <row r="4462" s="354" customFormat="1" x14ac:dyDescent="0.25"/>
    <row r="4463" s="354" customFormat="1" x14ac:dyDescent="0.25"/>
    <row r="4464" s="354" customFormat="1" x14ac:dyDescent="0.25"/>
    <row r="4465" s="354" customFormat="1" x14ac:dyDescent="0.25"/>
    <row r="4466" s="354" customFormat="1" x14ac:dyDescent="0.25"/>
    <row r="4467" s="354" customFormat="1" x14ac:dyDescent="0.25"/>
    <row r="4468" s="354" customFormat="1" x14ac:dyDescent="0.25"/>
    <row r="4469" s="354" customFormat="1" x14ac:dyDescent="0.25"/>
    <row r="4470" s="354" customFormat="1" x14ac:dyDescent="0.25"/>
    <row r="4471" s="354" customFormat="1" x14ac:dyDescent="0.25"/>
    <row r="4472" s="354" customFormat="1" x14ac:dyDescent="0.25"/>
    <row r="4473" s="354" customFormat="1" x14ac:dyDescent="0.25"/>
    <row r="4474" s="354" customFormat="1" x14ac:dyDescent="0.25"/>
    <row r="4475" s="354" customFormat="1" x14ac:dyDescent="0.25"/>
    <row r="4476" s="354" customFormat="1" x14ac:dyDescent="0.25"/>
    <row r="4477" s="354" customFormat="1" x14ac:dyDescent="0.25"/>
    <row r="4478" s="354" customFormat="1" x14ac:dyDescent="0.25"/>
    <row r="4479" s="354" customFormat="1" x14ac:dyDescent="0.25"/>
    <row r="4480" s="354" customFormat="1" x14ac:dyDescent="0.25"/>
    <row r="4481" s="354" customFormat="1" x14ac:dyDescent="0.25"/>
    <row r="4482" s="354" customFormat="1" x14ac:dyDescent="0.25"/>
    <row r="4483" s="354" customFormat="1" x14ac:dyDescent="0.25"/>
    <row r="4484" s="354" customFormat="1" x14ac:dyDescent="0.25"/>
    <row r="4485" s="354" customFormat="1" x14ac:dyDescent="0.25"/>
    <row r="4486" s="354" customFormat="1" x14ac:dyDescent="0.25"/>
    <row r="4487" s="354" customFormat="1" x14ac:dyDescent="0.25"/>
    <row r="4488" s="354" customFormat="1" x14ac:dyDescent="0.25"/>
    <row r="4489" s="354" customFormat="1" x14ac:dyDescent="0.25"/>
    <row r="4490" s="354" customFormat="1" x14ac:dyDescent="0.25"/>
    <row r="4491" s="354" customFormat="1" x14ac:dyDescent="0.25"/>
    <row r="4492" s="354" customFormat="1" x14ac:dyDescent="0.25"/>
    <row r="4493" s="354" customFormat="1" x14ac:dyDescent="0.25"/>
    <row r="4494" s="354" customFormat="1" x14ac:dyDescent="0.25"/>
    <row r="4495" s="354" customFormat="1" x14ac:dyDescent="0.25"/>
    <row r="4496" s="354" customFormat="1" x14ac:dyDescent="0.25"/>
    <row r="4497" s="354" customFormat="1" x14ac:dyDescent="0.25"/>
    <row r="4498" s="354" customFormat="1" x14ac:dyDescent="0.25"/>
    <row r="4499" s="354" customFormat="1" x14ac:dyDescent="0.25"/>
    <row r="4500" s="354" customFormat="1" x14ac:dyDescent="0.25"/>
    <row r="4501" s="354" customFormat="1" x14ac:dyDescent="0.25"/>
    <row r="4502" s="354" customFormat="1" x14ac:dyDescent="0.25"/>
    <row r="4503" s="354" customFormat="1" x14ac:dyDescent="0.25"/>
    <row r="4504" s="354" customFormat="1" x14ac:dyDescent="0.25"/>
    <row r="4505" s="354" customFormat="1" x14ac:dyDescent="0.25"/>
    <row r="4506" s="354" customFormat="1" x14ac:dyDescent="0.25"/>
    <row r="4507" s="354" customFormat="1" x14ac:dyDescent="0.25"/>
    <row r="4508" s="354" customFormat="1" x14ac:dyDescent="0.25"/>
    <row r="4509" s="354" customFormat="1" x14ac:dyDescent="0.25"/>
    <row r="4510" s="354" customFormat="1" x14ac:dyDescent="0.25"/>
    <row r="4511" s="354" customFormat="1" x14ac:dyDescent="0.25"/>
    <row r="4512" s="354" customFormat="1" x14ac:dyDescent="0.25"/>
    <row r="4513" s="354" customFormat="1" x14ac:dyDescent="0.25"/>
    <row r="4514" s="354" customFormat="1" x14ac:dyDescent="0.25"/>
    <row r="4515" s="354" customFormat="1" x14ac:dyDescent="0.25"/>
    <row r="4516" s="354" customFormat="1" x14ac:dyDescent="0.25"/>
    <row r="4517" s="354" customFormat="1" x14ac:dyDescent="0.25"/>
    <row r="4518" s="354" customFormat="1" x14ac:dyDescent="0.25"/>
    <row r="4519" s="354" customFormat="1" x14ac:dyDescent="0.25"/>
    <row r="4520" s="354" customFormat="1" x14ac:dyDescent="0.25"/>
    <row r="4521" s="354" customFormat="1" x14ac:dyDescent="0.25"/>
    <row r="4522" s="354" customFormat="1" x14ac:dyDescent="0.25"/>
    <row r="4523" s="354" customFormat="1" x14ac:dyDescent="0.25"/>
    <row r="4524" s="354" customFormat="1" x14ac:dyDescent="0.25"/>
    <row r="4525" s="354" customFormat="1" x14ac:dyDescent="0.25"/>
    <row r="4526" s="354" customFormat="1" x14ac:dyDescent="0.25"/>
    <row r="4527" s="354" customFormat="1" x14ac:dyDescent="0.25"/>
    <row r="4528" s="354" customFormat="1" x14ac:dyDescent="0.25"/>
    <row r="4529" s="354" customFormat="1" x14ac:dyDescent="0.25"/>
    <row r="4530" s="354" customFormat="1" x14ac:dyDescent="0.25"/>
    <row r="4531" s="354" customFormat="1" x14ac:dyDescent="0.25"/>
    <row r="4532" s="354" customFormat="1" x14ac:dyDescent="0.25"/>
    <row r="4533" s="354" customFormat="1" x14ac:dyDescent="0.25"/>
    <row r="4534" s="354" customFormat="1" x14ac:dyDescent="0.25"/>
    <row r="4535" s="354" customFormat="1" x14ac:dyDescent="0.25"/>
    <row r="4536" s="354" customFormat="1" x14ac:dyDescent="0.25"/>
    <row r="4537" s="354" customFormat="1" x14ac:dyDescent="0.25"/>
    <row r="4538" s="354" customFormat="1" x14ac:dyDescent="0.25"/>
    <row r="4539" s="354" customFormat="1" x14ac:dyDescent="0.25"/>
    <row r="4540" s="354" customFormat="1" x14ac:dyDescent="0.25"/>
    <row r="4541" s="354" customFormat="1" x14ac:dyDescent="0.25"/>
    <row r="4542" s="354" customFormat="1" x14ac:dyDescent="0.25"/>
    <row r="4543" s="354" customFormat="1" x14ac:dyDescent="0.25"/>
    <row r="4544" s="354" customFormat="1" x14ac:dyDescent="0.25"/>
    <row r="4545" s="354" customFormat="1" x14ac:dyDescent="0.25"/>
    <row r="4546" s="354" customFormat="1" x14ac:dyDescent="0.25"/>
    <row r="4547" s="354" customFormat="1" x14ac:dyDescent="0.25"/>
    <row r="4548" s="354" customFormat="1" x14ac:dyDescent="0.25"/>
    <row r="4549" s="354" customFormat="1" x14ac:dyDescent="0.25"/>
    <row r="4550" s="354" customFormat="1" x14ac:dyDescent="0.25"/>
    <row r="4551" s="354" customFormat="1" x14ac:dyDescent="0.25"/>
    <row r="4552" s="354" customFormat="1" x14ac:dyDescent="0.25"/>
    <row r="4553" s="354" customFormat="1" x14ac:dyDescent="0.25"/>
    <row r="4554" s="354" customFormat="1" x14ac:dyDescent="0.25"/>
    <row r="4555" s="354" customFormat="1" x14ac:dyDescent="0.25"/>
    <row r="4556" s="354" customFormat="1" x14ac:dyDescent="0.25"/>
    <row r="4557" s="354" customFormat="1" x14ac:dyDescent="0.25"/>
    <row r="4558" s="354" customFormat="1" x14ac:dyDescent="0.25"/>
    <row r="4559" s="354" customFormat="1" x14ac:dyDescent="0.25"/>
    <row r="4560" s="354" customFormat="1" x14ac:dyDescent="0.25"/>
    <row r="4561" s="354" customFormat="1" x14ac:dyDescent="0.25"/>
    <row r="4562" s="354" customFormat="1" x14ac:dyDescent="0.25"/>
    <row r="4563" s="354" customFormat="1" x14ac:dyDescent="0.25"/>
    <row r="4564" s="354" customFormat="1" x14ac:dyDescent="0.25"/>
    <row r="4565" s="354" customFormat="1" x14ac:dyDescent="0.25"/>
    <row r="4566" s="354" customFormat="1" x14ac:dyDescent="0.25"/>
    <row r="4567" s="354" customFormat="1" x14ac:dyDescent="0.25"/>
    <row r="4568" s="354" customFormat="1" x14ac:dyDescent="0.25"/>
    <row r="4569" s="354" customFormat="1" x14ac:dyDescent="0.25"/>
    <row r="4570" s="354" customFormat="1" x14ac:dyDescent="0.25"/>
    <row r="4571" s="354" customFormat="1" x14ac:dyDescent="0.25"/>
    <row r="4572" s="354" customFormat="1" x14ac:dyDescent="0.25"/>
    <row r="4573" s="354" customFormat="1" x14ac:dyDescent="0.25"/>
    <row r="4574" s="354" customFormat="1" x14ac:dyDescent="0.25"/>
    <row r="4575" s="354" customFormat="1" x14ac:dyDescent="0.25"/>
    <row r="4576" s="354" customFormat="1" x14ac:dyDescent="0.25"/>
    <row r="4577" s="354" customFormat="1" x14ac:dyDescent="0.25"/>
    <row r="4578" s="354" customFormat="1" x14ac:dyDescent="0.25"/>
    <row r="4579" s="354" customFormat="1" x14ac:dyDescent="0.25"/>
    <row r="4580" s="354" customFormat="1" x14ac:dyDescent="0.25"/>
    <row r="4581" s="354" customFormat="1" x14ac:dyDescent="0.25"/>
    <row r="4582" s="354" customFormat="1" x14ac:dyDescent="0.25"/>
    <row r="4583" s="354" customFormat="1" x14ac:dyDescent="0.25"/>
    <row r="4584" s="354" customFormat="1" x14ac:dyDescent="0.25"/>
    <row r="4585" s="354" customFormat="1" x14ac:dyDescent="0.25"/>
    <row r="4586" s="354" customFormat="1" x14ac:dyDescent="0.25"/>
    <row r="4587" s="354" customFormat="1" x14ac:dyDescent="0.25"/>
    <row r="4588" s="354" customFormat="1" x14ac:dyDescent="0.25"/>
    <row r="4589" s="354" customFormat="1" x14ac:dyDescent="0.25"/>
    <row r="4590" s="354" customFormat="1" x14ac:dyDescent="0.25"/>
    <row r="4591" s="354" customFormat="1" x14ac:dyDescent="0.25"/>
    <row r="4592" s="354" customFormat="1" x14ac:dyDescent="0.25"/>
    <row r="4593" s="354" customFormat="1" x14ac:dyDescent="0.25"/>
    <row r="4594" s="354" customFormat="1" x14ac:dyDescent="0.25"/>
    <row r="4595" s="354" customFormat="1" x14ac:dyDescent="0.25"/>
    <row r="4596" s="354" customFormat="1" x14ac:dyDescent="0.25"/>
    <row r="4597" s="354" customFormat="1" x14ac:dyDescent="0.25"/>
    <row r="4598" s="354" customFormat="1" x14ac:dyDescent="0.25"/>
    <row r="4599" s="354" customFormat="1" x14ac:dyDescent="0.25"/>
    <row r="4600" s="354" customFormat="1" x14ac:dyDescent="0.25"/>
    <row r="4601" s="354" customFormat="1" x14ac:dyDescent="0.25"/>
    <row r="4602" s="354" customFormat="1" x14ac:dyDescent="0.25"/>
    <row r="4603" s="354" customFormat="1" x14ac:dyDescent="0.25"/>
    <row r="4604" s="354" customFormat="1" x14ac:dyDescent="0.25"/>
    <row r="4605" s="354" customFormat="1" x14ac:dyDescent="0.25"/>
    <row r="4606" s="354" customFormat="1" x14ac:dyDescent="0.25"/>
    <row r="4607" s="354" customFormat="1" x14ac:dyDescent="0.25"/>
    <row r="4608" s="354" customFormat="1" x14ac:dyDescent="0.25"/>
    <row r="4609" s="354" customFormat="1" x14ac:dyDescent="0.25"/>
    <row r="4610" s="354" customFormat="1" x14ac:dyDescent="0.25"/>
    <row r="4611" s="354" customFormat="1" x14ac:dyDescent="0.25"/>
    <row r="4612" s="354" customFormat="1" x14ac:dyDescent="0.25"/>
    <row r="4613" s="354" customFormat="1" x14ac:dyDescent="0.25"/>
    <row r="4614" s="354" customFormat="1" x14ac:dyDescent="0.25"/>
    <row r="4615" s="354" customFormat="1" x14ac:dyDescent="0.25"/>
    <row r="4616" s="354" customFormat="1" x14ac:dyDescent="0.25"/>
    <row r="4617" s="354" customFormat="1" x14ac:dyDescent="0.25"/>
    <row r="4618" s="354" customFormat="1" x14ac:dyDescent="0.25"/>
    <row r="4619" s="354" customFormat="1" x14ac:dyDescent="0.25"/>
    <row r="4620" s="354" customFormat="1" x14ac:dyDescent="0.25"/>
    <row r="4621" s="354" customFormat="1" x14ac:dyDescent="0.25"/>
    <row r="4622" s="354" customFormat="1" x14ac:dyDescent="0.25"/>
    <row r="4623" s="354" customFormat="1" x14ac:dyDescent="0.25"/>
    <row r="4624" s="354" customFormat="1" x14ac:dyDescent="0.25"/>
    <row r="4625" s="354" customFormat="1" x14ac:dyDescent="0.25"/>
    <row r="4626" s="354" customFormat="1" x14ac:dyDescent="0.25"/>
    <row r="4627" s="354" customFormat="1" x14ac:dyDescent="0.25"/>
    <row r="4628" s="354" customFormat="1" x14ac:dyDescent="0.25"/>
    <row r="4629" s="354" customFormat="1" x14ac:dyDescent="0.25"/>
    <row r="4630" s="354" customFormat="1" x14ac:dyDescent="0.25"/>
    <row r="4631" s="354" customFormat="1" x14ac:dyDescent="0.25"/>
    <row r="4632" s="354" customFormat="1" x14ac:dyDescent="0.25"/>
    <row r="4633" s="354" customFormat="1" x14ac:dyDescent="0.25"/>
    <row r="4634" s="354" customFormat="1" x14ac:dyDescent="0.25"/>
    <row r="4635" s="354" customFormat="1" x14ac:dyDescent="0.25"/>
    <row r="4636" s="354" customFormat="1" x14ac:dyDescent="0.25"/>
    <row r="4637" s="354" customFormat="1" x14ac:dyDescent="0.25"/>
    <row r="4638" s="354" customFormat="1" x14ac:dyDescent="0.25"/>
    <row r="4639" s="354" customFormat="1" x14ac:dyDescent="0.25"/>
    <row r="4640" s="354" customFormat="1" x14ac:dyDescent="0.25"/>
    <row r="4641" s="354" customFormat="1" x14ac:dyDescent="0.25"/>
    <row r="4642" s="354" customFormat="1" x14ac:dyDescent="0.25"/>
    <row r="4643" s="354" customFormat="1" x14ac:dyDescent="0.25"/>
    <row r="4644" s="354" customFormat="1" x14ac:dyDescent="0.25"/>
    <row r="4645" s="354" customFormat="1" x14ac:dyDescent="0.25"/>
    <row r="4646" s="354" customFormat="1" x14ac:dyDescent="0.25"/>
    <row r="4647" s="354" customFormat="1" x14ac:dyDescent="0.25"/>
    <row r="4648" s="354" customFormat="1" x14ac:dyDescent="0.25"/>
    <row r="4649" s="354" customFormat="1" x14ac:dyDescent="0.25"/>
    <row r="4650" s="354" customFormat="1" x14ac:dyDescent="0.25"/>
    <row r="4651" s="354" customFormat="1" x14ac:dyDescent="0.25"/>
    <row r="4652" s="354" customFormat="1" x14ac:dyDescent="0.25"/>
    <row r="4653" s="354" customFormat="1" x14ac:dyDescent="0.25"/>
    <row r="4654" s="354" customFormat="1" x14ac:dyDescent="0.25"/>
    <row r="4655" s="354" customFormat="1" x14ac:dyDescent="0.25"/>
    <row r="4656" s="354" customFormat="1" x14ac:dyDescent="0.25"/>
    <row r="4657" s="354" customFormat="1" x14ac:dyDescent="0.25"/>
    <row r="4658" s="354" customFormat="1" x14ac:dyDescent="0.25"/>
    <row r="4659" s="354" customFormat="1" x14ac:dyDescent="0.25"/>
    <row r="4660" s="354" customFormat="1" x14ac:dyDescent="0.25"/>
    <row r="4661" s="354" customFormat="1" x14ac:dyDescent="0.25"/>
    <row r="4662" s="354" customFormat="1" x14ac:dyDescent="0.25"/>
    <row r="4663" s="354" customFormat="1" x14ac:dyDescent="0.25"/>
    <row r="4664" s="354" customFormat="1" x14ac:dyDescent="0.25"/>
    <row r="4665" s="354" customFormat="1" x14ac:dyDescent="0.25"/>
    <row r="4666" s="354" customFormat="1" x14ac:dyDescent="0.25"/>
    <row r="4667" s="354" customFormat="1" x14ac:dyDescent="0.25"/>
    <row r="4668" s="354" customFormat="1" x14ac:dyDescent="0.25"/>
    <row r="4669" s="354" customFormat="1" x14ac:dyDescent="0.25"/>
    <row r="4670" s="354" customFormat="1" x14ac:dyDescent="0.25"/>
    <row r="4671" s="354" customFormat="1" x14ac:dyDescent="0.25"/>
    <row r="4672" s="354" customFormat="1" x14ac:dyDescent="0.25"/>
    <row r="4673" s="354" customFormat="1" x14ac:dyDescent="0.25"/>
    <row r="4674" s="354" customFormat="1" x14ac:dyDescent="0.25"/>
    <row r="4675" s="354" customFormat="1" x14ac:dyDescent="0.25"/>
    <row r="4676" s="354" customFormat="1" x14ac:dyDescent="0.25"/>
    <row r="4677" s="354" customFormat="1" x14ac:dyDescent="0.25"/>
    <row r="4678" s="354" customFormat="1" x14ac:dyDescent="0.25"/>
    <row r="4679" s="354" customFormat="1" x14ac:dyDescent="0.25"/>
    <row r="4680" s="354" customFormat="1" x14ac:dyDescent="0.25"/>
    <row r="4681" s="354" customFormat="1" x14ac:dyDescent="0.25"/>
    <row r="4682" s="354" customFormat="1" x14ac:dyDescent="0.25"/>
    <row r="4683" s="354" customFormat="1" x14ac:dyDescent="0.25"/>
    <row r="4684" s="354" customFormat="1" x14ac:dyDescent="0.25"/>
    <row r="4685" s="354" customFormat="1" x14ac:dyDescent="0.25"/>
    <row r="4686" s="354" customFormat="1" x14ac:dyDescent="0.25"/>
    <row r="4687" s="354" customFormat="1" x14ac:dyDescent="0.25"/>
    <row r="4688" s="354" customFormat="1" x14ac:dyDescent="0.25"/>
    <row r="4689" s="354" customFormat="1" x14ac:dyDescent="0.25"/>
    <row r="4690" s="354" customFormat="1" x14ac:dyDescent="0.25"/>
    <row r="4691" s="354" customFormat="1" x14ac:dyDescent="0.25"/>
    <row r="4692" s="354" customFormat="1" x14ac:dyDescent="0.25"/>
    <row r="4693" s="354" customFormat="1" x14ac:dyDescent="0.25"/>
    <row r="4694" s="354" customFormat="1" x14ac:dyDescent="0.25"/>
    <row r="4695" s="354" customFormat="1" x14ac:dyDescent="0.25"/>
    <row r="4696" s="354" customFormat="1" x14ac:dyDescent="0.25"/>
    <row r="4697" s="354" customFormat="1" x14ac:dyDescent="0.25"/>
    <row r="4698" s="354" customFormat="1" x14ac:dyDescent="0.25"/>
    <row r="4699" s="354" customFormat="1" x14ac:dyDescent="0.25"/>
    <row r="4700" s="354" customFormat="1" x14ac:dyDescent="0.25"/>
    <row r="4701" s="354" customFormat="1" x14ac:dyDescent="0.25"/>
    <row r="4702" s="354" customFormat="1" x14ac:dyDescent="0.25"/>
    <row r="4703" s="354" customFormat="1" x14ac:dyDescent="0.25"/>
    <row r="4704" s="354" customFormat="1" x14ac:dyDescent="0.25"/>
    <row r="4705" s="354" customFormat="1" x14ac:dyDescent="0.25"/>
    <row r="4706" s="354" customFormat="1" x14ac:dyDescent="0.25"/>
    <row r="4707" s="354" customFormat="1" x14ac:dyDescent="0.25"/>
    <row r="4708" s="354" customFormat="1" x14ac:dyDescent="0.25"/>
    <row r="4709" s="354" customFormat="1" x14ac:dyDescent="0.25"/>
    <row r="4710" s="354" customFormat="1" x14ac:dyDescent="0.25"/>
    <row r="4711" s="354" customFormat="1" x14ac:dyDescent="0.25"/>
    <row r="4712" s="354" customFormat="1" x14ac:dyDescent="0.25"/>
    <row r="4713" s="354" customFormat="1" x14ac:dyDescent="0.25"/>
    <row r="4714" s="354" customFormat="1" x14ac:dyDescent="0.25"/>
    <row r="4715" s="354" customFormat="1" x14ac:dyDescent="0.25"/>
    <row r="4716" s="354" customFormat="1" x14ac:dyDescent="0.25"/>
    <row r="4717" s="354" customFormat="1" x14ac:dyDescent="0.25"/>
    <row r="4718" s="354" customFormat="1" x14ac:dyDescent="0.25"/>
    <row r="4719" s="354" customFormat="1" x14ac:dyDescent="0.25"/>
    <row r="4720" s="354" customFormat="1" x14ac:dyDescent="0.25"/>
    <row r="4721" s="354" customFormat="1" x14ac:dyDescent="0.25"/>
    <row r="4722" s="354" customFormat="1" x14ac:dyDescent="0.25"/>
    <row r="4723" s="354" customFormat="1" x14ac:dyDescent="0.25"/>
    <row r="4724" s="354" customFormat="1" x14ac:dyDescent="0.25"/>
    <row r="4725" s="354" customFormat="1" x14ac:dyDescent="0.25"/>
    <row r="4726" s="354" customFormat="1" x14ac:dyDescent="0.25"/>
    <row r="4727" s="354" customFormat="1" x14ac:dyDescent="0.25"/>
    <row r="4728" s="354" customFormat="1" x14ac:dyDescent="0.25"/>
    <row r="4729" s="354" customFormat="1" x14ac:dyDescent="0.25"/>
    <row r="4730" s="354" customFormat="1" x14ac:dyDescent="0.25"/>
    <row r="4731" s="354" customFormat="1" x14ac:dyDescent="0.25"/>
    <row r="4732" s="354" customFormat="1" x14ac:dyDescent="0.25"/>
    <row r="4733" s="354" customFormat="1" x14ac:dyDescent="0.25"/>
    <row r="4734" s="354" customFormat="1" x14ac:dyDescent="0.25"/>
    <row r="4735" s="354" customFormat="1" x14ac:dyDescent="0.25"/>
    <row r="4736" s="354" customFormat="1" x14ac:dyDescent="0.25"/>
    <row r="4737" s="354" customFormat="1" x14ac:dyDescent="0.25"/>
    <row r="4738" s="354" customFormat="1" x14ac:dyDescent="0.25"/>
    <row r="4739" s="354" customFormat="1" x14ac:dyDescent="0.25"/>
    <row r="4740" s="354" customFormat="1" x14ac:dyDescent="0.25"/>
    <row r="4741" s="354" customFormat="1" x14ac:dyDescent="0.25"/>
    <row r="4742" s="354" customFormat="1" x14ac:dyDescent="0.25"/>
    <row r="4743" s="354" customFormat="1" x14ac:dyDescent="0.25"/>
    <row r="4744" s="354" customFormat="1" x14ac:dyDescent="0.25"/>
    <row r="4745" s="354" customFormat="1" x14ac:dyDescent="0.25"/>
    <row r="4746" s="354" customFormat="1" x14ac:dyDescent="0.25"/>
    <row r="4747" s="354" customFormat="1" x14ac:dyDescent="0.25"/>
    <row r="4748" s="354" customFormat="1" x14ac:dyDescent="0.25"/>
    <row r="4749" s="354" customFormat="1" x14ac:dyDescent="0.25"/>
    <row r="4750" s="354" customFormat="1" x14ac:dyDescent="0.25"/>
    <row r="4751" s="354" customFormat="1" x14ac:dyDescent="0.25"/>
    <row r="4752" s="354" customFormat="1" x14ac:dyDescent="0.25"/>
    <row r="4753" s="354" customFormat="1" x14ac:dyDescent="0.25"/>
    <row r="4754" s="354" customFormat="1" x14ac:dyDescent="0.25"/>
    <row r="4755" s="354" customFormat="1" x14ac:dyDescent="0.25"/>
    <row r="4756" s="354" customFormat="1" x14ac:dyDescent="0.25"/>
    <row r="4757" s="354" customFormat="1" x14ac:dyDescent="0.25"/>
    <row r="4758" s="354" customFormat="1" x14ac:dyDescent="0.25"/>
    <row r="4759" s="354" customFormat="1" x14ac:dyDescent="0.25"/>
    <row r="4760" s="354" customFormat="1" x14ac:dyDescent="0.25"/>
    <row r="4761" s="354" customFormat="1" x14ac:dyDescent="0.25"/>
    <row r="4762" s="354" customFormat="1" x14ac:dyDescent="0.25"/>
    <row r="4763" s="354" customFormat="1" x14ac:dyDescent="0.25"/>
    <row r="4764" s="354" customFormat="1" x14ac:dyDescent="0.25"/>
    <row r="4765" s="354" customFormat="1" x14ac:dyDescent="0.25"/>
    <row r="4766" s="354" customFormat="1" x14ac:dyDescent="0.25"/>
    <row r="4767" s="354" customFormat="1" x14ac:dyDescent="0.25"/>
    <row r="4768" s="354" customFormat="1" x14ac:dyDescent="0.25"/>
    <row r="4769" s="354" customFormat="1" x14ac:dyDescent="0.25"/>
    <row r="4770" s="354" customFormat="1" x14ac:dyDescent="0.25"/>
    <row r="4771" s="354" customFormat="1" x14ac:dyDescent="0.25"/>
    <row r="4772" s="354" customFormat="1" x14ac:dyDescent="0.25"/>
    <row r="4773" s="354" customFormat="1" x14ac:dyDescent="0.25"/>
    <row r="4774" s="354" customFormat="1" x14ac:dyDescent="0.25"/>
    <row r="4775" s="354" customFormat="1" x14ac:dyDescent="0.25"/>
    <row r="4776" s="354" customFormat="1" x14ac:dyDescent="0.25"/>
    <row r="4777" s="354" customFormat="1" x14ac:dyDescent="0.25"/>
    <row r="4778" s="354" customFormat="1" x14ac:dyDescent="0.25"/>
    <row r="4779" s="354" customFormat="1" x14ac:dyDescent="0.25"/>
    <row r="4780" s="354" customFormat="1" x14ac:dyDescent="0.25"/>
    <row r="4781" s="354" customFormat="1" x14ac:dyDescent="0.25"/>
    <row r="4782" s="354" customFormat="1" x14ac:dyDescent="0.25"/>
    <row r="4783" s="354" customFormat="1" x14ac:dyDescent="0.25"/>
    <row r="4784" s="354" customFormat="1" x14ac:dyDescent="0.25"/>
    <row r="4785" s="354" customFormat="1" x14ac:dyDescent="0.25"/>
    <row r="4786" s="354" customFormat="1" x14ac:dyDescent="0.25"/>
    <row r="4787" s="354" customFormat="1" x14ac:dyDescent="0.25"/>
    <row r="4788" s="354" customFormat="1" x14ac:dyDescent="0.25"/>
    <row r="4789" s="354" customFormat="1" x14ac:dyDescent="0.25"/>
    <row r="4790" s="354" customFormat="1" x14ac:dyDescent="0.25"/>
    <row r="4791" s="354" customFormat="1" x14ac:dyDescent="0.25"/>
    <row r="4792" s="354" customFormat="1" x14ac:dyDescent="0.25"/>
    <row r="4793" s="354" customFormat="1" x14ac:dyDescent="0.25"/>
    <row r="4794" s="354" customFormat="1" x14ac:dyDescent="0.25"/>
    <row r="4795" s="354" customFormat="1" x14ac:dyDescent="0.25"/>
    <row r="4796" s="354" customFormat="1" x14ac:dyDescent="0.25"/>
    <row r="4797" s="354" customFormat="1" x14ac:dyDescent="0.25"/>
    <row r="4798" s="354" customFormat="1" x14ac:dyDescent="0.25"/>
    <row r="4799" s="354" customFormat="1" x14ac:dyDescent="0.25"/>
    <row r="4800" s="354" customFormat="1" x14ac:dyDescent="0.25"/>
    <row r="4801" s="354" customFormat="1" x14ac:dyDescent="0.25"/>
    <row r="4802" s="354" customFormat="1" x14ac:dyDescent="0.25"/>
    <row r="4803" s="354" customFormat="1" x14ac:dyDescent="0.25"/>
    <row r="4804" s="354" customFormat="1" x14ac:dyDescent="0.25"/>
    <row r="4805" s="354" customFormat="1" x14ac:dyDescent="0.25"/>
    <row r="4806" s="354" customFormat="1" x14ac:dyDescent="0.25"/>
    <row r="4807" s="354" customFormat="1" x14ac:dyDescent="0.25"/>
    <row r="4808" s="354" customFormat="1" x14ac:dyDescent="0.25"/>
    <row r="4809" s="354" customFormat="1" x14ac:dyDescent="0.25"/>
    <row r="4810" s="354" customFormat="1" x14ac:dyDescent="0.25"/>
    <row r="4811" s="354" customFormat="1" x14ac:dyDescent="0.25"/>
    <row r="4812" s="354" customFormat="1" x14ac:dyDescent="0.25"/>
    <row r="4813" s="354" customFormat="1" x14ac:dyDescent="0.25"/>
    <row r="4814" s="354" customFormat="1" x14ac:dyDescent="0.25"/>
    <row r="4815" s="354" customFormat="1" x14ac:dyDescent="0.25"/>
    <row r="4816" s="354" customFormat="1" x14ac:dyDescent="0.25"/>
    <row r="4817" s="354" customFormat="1" x14ac:dyDescent="0.25"/>
    <row r="4818" s="354" customFormat="1" x14ac:dyDescent="0.25"/>
    <row r="4819" s="354" customFormat="1" x14ac:dyDescent="0.25"/>
    <row r="4820" s="354" customFormat="1" x14ac:dyDescent="0.25"/>
    <row r="4821" s="354" customFormat="1" x14ac:dyDescent="0.25"/>
    <row r="4822" s="354" customFormat="1" x14ac:dyDescent="0.25"/>
    <row r="4823" s="354" customFormat="1" x14ac:dyDescent="0.25"/>
    <row r="4824" s="354" customFormat="1" x14ac:dyDescent="0.25"/>
    <row r="4825" s="354" customFormat="1" x14ac:dyDescent="0.25"/>
    <row r="4826" s="354" customFormat="1" x14ac:dyDescent="0.25"/>
    <row r="4827" s="354" customFormat="1" x14ac:dyDescent="0.25"/>
    <row r="4828" s="354" customFormat="1" x14ac:dyDescent="0.25"/>
    <row r="4829" s="354" customFormat="1" x14ac:dyDescent="0.25"/>
    <row r="4830" s="354" customFormat="1" x14ac:dyDescent="0.25"/>
    <row r="4831" s="354" customFormat="1" x14ac:dyDescent="0.25"/>
    <row r="4832" s="354" customFormat="1" x14ac:dyDescent="0.25"/>
    <row r="4833" s="354" customFormat="1" x14ac:dyDescent="0.25"/>
    <row r="4834" s="354" customFormat="1" x14ac:dyDescent="0.25"/>
    <row r="4835" s="354" customFormat="1" x14ac:dyDescent="0.25"/>
    <row r="4836" s="354" customFormat="1" x14ac:dyDescent="0.25"/>
    <row r="4837" s="354" customFormat="1" x14ac:dyDescent="0.25"/>
    <row r="4838" s="354" customFormat="1" x14ac:dyDescent="0.25"/>
    <row r="4839" s="354" customFormat="1" x14ac:dyDescent="0.25"/>
    <row r="4840" s="354" customFormat="1" x14ac:dyDescent="0.25"/>
    <row r="4841" s="354" customFormat="1" x14ac:dyDescent="0.25"/>
    <row r="4842" s="354" customFormat="1" x14ac:dyDescent="0.25"/>
    <row r="4843" s="354" customFormat="1" x14ac:dyDescent="0.25"/>
    <row r="4844" s="354" customFormat="1" x14ac:dyDescent="0.25"/>
    <row r="4845" s="354" customFormat="1" x14ac:dyDescent="0.25"/>
    <row r="4846" s="354" customFormat="1" x14ac:dyDescent="0.25"/>
    <row r="4847" s="354" customFormat="1" x14ac:dyDescent="0.25"/>
    <row r="4848" s="354" customFormat="1" x14ac:dyDescent="0.25"/>
    <row r="4849" s="354" customFormat="1" x14ac:dyDescent="0.25"/>
    <row r="4850" s="354" customFormat="1" x14ac:dyDescent="0.25"/>
    <row r="4851" s="354" customFormat="1" x14ac:dyDescent="0.25"/>
    <row r="4852" s="354" customFormat="1" x14ac:dyDescent="0.25"/>
    <row r="4853" s="354" customFormat="1" x14ac:dyDescent="0.25"/>
    <row r="4854" s="354" customFormat="1" x14ac:dyDescent="0.25"/>
    <row r="4855" s="354" customFormat="1" x14ac:dyDescent="0.25"/>
    <row r="4856" s="354" customFormat="1" x14ac:dyDescent="0.25"/>
    <row r="4857" s="354" customFormat="1" x14ac:dyDescent="0.25"/>
    <row r="4858" s="354" customFormat="1" x14ac:dyDescent="0.25"/>
    <row r="4859" s="354" customFormat="1" x14ac:dyDescent="0.25"/>
    <row r="4860" s="354" customFormat="1" x14ac:dyDescent="0.25"/>
    <row r="4861" s="354" customFormat="1" x14ac:dyDescent="0.25"/>
    <row r="4862" s="354" customFormat="1" x14ac:dyDescent="0.25"/>
    <row r="4863" s="354" customFormat="1" x14ac:dyDescent="0.25"/>
    <row r="4864" s="354" customFormat="1" x14ac:dyDescent="0.25"/>
    <row r="4865" s="354" customFormat="1" x14ac:dyDescent="0.25"/>
    <row r="4866" s="354" customFormat="1" x14ac:dyDescent="0.25"/>
    <row r="4867" s="354" customFormat="1" x14ac:dyDescent="0.25"/>
    <row r="4868" s="354" customFormat="1" x14ac:dyDescent="0.25"/>
    <row r="4869" s="354" customFormat="1" x14ac:dyDescent="0.25"/>
    <row r="4870" s="354" customFormat="1" x14ac:dyDescent="0.25"/>
    <row r="4871" s="354" customFormat="1" x14ac:dyDescent="0.25"/>
    <row r="4872" s="354" customFormat="1" x14ac:dyDescent="0.25"/>
    <row r="4873" s="354" customFormat="1" x14ac:dyDescent="0.25"/>
    <row r="4874" s="354" customFormat="1" x14ac:dyDescent="0.25"/>
    <row r="4875" s="354" customFormat="1" x14ac:dyDescent="0.25"/>
    <row r="4876" s="354" customFormat="1" x14ac:dyDescent="0.25"/>
    <row r="4877" s="354" customFormat="1" x14ac:dyDescent="0.25"/>
    <row r="4878" s="354" customFormat="1" x14ac:dyDescent="0.25"/>
    <row r="4879" s="354" customFormat="1" x14ac:dyDescent="0.25"/>
    <row r="4880" s="354" customFormat="1" x14ac:dyDescent="0.25"/>
    <row r="4881" s="354" customFormat="1" x14ac:dyDescent="0.25"/>
    <row r="4882" s="354" customFormat="1" x14ac:dyDescent="0.25"/>
    <row r="4883" s="354" customFormat="1" x14ac:dyDescent="0.25"/>
    <row r="4884" s="354" customFormat="1" x14ac:dyDescent="0.25"/>
    <row r="4885" s="354" customFormat="1" x14ac:dyDescent="0.25"/>
    <row r="4886" s="354" customFormat="1" x14ac:dyDescent="0.25"/>
    <row r="4887" s="354" customFormat="1" x14ac:dyDescent="0.25"/>
    <row r="4888" s="354" customFormat="1" x14ac:dyDescent="0.25"/>
    <row r="4889" s="354" customFormat="1" x14ac:dyDescent="0.25"/>
    <row r="4890" s="354" customFormat="1" x14ac:dyDescent="0.25"/>
    <row r="4891" s="354" customFormat="1" x14ac:dyDescent="0.25"/>
    <row r="4892" s="354" customFormat="1" x14ac:dyDescent="0.25"/>
    <row r="4893" s="354" customFormat="1" x14ac:dyDescent="0.25"/>
    <row r="4894" s="354" customFormat="1" x14ac:dyDescent="0.25"/>
    <row r="4895" s="354" customFormat="1" x14ac:dyDescent="0.25"/>
    <row r="4896" s="354" customFormat="1" x14ac:dyDescent="0.25"/>
    <row r="4897" s="354" customFormat="1" x14ac:dyDescent="0.25"/>
    <row r="4898" s="354" customFormat="1" x14ac:dyDescent="0.25"/>
    <row r="4899" s="354" customFormat="1" x14ac:dyDescent="0.25"/>
    <row r="4900" s="354" customFormat="1" x14ac:dyDescent="0.25"/>
    <row r="4901" s="354" customFormat="1" x14ac:dyDescent="0.25"/>
    <row r="4902" s="354" customFormat="1" x14ac:dyDescent="0.25"/>
    <row r="4903" s="354" customFormat="1" x14ac:dyDescent="0.25"/>
    <row r="4904" s="354" customFormat="1" x14ac:dyDescent="0.25"/>
    <row r="4905" s="354" customFormat="1" x14ac:dyDescent="0.25"/>
    <row r="4906" s="354" customFormat="1" x14ac:dyDescent="0.25"/>
    <row r="4907" s="354" customFormat="1" x14ac:dyDescent="0.25"/>
    <row r="4908" s="354" customFormat="1" x14ac:dyDescent="0.25"/>
    <row r="4909" s="354" customFormat="1" x14ac:dyDescent="0.25"/>
    <row r="4910" s="354" customFormat="1" x14ac:dyDescent="0.25"/>
    <row r="4911" s="354" customFormat="1" x14ac:dyDescent="0.25"/>
    <row r="4912" s="354" customFormat="1" x14ac:dyDescent="0.25"/>
    <row r="4913" s="354" customFormat="1" x14ac:dyDescent="0.25"/>
    <row r="4914" s="354" customFormat="1" x14ac:dyDescent="0.25"/>
    <row r="4915" s="354" customFormat="1" x14ac:dyDescent="0.25"/>
    <row r="4916" s="354" customFormat="1" x14ac:dyDescent="0.25"/>
    <row r="4917" s="354" customFormat="1" x14ac:dyDescent="0.25"/>
    <row r="4918" s="354" customFormat="1" x14ac:dyDescent="0.25"/>
    <row r="4919" s="354" customFormat="1" x14ac:dyDescent="0.25"/>
    <row r="4920" s="354" customFormat="1" x14ac:dyDescent="0.25"/>
    <row r="4921" s="354" customFormat="1" x14ac:dyDescent="0.25"/>
    <row r="4922" s="354" customFormat="1" x14ac:dyDescent="0.25"/>
    <row r="4923" s="354" customFormat="1" x14ac:dyDescent="0.25"/>
    <row r="4924" s="354" customFormat="1" x14ac:dyDescent="0.25"/>
    <row r="4925" s="354" customFormat="1" x14ac:dyDescent="0.25"/>
    <row r="4926" s="354" customFormat="1" x14ac:dyDescent="0.25"/>
    <row r="4927" s="354" customFormat="1" x14ac:dyDescent="0.25"/>
    <row r="4928" s="354" customFormat="1" x14ac:dyDescent="0.25"/>
    <row r="4929" s="354" customFormat="1" x14ac:dyDescent="0.25"/>
    <row r="4930" s="354" customFormat="1" x14ac:dyDescent="0.25"/>
    <row r="4931" s="354" customFormat="1" x14ac:dyDescent="0.25"/>
    <row r="4932" s="354" customFormat="1" x14ac:dyDescent="0.25"/>
    <row r="4933" s="354" customFormat="1" x14ac:dyDescent="0.25"/>
    <row r="4934" s="354" customFormat="1" x14ac:dyDescent="0.25"/>
    <row r="4935" s="354" customFormat="1" x14ac:dyDescent="0.25"/>
    <row r="4936" s="354" customFormat="1" x14ac:dyDescent="0.25"/>
    <row r="4937" s="354" customFormat="1" x14ac:dyDescent="0.25"/>
    <row r="4938" s="354" customFormat="1" x14ac:dyDescent="0.25"/>
    <row r="4939" s="354" customFormat="1" x14ac:dyDescent="0.25"/>
    <row r="4940" s="354" customFormat="1" x14ac:dyDescent="0.25"/>
    <row r="4941" s="354" customFormat="1" x14ac:dyDescent="0.25"/>
    <row r="4942" s="354" customFormat="1" x14ac:dyDescent="0.25"/>
    <row r="4943" s="354" customFormat="1" x14ac:dyDescent="0.25"/>
    <row r="4944" s="354" customFormat="1" x14ac:dyDescent="0.25"/>
    <row r="4945" s="354" customFormat="1" x14ac:dyDescent="0.25"/>
    <row r="4946" s="354" customFormat="1" x14ac:dyDescent="0.25"/>
    <row r="4947" s="354" customFormat="1" x14ac:dyDescent="0.25"/>
    <row r="4948" s="354" customFormat="1" x14ac:dyDescent="0.25"/>
    <row r="4949" s="354" customFormat="1" x14ac:dyDescent="0.25"/>
    <row r="4950" s="354" customFormat="1" x14ac:dyDescent="0.25"/>
    <row r="4951" s="354" customFormat="1" x14ac:dyDescent="0.25"/>
    <row r="4952" s="354" customFormat="1" x14ac:dyDescent="0.25"/>
    <row r="4953" s="354" customFormat="1" x14ac:dyDescent="0.25"/>
    <row r="4954" s="354" customFormat="1" x14ac:dyDescent="0.25"/>
    <row r="4955" s="354" customFormat="1" x14ac:dyDescent="0.25"/>
    <row r="4956" s="354" customFormat="1" x14ac:dyDescent="0.25"/>
    <row r="4957" s="354" customFormat="1" x14ac:dyDescent="0.25"/>
    <row r="4958" s="354" customFormat="1" x14ac:dyDescent="0.25"/>
    <row r="4959" s="354" customFormat="1" x14ac:dyDescent="0.25"/>
    <row r="4960" s="354" customFormat="1" x14ac:dyDescent="0.25"/>
    <row r="4961" s="354" customFormat="1" x14ac:dyDescent="0.25"/>
    <row r="4962" s="354" customFormat="1" x14ac:dyDescent="0.25"/>
    <row r="4963" s="354" customFormat="1" x14ac:dyDescent="0.25"/>
    <row r="4964" s="354" customFormat="1" x14ac:dyDescent="0.25"/>
    <row r="4965" s="354" customFormat="1" x14ac:dyDescent="0.25"/>
    <row r="4966" s="354" customFormat="1" x14ac:dyDescent="0.25"/>
    <row r="4967" s="354" customFormat="1" x14ac:dyDescent="0.25"/>
    <row r="4968" s="354" customFormat="1" x14ac:dyDescent="0.25"/>
    <row r="4969" s="354" customFormat="1" x14ac:dyDescent="0.25"/>
    <row r="4970" s="354" customFormat="1" x14ac:dyDescent="0.25"/>
    <row r="4971" s="354" customFormat="1" x14ac:dyDescent="0.25"/>
    <row r="4972" s="354" customFormat="1" x14ac:dyDescent="0.25"/>
    <row r="4973" s="354" customFormat="1" x14ac:dyDescent="0.25"/>
    <row r="4974" s="354" customFormat="1" x14ac:dyDescent="0.25"/>
    <row r="4975" s="354" customFormat="1" x14ac:dyDescent="0.25"/>
    <row r="4976" s="354" customFormat="1" x14ac:dyDescent="0.25"/>
    <row r="4977" s="354" customFormat="1" x14ac:dyDescent="0.25"/>
    <row r="4978" s="354" customFormat="1" x14ac:dyDescent="0.25"/>
    <row r="4979" s="354" customFormat="1" x14ac:dyDescent="0.25"/>
    <row r="4980" s="354" customFormat="1" x14ac:dyDescent="0.25"/>
    <row r="4981" s="354" customFormat="1" x14ac:dyDescent="0.25"/>
    <row r="4982" s="354" customFormat="1" x14ac:dyDescent="0.25"/>
    <row r="4983" s="354" customFormat="1" x14ac:dyDescent="0.25"/>
    <row r="4984" s="354" customFormat="1" x14ac:dyDescent="0.25"/>
    <row r="4985" s="354" customFormat="1" x14ac:dyDescent="0.25"/>
    <row r="4986" s="354" customFormat="1" x14ac:dyDescent="0.25"/>
    <row r="4987" s="354" customFormat="1" x14ac:dyDescent="0.25"/>
    <row r="4988" s="354" customFormat="1" x14ac:dyDescent="0.25"/>
    <row r="4989" s="354" customFormat="1" x14ac:dyDescent="0.25"/>
    <row r="4990" s="354" customFormat="1" x14ac:dyDescent="0.25"/>
    <row r="4991" s="354" customFormat="1" x14ac:dyDescent="0.25"/>
    <row r="4992" s="354" customFormat="1" x14ac:dyDescent="0.25"/>
    <row r="4993" s="354" customFormat="1" x14ac:dyDescent="0.25"/>
    <row r="4994" s="354" customFormat="1" x14ac:dyDescent="0.25"/>
    <row r="4995" s="354" customFormat="1" x14ac:dyDescent="0.25"/>
    <row r="4996" s="354" customFormat="1" x14ac:dyDescent="0.25"/>
    <row r="4997" s="354" customFormat="1" x14ac:dyDescent="0.25"/>
    <row r="4998" s="354" customFormat="1" x14ac:dyDescent="0.25"/>
    <row r="4999" s="354" customFormat="1" x14ac:dyDescent="0.25"/>
    <row r="5000" s="354" customFormat="1" x14ac:dyDescent="0.25"/>
    <row r="5001" s="354" customFormat="1" x14ac:dyDescent="0.25"/>
    <row r="5002" s="354" customFormat="1" x14ac:dyDescent="0.25"/>
    <row r="5003" s="354" customFormat="1" x14ac:dyDescent="0.25"/>
    <row r="5004" s="354" customFormat="1" x14ac:dyDescent="0.25"/>
    <row r="5005" s="354" customFormat="1" x14ac:dyDescent="0.25"/>
    <row r="5006" s="354" customFormat="1" x14ac:dyDescent="0.25"/>
    <row r="5007" s="354" customFormat="1" x14ac:dyDescent="0.25"/>
    <row r="5008" s="354" customFormat="1" x14ac:dyDescent="0.25"/>
    <row r="5009" s="354" customFormat="1" x14ac:dyDescent="0.25"/>
    <row r="5010" s="354" customFormat="1" x14ac:dyDescent="0.25"/>
    <row r="5011" s="354" customFormat="1" x14ac:dyDescent="0.25"/>
    <row r="5012" s="354" customFormat="1" x14ac:dyDescent="0.25"/>
    <row r="5013" s="354" customFormat="1" x14ac:dyDescent="0.25"/>
    <row r="5014" s="354" customFormat="1" x14ac:dyDescent="0.25"/>
    <row r="5015" s="354" customFormat="1" x14ac:dyDescent="0.25"/>
    <row r="5016" s="354" customFormat="1" x14ac:dyDescent="0.25"/>
    <row r="5017" s="354" customFormat="1" x14ac:dyDescent="0.25"/>
    <row r="5018" s="354" customFormat="1" x14ac:dyDescent="0.25"/>
    <row r="5019" s="354" customFormat="1" x14ac:dyDescent="0.25"/>
    <row r="5020" s="354" customFormat="1" x14ac:dyDescent="0.25"/>
    <row r="5021" s="354" customFormat="1" x14ac:dyDescent="0.25"/>
    <row r="5022" s="354" customFormat="1" x14ac:dyDescent="0.25"/>
    <row r="5023" s="354" customFormat="1" x14ac:dyDescent="0.25"/>
    <row r="5024" s="354" customFormat="1" x14ac:dyDescent="0.25"/>
    <row r="5025" s="354" customFormat="1" x14ac:dyDescent="0.25"/>
    <row r="5026" s="354" customFormat="1" x14ac:dyDescent="0.25"/>
    <row r="5027" s="354" customFormat="1" x14ac:dyDescent="0.25"/>
    <row r="5028" s="354" customFormat="1" x14ac:dyDescent="0.25"/>
    <row r="5029" s="354" customFormat="1" x14ac:dyDescent="0.25"/>
    <row r="5030" s="354" customFormat="1" x14ac:dyDescent="0.25"/>
    <row r="5031" s="354" customFormat="1" x14ac:dyDescent="0.25"/>
    <row r="5032" s="354" customFormat="1" x14ac:dyDescent="0.25"/>
    <row r="5033" s="354" customFormat="1" x14ac:dyDescent="0.25"/>
    <row r="5034" s="354" customFormat="1" x14ac:dyDescent="0.25"/>
    <row r="5035" s="354" customFormat="1" x14ac:dyDescent="0.25"/>
    <row r="5036" s="354" customFormat="1" x14ac:dyDescent="0.25"/>
    <row r="5037" s="354" customFormat="1" x14ac:dyDescent="0.25"/>
    <row r="5038" s="354" customFormat="1" x14ac:dyDescent="0.25"/>
    <row r="5039" s="354" customFormat="1" x14ac:dyDescent="0.25"/>
    <row r="5040" s="354" customFormat="1" x14ac:dyDescent="0.25"/>
    <row r="5041" s="354" customFormat="1" x14ac:dyDescent="0.25"/>
    <row r="5042" s="354" customFormat="1" x14ac:dyDescent="0.25"/>
    <row r="5043" s="354" customFormat="1" x14ac:dyDescent="0.25"/>
    <row r="5044" s="354" customFormat="1" x14ac:dyDescent="0.25"/>
    <row r="5045" s="354" customFormat="1" x14ac:dyDescent="0.25"/>
    <row r="5046" s="354" customFormat="1" x14ac:dyDescent="0.25"/>
    <row r="5047" s="354" customFormat="1" x14ac:dyDescent="0.25"/>
    <row r="5048" s="354" customFormat="1" x14ac:dyDescent="0.25"/>
    <row r="5049" s="354" customFormat="1" x14ac:dyDescent="0.25"/>
    <row r="5050" s="354" customFormat="1" x14ac:dyDescent="0.25"/>
    <row r="5051" s="354" customFormat="1" x14ac:dyDescent="0.25"/>
    <row r="5052" s="354" customFormat="1" x14ac:dyDescent="0.25"/>
    <row r="5053" s="354" customFormat="1" x14ac:dyDescent="0.25"/>
    <row r="5054" s="354" customFormat="1" x14ac:dyDescent="0.25"/>
    <row r="5055" s="354" customFormat="1" x14ac:dyDescent="0.25"/>
    <row r="5056" s="354" customFormat="1" x14ac:dyDescent="0.25"/>
    <row r="5057" s="354" customFormat="1" x14ac:dyDescent="0.25"/>
    <row r="5058" s="354" customFormat="1" x14ac:dyDescent="0.25"/>
    <row r="5059" s="354" customFormat="1" x14ac:dyDescent="0.25"/>
    <row r="5060" s="354" customFormat="1" x14ac:dyDescent="0.25"/>
    <row r="5061" s="354" customFormat="1" x14ac:dyDescent="0.25"/>
    <row r="5062" s="354" customFormat="1" x14ac:dyDescent="0.25"/>
    <row r="5063" s="354" customFormat="1" x14ac:dyDescent="0.25"/>
    <row r="5064" s="354" customFormat="1" x14ac:dyDescent="0.25"/>
    <row r="5065" s="354" customFormat="1" x14ac:dyDescent="0.25"/>
    <row r="5066" s="354" customFormat="1" x14ac:dyDescent="0.25"/>
    <row r="5067" s="354" customFormat="1" x14ac:dyDescent="0.25"/>
    <row r="5068" s="354" customFormat="1" x14ac:dyDescent="0.25"/>
    <row r="5069" s="354" customFormat="1" x14ac:dyDescent="0.25"/>
    <row r="5070" s="354" customFormat="1" x14ac:dyDescent="0.25"/>
    <row r="5071" s="354" customFormat="1" x14ac:dyDescent="0.25"/>
    <row r="5072" s="354" customFormat="1" x14ac:dyDescent="0.25"/>
    <row r="5073" s="354" customFormat="1" x14ac:dyDescent="0.25"/>
    <row r="5074" s="354" customFormat="1" x14ac:dyDescent="0.25"/>
    <row r="5075" s="354" customFormat="1" x14ac:dyDescent="0.25"/>
    <row r="5076" s="354" customFormat="1" x14ac:dyDescent="0.25"/>
    <row r="5077" s="354" customFormat="1" x14ac:dyDescent="0.25"/>
    <row r="5078" s="354" customFormat="1" x14ac:dyDescent="0.25"/>
    <row r="5079" s="354" customFormat="1" x14ac:dyDescent="0.25"/>
    <row r="5080" s="354" customFormat="1" x14ac:dyDescent="0.25"/>
    <row r="5081" s="354" customFormat="1" x14ac:dyDescent="0.25"/>
    <row r="5082" s="354" customFormat="1" x14ac:dyDescent="0.25"/>
    <row r="5083" s="354" customFormat="1" x14ac:dyDescent="0.25"/>
    <row r="5084" s="354" customFormat="1" x14ac:dyDescent="0.25"/>
    <row r="5085" s="354" customFormat="1" x14ac:dyDescent="0.25"/>
    <row r="5086" s="354" customFormat="1" x14ac:dyDescent="0.25"/>
    <row r="5087" s="354" customFormat="1" x14ac:dyDescent="0.25"/>
    <row r="5088" s="354" customFormat="1" x14ac:dyDescent="0.25"/>
    <row r="5089" s="354" customFormat="1" x14ac:dyDescent="0.25"/>
    <row r="5090" s="354" customFormat="1" x14ac:dyDescent="0.25"/>
    <row r="5091" s="354" customFormat="1" x14ac:dyDescent="0.25"/>
    <row r="5092" s="354" customFormat="1" x14ac:dyDescent="0.25"/>
    <row r="5093" s="354" customFormat="1" x14ac:dyDescent="0.25"/>
    <row r="5094" s="354" customFormat="1" x14ac:dyDescent="0.25"/>
    <row r="5095" s="354" customFormat="1" x14ac:dyDescent="0.25"/>
    <row r="5096" s="354" customFormat="1" x14ac:dyDescent="0.25"/>
    <row r="5097" s="354" customFormat="1" x14ac:dyDescent="0.25"/>
    <row r="5098" s="354" customFormat="1" x14ac:dyDescent="0.25"/>
    <row r="5099" s="354" customFormat="1" x14ac:dyDescent="0.25"/>
    <row r="5100" s="354" customFormat="1" x14ac:dyDescent="0.25"/>
    <row r="5101" s="354" customFormat="1" x14ac:dyDescent="0.25"/>
    <row r="5102" s="354" customFormat="1" x14ac:dyDescent="0.25"/>
    <row r="5103" s="354" customFormat="1" x14ac:dyDescent="0.25"/>
    <row r="5104" s="354" customFormat="1" x14ac:dyDescent="0.25"/>
    <row r="5105" s="354" customFormat="1" x14ac:dyDescent="0.25"/>
    <row r="5106" s="354" customFormat="1" x14ac:dyDescent="0.25"/>
    <row r="5107" s="354" customFormat="1" x14ac:dyDescent="0.25"/>
    <row r="5108" s="354" customFormat="1" x14ac:dyDescent="0.25"/>
    <row r="5109" s="354" customFormat="1" x14ac:dyDescent="0.25"/>
    <row r="5110" s="354" customFormat="1" x14ac:dyDescent="0.25"/>
    <row r="5111" s="354" customFormat="1" x14ac:dyDescent="0.25"/>
    <row r="5112" s="354" customFormat="1" x14ac:dyDescent="0.25"/>
    <row r="5113" s="354" customFormat="1" x14ac:dyDescent="0.25"/>
    <row r="5114" s="354" customFormat="1" x14ac:dyDescent="0.25"/>
    <row r="5115" s="354" customFormat="1" x14ac:dyDescent="0.25"/>
    <row r="5116" s="354" customFormat="1" x14ac:dyDescent="0.25"/>
    <row r="5117" s="354" customFormat="1" x14ac:dyDescent="0.25"/>
    <row r="5118" s="354" customFormat="1" x14ac:dyDescent="0.25"/>
    <row r="5119" s="354" customFormat="1" x14ac:dyDescent="0.25"/>
    <row r="5120" s="354" customFormat="1" x14ac:dyDescent="0.25"/>
    <row r="5121" s="354" customFormat="1" x14ac:dyDescent="0.25"/>
    <row r="5122" s="354" customFormat="1" x14ac:dyDescent="0.25"/>
    <row r="5123" s="354" customFormat="1" x14ac:dyDescent="0.25"/>
    <row r="5124" s="354" customFormat="1" x14ac:dyDescent="0.25"/>
    <row r="5125" s="354" customFormat="1" x14ac:dyDescent="0.25"/>
    <row r="5126" s="354" customFormat="1" x14ac:dyDescent="0.25"/>
    <row r="5127" s="354" customFormat="1" x14ac:dyDescent="0.25"/>
    <row r="5128" s="354" customFormat="1" x14ac:dyDescent="0.25"/>
    <row r="5129" s="354" customFormat="1" x14ac:dyDescent="0.25"/>
    <row r="5130" s="354" customFormat="1" x14ac:dyDescent="0.25"/>
    <row r="5131" s="354" customFormat="1" x14ac:dyDescent="0.25"/>
    <row r="5132" s="354" customFormat="1" x14ac:dyDescent="0.25"/>
    <row r="5133" s="354" customFormat="1" x14ac:dyDescent="0.25"/>
    <row r="5134" s="354" customFormat="1" x14ac:dyDescent="0.25"/>
    <row r="5135" s="354" customFormat="1" x14ac:dyDescent="0.25"/>
    <row r="5136" s="354" customFormat="1" x14ac:dyDescent="0.25"/>
    <row r="5137" s="354" customFormat="1" x14ac:dyDescent="0.25"/>
    <row r="5138" s="354" customFormat="1" x14ac:dyDescent="0.25"/>
    <row r="5139" s="354" customFormat="1" x14ac:dyDescent="0.25"/>
    <row r="5140" s="354" customFormat="1" x14ac:dyDescent="0.25"/>
    <row r="5141" s="354" customFormat="1" x14ac:dyDescent="0.25"/>
    <row r="5142" s="354" customFormat="1" x14ac:dyDescent="0.25"/>
    <row r="5143" s="354" customFormat="1" x14ac:dyDescent="0.25"/>
    <row r="5144" s="354" customFormat="1" x14ac:dyDescent="0.25"/>
    <row r="5145" s="354" customFormat="1" x14ac:dyDescent="0.25"/>
    <row r="5146" s="354" customFormat="1" x14ac:dyDescent="0.25"/>
    <row r="5147" s="354" customFormat="1" x14ac:dyDescent="0.25"/>
    <row r="5148" s="354" customFormat="1" x14ac:dyDescent="0.25"/>
    <row r="5149" s="354" customFormat="1" x14ac:dyDescent="0.25"/>
    <row r="5150" s="354" customFormat="1" x14ac:dyDescent="0.25"/>
    <row r="5151" s="354" customFormat="1" x14ac:dyDescent="0.25"/>
    <row r="5152" s="354" customFormat="1" x14ac:dyDescent="0.25"/>
    <row r="5153" s="354" customFormat="1" x14ac:dyDescent="0.25"/>
    <row r="5154" s="354" customFormat="1" x14ac:dyDescent="0.25"/>
    <row r="5155" s="354" customFormat="1" x14ac:dyDescent="0.25"/>
    <row r="5156" s="354" customFormat="1" x14ac:dyDescent="0.25"/>
    <row r="5157" s="354" customFormat="1" x14ac:dyDescent="0.25"/>
    <row r="5158" s="354" customFormat="1" x14ac:dyDescent="0.25"/>
    <row r="5159" s="354" customFormat="1" x14ac:dyDescent="0.25"/>
    <row r="5160" s="354" customFormat="1" x14ac:dyDescent="0.25"/>
    <row r="5161" s="354" customFormat="1" x14ac:dyDescent="0.25"/>
    <row r="5162" s="354" customFormat="1" x14ac:dyDescent="0.25"/>
    <row r="5163" s="354" customFormat="1" x14ac:dyDescent="0.25"/>
    <row r="5164" s="354" customFormat="1" x14ac:dyDescent="0.25"/>
    <row r="5165" s="354" customFormat="1" x14ac:dyDescent="0.25"/>
    <row r="5166" s="354" customFormat="1" x14ac:dyDescent="0.25"/>
    <row r="5167" s="354" customFormat="1" x14ac:dyDescent="0.25"/>
    <row r="5168" s="354" customFormat="1" x14ac:dyDescent="0.25"/>
    <row r="5169" s="354" customFormat="1" x14ac:dyDescent="0.25"/>
    <row r="5170" s="354" customFormat="1" x14ac:dyDescent="0.25"/>
    <row r="5171" s="354" customFormat="1" x14ac:dyDescent="0.25"/>
    <row r="5172" s="354" customFormat="1" x14ac:dyDescent="0.25"/>
    <row r="5173" s="354" customFormat="1" x14ac:dyDescent="0.25"/>
    <row r="5174" s="354" customFormat="1" x14ac:dyDescent="0.25"/>
    <row r="5175" s="354" customFormat="1" x14ac:dyDescent="0.25"/>
    <row r="5176" s="354" customFormat="1" x14ac:dyDescent="0.25"/>
    <row r="5177" s="354" customFormat="1" x14ac:dyDescent="0.25"/>
    <row r="5178" s="354" customFormat="1" x14ac:dyDescent="0.25"/>
    <row r="5179" s="354" customFormat="1" x14ac:dyDescent="0.25"/>
    <row r="5180" s="354" customFormat="1" x14ac:dyDescent="0.25"/>
    <row r="5181" s="354" customFormat="1" x14ac:dyDescent="0.25"/>
    <row r="5182" s="354" customFormat="1" x14ac:dyDescent="0.25"/>
    <row r="5183" s="354" customFormat="1" x14ac:dyDescent="0.25"/>
    <row r="5184" s="354" customFormat="1" x14ac:dyDescent="0.25"/>
    <row r="5185" s="354" customFormat="1" x14ac:dyDescent="0.25"/>
    <row r="5186" s="354" customFormat="1" x14ac:dyDescent="0.25"/>
    <row r="5187" s="354" customFormat="1" x14ac:dyDescent="0.25"/>
    <row r="5188" s="354" customFormat="1" x14ac:dyDescent="0.25"/>
    <row r="5189" s="354" customFormat="1" x14ac:dyDescent="0.25"/>
    <row r="5190" s="354" customFormat="1" x14ac:dyDescent="0.25"/>
    <row r="5191" s="354" customFormat="1" x14ac:dyDescent="0.25"/>
    <row r="5192" s="354" customFormat="1" x14ac:dyDescent="0.25"/>
    <row r="5193" s="354" customFormat="1" x14ac:dyDescent="0.25"/>
    <row r="5194" s="354" customFormat="1" x14ac:dyDescent="0.25"/>
    <row r="5195" s="354" customFormat="1" x14ac:dyDescent="0.25"/>
    <row r="5196" s="354" customFormat="1" x14ac:dyDescent="0.25"/>
    <row r="5197" s="354" customFormat="1" x14ac:dyDescent="0.25"/>
    <row r="5198" s="354" customFormat="1" x14ac:dyDescent="0.25"/>
    <row r="5199" s="354" customFormat="1" x14ac:dyDescent="0.25"/>
    <row r="5200" s="354" customFormat="1" x14ac:dyDescent="0.25"/>
    <row r="5201" s="354" customFormat="1" x14ac:dyDescent="0.25"/>
    <row r="5202" s="354" customFormat="1" x14ac:dyDescent="0.25"/>
    <row r="5203" s="354" customFormat="1" x14ac:dyDescent="0.25"/>
    <row r="5204" s="354" customFormat="1" x14ac:dyDescent="0.25"/>
    <row r="5205" s="354" customFormat="1" x14ac:dyDescent="0.25"/>
    <row r="5206" s="354" customFormat="1" x14ac:dyDescent="0.25"/>
    <row r="5207" s="354" customFormat="1" x14ac:dyDescent="0.25"/>
    <row r="5208" s="354" customFormat="1" x14ac:dyDescent="0.25"/>
    <row r="5209" s="354" customFormat="1" x14ac:dyDescent="0.25"/>
    <row r="5210" s="354" customFormat="1" x14ac:dyDescent="0.25"/>
    <row r="5211" s="354" customFormat="1" x14ac:dyDescent="0.25"/>
    <row r="5212" s="354" customFormat="1" x14ac:dyDescent="0.25"/>
    <row r="5213" s="354" customFormat="1" x14ac:dyDescent="0.25"/>
    <row r="5214" s="354" customFormat="1" x14ac:dyDescent="0.25"/>
    <row r="5215" s="354" customFormat="1" x14ac:dyDescent="0.25"/>
    <row r="5216" s="354" customFormat="1" x14ac:dyDescent="0.25"/>
    <row r="5217" s="354" customFormat="1" x14ac:dyDescent="0.25"/>
    <row r="5218" s="354" customFormat="1" x14ac:dyDescent="0.25"/>
    <row r="5219" s="354" customFormat="1" x14ac:dyDescent="0.25"/>
    <row r="5220" s="354" customFormat="1" x14ac:dyDescent="0.25"/>
    <row r="5221" s="354" customFormat="1" x14ac:dyDescent="0.25"/>
    <row r="5222" s="354" customFormat="1" x14ac:dyDescent="0.25"/>
    <row r="5223" s="354" customFormat="1" x14ac:dyDescent="0.25"/>
    <row r="5224" s="354" customFormat="1" x14ac:dyDescent="0.25"/>
    <row r="5225" s="354" customFormat="1" x14ac:dyDescent="0.25"/>
    <row r="5226" s="354" customFormat="1" x14ac:dyDescent="0.25"/>
    <row r="5227" s="354" customFormat="1" x14ac:dyDescent="0.25"/>
    <row r="5228" s="354" customFormat="1" x14ac:dyDescent="0.25"/>
    <row r="5229" s="354" customFormat="1" x14ac:dyDescent="0.25"/>
    <row r="5230" s="354" customFormat="1" x14ac:dyDescent="0.25"/>
    <row r="5231" s="354" customFormat="1" x14ac:dyDescent="0.25"/>
    <row r="5232" s="354" customFormat="1" x14ac:dyDescent="0.25"/>
    <row r="5233" s="354" customFormat="1" x14ac:dyDescent="0.25"/>
    <row r="5234" s="354" customFormat="1" x14ac:dyDescent="0.25"/>
    <row r="5235" s="354" customFormat="1" x14ac:dyDescent="0.25"/>
    <row r="5236" s="354" customFormat="1" x14ac:dyDescent="0.25"/>
    <row r="5237" s="354" customFormat="1" x14ac:dyDescent="0.25"/>
    <row r="5238" s="354" customFormat="1" x14ac:dyDescent="0.25"/>
    <row r="5239" s="354" customFormat="1" x14ac:dyDescent="0.25"/>
    <row r="5240" s="354" customFormat="1" x14ac:dyDescent="0.25"/>
    <row r="5241" s="354" customFormat="1" x14ac:dyDescent="0.25"/>
    <row r="5242" s="354" customFormat="1" x14ac:dyDescent="0.25"/>
    <row r="5243" s="354" customFormat="1" x14ac:dyDescent="0.25"/>
    <row r="5244" s="354" customFormat="1" x14ac:dyDescent="0.25"/>
    <row r="5245" s="354" customFormat="1" x14ac:dyDescent="0.25"/>
    <row r="5246" s="354" customFormat="1" x14ac:dyDescent="0.25"/>
    <row r="5247" s="354" customFormat="1" x14ac:dyDescent="0.25"/>
    <row r="5248" s="354" customFormat="1" x14ac:dyDescent="0.25"/>
    <row r="5249" s="354" customFormat="1" x14ac:dyDescent="0.25"/>
    <row r="5250" s="354" customFormat="1" x14ac:dyDescent="0.25"/>
    <row r="5251" s="354" customFormat="1" x14ac:dyDescent="0.25"/>
    <row r="5252" s="354" customFormat="1" x14ac:dyDescent="0.25"/>
    <row r="5253" s="354" customFormat="1" x14ac:dyDescent="0.25"/>
    <row r="5254" s="354" customFormat="1" x14ac:dyDescent="0.25"/>
    <row r="5255" s="354" customFormat="1" x14ac:dyDescent="0.25"/>
    <row r="5256" s="354" customFormat="1" x14ac:dyDescent="0.25"/>
    <row r="5257" s="354" customFormat="1" x14ac:dyDescent="0.25"/>
    <row r="5258" s="354" customFormat="1" x14ac:dyDescent="0.25"/>
    <row r="5259" s="354" customFormat="1" x14ac:dyDescent="0.25"/>
    <row r="5260" s="354" customFormat="1" x14ac:dyDescent="0.25"/>
    <row r="5261" s="354" customFormat="1" x14ac:dyDescent="0.25"/>
    <row r="5262" s="354" customFormat="1" x14ac:dyDescent="0.25"/>
    <row r="5263" s="354" customFormat="1" x14ac:dyDescent="0.25"/>
    <row r="5264" s="354" customFormat="1" x14ac:dyDescent="0.25"/>
    <row r="5265" s="354" customFormat="1" x14ac:dyDescent="0.25"/>
    <row r="5266" s="354" customFormat="1" x14ac:dyDescent="0.25"/>
    <row r="5267" s="354" customFormat="1" x14ac:dyDescent="0.25"/>
    <row r="5268" s="354" customFormat="1" x14ac:dyDescent="0.25"/>
    <row r="5269" s="354" customFormat="1" x14ac:dyDescent="0.25"/>
    <row r="5270" s="354" customFormat="1" x14ac:dyDescent="0.25"/>
    <row r="5271" s="354" customFormat="1" x14ac:dyDescent="0.25"/>
    <row r="5272" s="354" customFormat="1" x14ac:dyDescent="0.25"/>
    <row r="5273" s="354" customFormat="1" x14ac:dyDescent="0.25"/>
    <row r="5274" s="354" customFormat="1" x14ac:dyDescent="0.25"/>
    <row r="5275" s="354" customFormat="1" x14ac:dyDescent="0.25"/>
    <row r="5276" s="354" customFormat="1" x14ac:dyDescent="0.25"/>
    <row r="5277" s="354" customFormat="1" x14ac:dyDescent="0.25"/>
    <row r="5278" s="354" customFormat="1" x14ac:dyDescent="0.25"/>
    <row r="5279" s="354" customFormat="1" x14ac:dyDescent="0.25"/>
    <row r="5280" s="354" customFormat="1" x14ac:dyDescent="0.25"/>
    <row r="5281" s="354" customFormat="1" x14ac:dyDescent="0.25"/>
    <row r="5282" s="354" customFormat="1" x14ac:dyDescent="0.25"/>
    <row r="5283" s="354" customFormat="1" x14ac:dyDescent="0.25"/>
    <row r="5284" s="354" customFormat="1" x14ac:dyDescent="0.25"/>
    <row r="5285" s="354" customFormat="1" x14ac:dyDescent="0.25"/>
    <row r="5286" s="354" customFormat="1" x14ac:dyDescent="0.25"/>
    <row r="5287" s="354" customFormat="1" x14ac:dyDescent="0.25"/>
    <row r="5288" s="354" customFormat="1" x14ac:dyDescent="0.25"/>
    <row r="5289" s="354" customFormat="1" x14ac:dyDescent="0.25"/>
    <row r="5290" s="354" customFormat="1" x14ac:dyDescent="0.25"/>
    <row r="5291" s="354" customFormat="1" x14ac:dyDescent="0.25"/>
    <row r="5292" s="354" customFormat="1" x14ac:dyDescent="0.25"/>
    <row r="5293" s="354" customFormat="1" x14ac:dyDescent="0.25"/>
    <row r="5294" s="354" customFormat="1" x14ac:dyDescent="0.25"/>
    <row r="5295" s="354" customFormat="1" x14ac:dyDescent="0.25"/>
    <row r="5296" s="354" customFormat="1" x14ac:dyDescent="0.25"/>
    <row r="5297" s="354" customFormat="1" x14ac:dyDescent="0.25"/>
    <row r="5298" s="354" customFormat="1" x14ac:dyDescent="0.25"/>
    <row r="5299" s="354" customFormat="1" x14ac:dyDescent="0.25"/>
    <row r="5300" s="354" customFormat="1" x14ac:dyDescent="0.25"/>
    <row r="5301" s="354" customFormat="1" x14ac:dyDescent="0.25"/>
    <row r="5302" s="354" customFormat="1" x14ac:dyDescent="0.25"/>
    <row r="5303" s="354" customFormat="1" x14ac:dyDescent="0.25"/>
    <row r="5304" s="354" customFormat="1" x14ac:dyDescent="0.25"/>
    <row r="5305" s="354" customFormat="1" x14ac:dyDescent="0.25"/>
    <row r="5306" s="354" customFormat="1" x14ac:dyDescent="0.25"/>
    <row r="5307" s="354" customFormat="1" x14ac:dyDescent="0.25"/>
    <row r="5308" s="354" customFormat="1" x14ac:dyDescent="0.25"/>
    <row r="5309" s="354" customFormat="1" x14ac:dyDescent="0.25"/>
    <row r="5310" s="354" customFormat="1" x14ac:dyDescent="0.25"/>
    <row r="5311" s="354" customFormat="1" x14ac:dyDescent="0.25"/>
    <row r="5312" s="354" customFormat="1" x14ac:dyDescent="0.25"/>
    <row r="5313" s="354" customFormat="1" x14ac:dyDescent="0.25"/>
    <row r="5314" s="354" customFormat="1" x14ac:dyDescent="0.25"/>
    <row r="5315" s="354" customFormat="1" x14ac:dyDescent="0.25"/>
    <row r="5316" s="354" customFormat="1" x14ac:dyDescent="0.25"/>
    <row r="5317" s="354" customFormat="1" x14ac:dyDescent="0.25"/>
    <row r="5318" s="354" customFormat="1" x14ac:dyDescent="0.25"/>
    <row r="5319" s="354" customFormat="1" x14ac:dyDescent="0.25"/>
    <row r="5320" s="354" customFormat="1" x14ac:dyDescent="0.25"/>
    <row r="5321" s="354" customFormat="1" x14ac:dyDescent="0.25"/>
    <row r="5322" s="354" customFormat="1" x14ac:dyDescent="0.25"/>
    <row r="5323" s="354" customFormat="1" x14ac:dyDescent="0.25"/>
    <row r="5324" s="354" customFormat="1" x14ac:dyDescent="0.25"/>
    <row r="5325" s="354" customFormat="1" x14ac:dyDescent="0.25"/>
    <row r="5326" s="354" customFormat="1" x14ac:dyDescent="0.25"/>
    <row r="5327" s="354" customFormat="1" x14ac:dyDescent="0.25"/>
    <row r="5328" s="354" customFormat="1" x14ac:dyDescent="0.25"/>
    <row r="5329" s="354" customFormat="1" x14ac:dyDescent="0.25"/>
    <row r="5330" s="354" customFormat="1" x14ac:dyDescent="0.25"/>
    <row r="5331" s="354" customFormat="1" x14ac:dyDescent="0.25"/>
    <row r="5332" s="354" customFormat="1" x14ac:dyDescent="0.25"/>
    <row r="5333" s="354" customFormat="1" x14ac:dyDescent="0.25"/>
    <row r="5334" s="354" customFormat="1" x14ac:dyDescent="0.25"/>
    <row r="5335" s="354" customFormat="1" x14ac:dyDescent="0.25"/>
    <row r="5336" s="354" customFormat="1" x14ac:dyDescent="0.25"/>
    <row r="5337" s="354" customFormat="1" x14ac:dyDescent="0.25"/>
    <row r="5338" s="354" customFormat="1" x14ac:dyDescent="0.25"/>
    <row r="5339" s="354" customFormat="1" x14ac:dyDescent="0.25"/>
    <row r="5340" s="354" customFormat="1" x14ac:dyDescent="0.25"/>
    <row r="5341" s="354" customFormat="1" x14ac:dyDescent="0.25"/>
    <row r="5342" s="354" customFormat="1" x14ac:dyDescent="0.25"/>
    <row r="5343" s="354" customFormat="1" x14ac:dyDescent="0.25"/>
    <row r="5344" s="354" customFormat="1" x14ac:dyDescent="0.25"/>
    <row r="5345" s="354" customFormat="1" x14ac:dyDescent="0.25"/>
    <row r="5346" s="354" customFormat="1" x14ac:dyDescent="0.25"/>
    <row r="5347" s="354" customFormat="1" x14ac:dyDescent="0.25"/>
    <row r="5348" s="354" customFormat="1" x14ac:dyDescent="0.25"/>
    <row r="5349" s="354" customFormat="1" x14ac:dyDescent="0.25"/>
    <row r="5350" s="354" customFormat="1" x14ac:dyDescent="0.25"/>
    <row r="5351" s="354" customFormat="1" x14ac:dyDescent="0.25"/>
    <row r="5352" s="354" customFormat="1" x14ac:dyDescent="0.25"/>
    <row r="5353" s="354" customFormat="1" x14ac:dyDescent="0.25"/>
    <row r="5354" s="354" customFormat="1" x14ac:dyDescent="0.25"/>
    <row r="5355" s="354" customFormat="1" x14ac:dyDescent="0.25"/>
    <row r="5356" s="354" customFormat="1" x14ac:dyDescent="0.25"/>
    <row r="5357" s="354" customFormat="1" x14ac:dyDescent="0.25"/>
    <row r="5358" s="354" customFormat="1" x14ac:dyDescent="0.25"/>
    <row r="5359" s="354" customFormat="1" x14ac:dyDescent="0.25"/>
    <row r="5360" s="354" customFormat="1" x14ac:dyDescent="0.25"/>
    <row r="5361" s="354" customFormat="1" x14ac:dyDescent="0.25"/>
    <row r="5362" s="354" customFormat="1" x14ac:dyDescent="0.25"/>
    <row r="5363" s="354" customFormat="1" x14ac:dyDescent="0.25"/>
    <row r="5364" s="354" customFormat="1" x14ac:dyDescent="0.25"/>
    <row r="5365" s="354" customFormat="1" x14ac:dyDescent="0.25"/>
    <row r="5366" s="354" customFormat="1" x14ac:dyDescent="0.25"/>
    <row r="5367" s="354" customFormat="1" x14ac:dyDescent="0.25"/>
    <row r="5368" s="354" customFormat="1" x14ac:dyDescent="0.25"/>
    <row r="5369" s="354" customFormat="1" x14ac:dyDescent="0.25"/>
    <row r="5370" s="354" customFormat="1" x14ac:dyDescent="0.25"/>
    <row r="5371" s="354" customFormat="1" x14ac:dyDescent="0.25"/>
    <row r="5372" s="354" customFormat="1" x14ac:dyDescent="0.25"/>
    <row r="5373" s="354" customFormat="1" x14ac:dyDescent="0.25"/>
    <row r="5374" s="354" customFormat="1" x14ac:dyDescent="0.25"/>
    <row r="5375" s="354" customFormat="1" x14ac:dyDescent="0.25"/>
    <row r="5376" s="354" customFormat="1" x14ac:dyDescent="0.25"/>
    <row r="5377" s="354" customFormat="1" x14ac:dyDescent="0.25"/>
    <row r="5378" s="354" customFormat="1" x14ac:dyDescent="0.25"/>
    <row r="5379" s="354" customFormat="1" x14ac:dyDescent="0.25"/>
    <row r="5380" s="354" customFormat="1" x14ac:dyDescent="0.25"/>
    <row r="5381" s="354" customFormat="1" x14ac:dyDescent="0.25"/>
    <row r="5382" s="354" customFormat="1" x14ac:dyDescent="0.25"/>
    <row r="5383" s="354" customFormat="1" x14ac:dyDescent="0.25"/>
    <row r="5384" s="354" customFormat="1" x14ac:dyDescent="0.25"/>
    <row r="5385" s="354" customFormat="1" x14ac:dyDescent="0.25"/>
    <row r="5386" s="354" customFormat="1" x14ac:dyDescent="0.25"/>
    <row r="5387" s="354" customFormat="1" x14ac:dyDescent="0.25"/>
    <row r="5388" s="354" customFormat="1" x14ac:dyDescent="0.25"/>
    <row r="5389" s="354" customFormat="1" x14ac:dyDescent="0.25"/>
    <row r="5390" s="354" customFormat="1" x14ac:dyDescent="0.25"/>
    <row r="5391" s="354" customFormat="1" x14ac:dyDescent="0.25"/>
    <row r="5392" s="354" customFormat="1" x14ac:dyDescent="0.25"/>
    <row r="5393" s="354" customFormat="1" x14ac:dyDescent="0.25"/>
    <row r="5394" s="354" customFormat="1" x14ac:dyDescent="0.25"/>
    <row r="5395" s="354" customFormat="1" x14ac:dyDescent="0.25"/>
    <row r="5396" s="354" customFormat="1" x14ac:dyDescent="0.25"/>
    <row r="5397" s="354" customFormat="1" x14ac:dyDescent="0.25"/>
    <row r="5398" s="354" customFormat="1" x14ac:dyDescent="0.25"/>
    <row r="5399" s="354" customFormat="1" x14ac:dyDescent="0.25"/>
    <row r="5400" s="354" customFormat="1" x14ac:dyDescent="0.25"/>
    <row r="5401" s="354" customFormat="1" x14ac:dyDescent="0.25"/>
    <row r="5402" s="354" customFormat="1" x14ac:dyDescent="0.25"/>
    <row r="5403" s="354" customFormat="1" x14ac:dyDescent="0.25"/>
    <row r="5404" s="354" customFormat="1" x14ac:dyDescent="0.25"/>
    <row r="5405" s="354" customFormat="1" x14ac:dyDescent="0.25"/>
    <row r="5406" s="354" customFormat="1" x14ac:dyDescent="0.25"/>
    <row r="5407" s="354" customFormat="1" x14ac:dyDescent="0.25"/>
    <row r="5408" s="354" customFormat="1" x14ac:dyDescent="0.25"/>
    <row r="5409" s="354" customFormat="1" x14ac:dyDescent="0.25"/>
    <row r="5410" s="354" customFormat="1" x14ac:dyDescent="0.25"/>
    <row r="5411" s="354" customFormat="1" x14ac:dyDescent="0.25"/>
    <row r="5412" s="354" customFormat="1" x14ac:dyDescent="0.25"/>
    <row r="5413" s="354" customFormat="1" x14ac:dyDescent="0.25"/>
    <row r="5414" s="354" customFormat="1" x14ac:dyDescent="0.25"/>
    <row r="5415" s="354" customFormat="1" x14ac:dyDescent="0.25"/>
    <row r="5416" s="354" customFormat="1" x14ac:dyDescent="0.25"/>
    <row r="5417" s="354" customFormat="1" x14ac:dyDescent="0.25"/>
    <row r="5418" s="354" customFormat="1" x14ac:dyDescent="0.25"/>
    <row r="5419" s="354" customFormat="1" x14ac:dyDescent="0.25"/>
    <row r="5420" s="354" customFormat="1" x14ac:dyDescent="0.25"/>
    <row r="5421" s="354" customFormat="1" x14ac:dyDescent="0.25"/>
    <row r="5422" s="354" customFormat="1" x14ac:dyDescent="0.25"/>
    <row r="5423" s="354" customFormat="1" x14ac:dyDescent="0.25"/>
    <row r="5424" s="354" customFormat="1" x14ac:dyDescent="0.25"/>
    <row r="5425" s="354" customFormat="1" x14ac:dyDescent="0.25"/>
    <row r="5426" s="354" customFormat="1" x14ac:dyDescent="0.25"/>
    <row r="5427" s="354" customFormat="1" x14ac:dyDescent="0.25"/>
    <row r="5428" s="354" customFormat="1" x14ac:dyDescent="0.25"/>
    <row r="5429" s="354" customFormat="1" x14ac:dyDescent="0.25"/>
    <row r="5430" s="354" customFormat="1" x14ac:dyDescent="0.25"/>
    <row r="5431" s="354" customFormat="1" x14ac:dyDescent="0.25"/>
    <row r="5432" s="354" customFormat="1" x14ac:dyDescent="0.25"/>
    <row r="5433" s="354" customFormat="1" x14ac:dyDescent="0.25"/>
    <row r="5434" s="354" customFormat="1" x14ac:dyDescent="0.25"/>
    <row r="5435" s="354" customFormat="1" x14ac:dyDescent="0.25"/>
    <row r="5436" s="354" customFormat="1" x14ac:dyDescent="0.25"/>
    <row r="5437" s="354" customFormat="1" x14ac:dyDescent="0.25"/>
    <row r="5438" s="354" customFormat="1" x14ac:dyDescent="0.25"/>
    <row r="5439" s="354" customFormat="1" x14ac:dyDescent="0.25"/>
    <row r="5440" s="354" customFormat="1" x14ac:dyDescent="0.25"/>
    <row r="5441" s="354" customFormat="1" x14ac:dyDescent="0.25"/>
    <row r="5442" s="354" customFormat="1" x14ac:dyDescent="0.25"/>
    <row r="5443" s="354" customFormat="1" x14ac:dyDescent="0.25"/>
    <row r="5444" s="354" customFormat="1" x14ac:dyDescent="0.25"/>
    <row r="5445" s="354" customFormat="1" x14ac:dyDescent="0.25"/>
    <row r="5446" s="354" customFormat="1" x14ac:dyDescent="0.25"/>
    <row r="5447" s="354" customFormat="1" x14ac:dyDescent="0.25"/>
    <row r="5448" s="354" customFormat="1" x14ac:dyDescent="0.25"/>
    <row r="5449" s="354" customFormat="1" x14ac:dyDescent="0.25"/>
    <row r="5450" s="354" customFormat="1" x14ac:dyDescent="0.25"/>
    <row r="5451" s="354" customFormat="1" x14ac:dyDescent="0.25"/>
    <row r="5452" s="354" customFormat="1" x14ac:dyDescent="0.25"/>
    <row r="5453" s="354" customFormat="1" x14ac:dyDescent="0.25"/>
    <row r="5454" s="354" customFormat="1" x14ac:dyDescent="0.25"/>
    <row r="5455" s="354" customFormat="1" x14ac:dyDescent="0.25"/>
    <row r="5456" s="354" customFormat="1" x14ac:dyDescent="0.25"/>
    <row r="5457" s="354" customFormat="1" x14ac:dyDescent="0.25"/>
    <row r="5458" s="354" customFormat="1" x14ac:dyDescent="0.25"/>
    <row r="5459" s="354" customFormat="1" x14ac:dyDescent="0.25"/>
    <row r="5460" s="354" customFormat="1" x14ac:dyDescent="0.25"/>
    <row r="5461" s="354" customFormat="1" x14ac:dyDescent="0.25"/>
    <row r="5462" s="354" customFormat="1" x14ac:dyDescent="0.25"/>
    <row r="5463" s="354" customFormat="1" x14ac:dyDescent="0.25"/>
    <row r="5464" s="354" customFormat="1" x14ac:dyDescent="0.25"/>
    <row r="5465" s="354" customFormat="1" x14ac:dyDescent="0.25"/>
    <row r="5466" s="354" customFormat="1" x14ac:dyDescent="0.25"/>
    <row r="5467" s="354" customFormat="1" x14ac:dyDescent="0.25"/>
    <row r="5468" s="354" customFormat="1" x14ac:dyDescent="0.25"/>
    <row r="5469" s="354" customFormat="1" x14ac:dyDescent="0.25"/>
    <row r="5470" s="354" customFormat="1" x14ac:dyDescent="0.25"/>
    <row r="5471" s="354" customFormat="1" x14ac:dyDescent="0.25"/>
    <row r="5472" s="354" customFormat="1" x14ac:dyDescent="0.25"/>
    <row r="5473" s="354" customFormat="1" x14ac:dyDescent="0.25"/>
    <row r="5474" s="354" customFormat="1" x14ac:dyDescent="0.25"/>
    <row r="5475" s="354" customFormat="1" x14ac:dyDescent="0.25"/>
    <row r="5476" s="354" customFormat="1" x14ac:dyDescent="0.25"/>
    <row r="5477" s="354" customFormat="1" x14ac:dyDescent="0.25"/>
    <row r="5478" s="354" customFormat="1" x14ac:dyDescent="0.25"/>
    <row r="5479" s="354" customFormat="1" x14ac:dyDescent="0.25"/>
    <row r="5480" s="354" customFormat="1" x14ac:dyDescent="0.25"/>
    <row r="5481" s="354" customFormat="1" x14ac:dyDescent="0.25"/>
    <row r="5482" s="354" customFormat="1" x14ac:dyDescent="0.25"/>
    <row r="5483" s="354" customFormat="1" x14ac:dyDescent="0.25"/>
    <row r="5484" s="354" customFormat="1" x14ac:dyDescent="0.25"/>
    <row r="5485" s="354" customFormat="1" x14ac:dyDescent="0.25"/>
    <row r="5486" s="354" customFormat="1" x14ac:dyDescent="0.25"/>
    <row r="5487" s="354" customFormat="1" x14ac:dyDescent="0.25"/>
    <row r="5488" s="354" customFormat="1" x14ac:dyDescent="0.25"/>
    <row r="5489" s="354" customFormat="1" x14ac:dyDescent="0.25"/>
    <row r="5490" s="354" customFormat="1" x14ac:dyDescent="0.25"/>
    <row r="5491" s="354" customFormat="1" x14ac:dyDescent="0.25"/>
    <row r="5492" s="354" customFormat="1" x14ac:dyDescent="0.25"/>
    <row r="5493" s="354" customFormat="1" x14ac:dyDescent="0.25"/>
    <row r="5494" s="354" customFormat="1" x14ac:dyDescent="0.25"/>
    <row r="5495" s="354" customFormat="1" x14ac:dyDescent="0.25"/>
    <row r="5496" s="354" customFormat="1" x14ac:dyDescent="0.25"/>
    <row r="5497" s="354" customFormat="1" x14ac:dyDescent="0.25"/>
    <row r="5498" s="354" customFormat="1" x14ac:dyDescent="0.25"/>
    <row r="5499" s="354" customFormat="1" x14ac:dyDescent="0.25"/>
    <row r="5500" s="354" customFormat="1" x14ac:dyDescent="0.25"/>
    <row r="5501" s="354" customFormat="1" x14ac:dyDescent="0.25"/>
    <row r="5502" s="354" customFormat="1" x14ac:dyDescent="0.25"/>
    <row r="5503" s="354" customFormat="1" x14ac:dyDescent="0.25"/>
    <row r="5504" s="354" customFormat="1" x14ac:dyDescent="0.25"/>
    <row r="5505" s="354" customFormat="1" x14ac:dyDescent="0.25"/>
    <row r="5506" s="354" customFormat="1" x14ac:dyDescent="0.25"/>
    <row r="5507" s="354" customFormat="1" x14ac:dyDescent="0.25"/>
    <row r="5508" s="354" customFormat="1" x14ac:dyDescent="0.25"/>
    <row r="5509" s="354" customFormat="1" x14ac:dyDescent="0.25"/>
    <row r="5510" s="354" customFormat="1" x14ac:dyDescent="0.25"/>
    <row r="5511" s="354" customFormat="1" x14ac:dyDescent="0.25"/>
    <row r="5512" s="354" customFormat="1" x14ac:dyDescent="0.25"/>
    <row r="5513" s="354" customFormat="1" x14ac:dyDescent="0.25"/>
    <row r="5514" s="354" customFormat="1" x14ac:dyDescent="0.25"/>
    <row r="5515" s="354" customFormat="1" x14ac:dyDescent="0.25"/>
    <row r="5516" s="354" customFormat="1" x14ac:dyDescent="0.25"/>
    <row r="5517" s="354" customFormat="1" x14ac:dyDescent="0.25"/>
    <row r="5518" s="354" customFormat="1" x14ac:dyDescent="0.25"/>
    <row r="5519" s="354" customFormat="1" x14ac:dyDescent="0.25"/>
    <row r="5520" s="354" customFormat="1" x14ac:dyDescent="0.25"/>
    <row r="5521" s="354" customFormat="1" x14ac:dyDescent="0.25"/>
    <row r="5522" s="354" customFormat="1" x14ac:dyDescent="0.25"/>
    <row r="5523" s="354" customFormat="1" x14ac:dyDescent="0.25"/>
    <row r="5524" s="354" customFormat="1" x14ac:dyDescent="0.25"/>
    <row r="5525" s="354" customFormat="1" x14ac:dyDescent="0.25"/>
    <row r="5526" s="354" customFormat="1" x14ac:dyDescent="0.25"/>
    <row r="5527" s="354" customFormat="1" x14ac:dyDescent="0.25"/>
    <row r="5528" s="354" customFormat="1" x14ac:dyDescent="0.25"/>
    <row r="5529" s="354" customFormat="1" x14ac:dyDescent="0.25"/>
    <row r="5530" s="354" customFormat="1" x14ac:dyDescent="0.25"/>
    <row r="5531" s="354" customFormat="1" x14ac:dyDescent="0.25"/>
    <row r="5532" s="354" customFormat="1" x14ac:dyDescent="0.25"/>
    <row r="5533" s="354" customFormat="1" x14ac:dyDescent="0.25"/>
    <row r="5534" s="354" customFormat="1" x14ac:dyDescent="0.25"/>
    <row r="5535" s="354" customFormat="1" x14ac:dyDescent="0.25"/>
    <row r="5536" s="354" customFormat="1" x14ac:dyDescent="0.25"/>
    <row r="5537" s="354" customFormat="1" x14ac:dyDescent="0.25"/>
    <row r="5538" s="354" customFormat="1" x14ac:dyDescent="0.25"/>
    <row r="5539" s="354" customFormat="1" x14ac:dyDescent="0.25"/>
    <row r="5540" s="354" customFormat="1" x14ac:dyDescent="0.25"/>
    <row r="5541" s="354" customFormat="1" x14ac:dyDescent="0.25"/>
    <row r="5542" s="354" customFormat="1" x14ac:dyDescent="0.25"/>
    <row r="5543" s="354" customFormat="1" x14ac:dyDescent="0.25"/>
    <row r="5544" s="354" customFormat="1" x14ac:dyDescent="0.25"/>
    <row r="5545" s="354" customFormat="1" x14ac:dyDescent="0.25"/>
    <row r="5546" s="354" customFormat="1" x14ac:dyDescent="0.25"/>
    <row r="5547" s="354" customFormat="1" x14ac:dyDescent="0.25"/>
    <row r="5548" s="354" customFormat="1" x14ac:dyDescent="0.25"/>
    <row r="5549" s="354" customFormat="1" x14ac:dyDescent="0.25"/>
    <row r="5550" s="354" customFormat="1" x14ac:dyDescent="0.25"/>
    <row r="5551" s="354" customFormat="1" x14ac:dyDescent="0.25"/>
    <row r="5552" s="354" customFormat="1" x14ac:dyDescent="0.25"/>
    <row r="5553" s="354" customFormat="1" x14ac:dyDescent="0.25"/>
    <row r="5554" s="354" customFormat="1" x14ac:dyDescent="0.25"/>
    <row r="5555" s="354" customFormat="1" x14ac:dyDescent="0.25"/>
    <row r="5556" s="354" customFormat="1" x14ac:dyDescent="0.25"/>
    <row r="5557" s="354" customFormat="1" x14ac:dyDescent="0.25"/>
    <row r="5558" s="354" customFormat="1" x14ac:dyDescent="0.25"/>
    <row r="5559" s="354" customFormat="1" x14ac:dyDescent="0.25"/>
    <row r="5560" s="354" customFormat="1" x14ac:dyDescent="0.25"/>
    <row r="5561" s="354" customFormat="1" x14ac:dyDescent="0.25"/>
    <row r="5562" s="354" customFormat="1" x14ac:dyDescent="0.25"/>
    <row r="5563" s="354" customFormat="1" x14ac:dyDescent="0.25"/>
    <row r="5564" s="354" customFormat="1" x14ac:dyDescent="0.25"/>
    <row r="5565" s="354" customFormat="1" x14ac:dyDescent="0.25"/>
    <row r="5566" s="354" customFormat="1" x14ac:dyDescent="0.25"/>
    <row r="5567" s="354" customFormat="1" x14ac:dyDescent="0.25"/>
    <row r="5568" s="354" customFormat="1" x14ac:dyDescent="0.25"/>
    <row r="5569" s="354" customFormat="1" x14ac:dyDescent="0.25"/>
    <row r="5570" s="354" customFormat="1" x14ac:dyDescent="0.25"/>
    <row r="5571" s="354" customFormat="1" x14ac:dyDescent="0.25"/>
    <row r="5572" s="354" customFormat="1" x14ac:dyDescent="0.25"/>
    <row r="5573" s="354" customFormat="1" x14ac:dyDescent="0.25"/>
    <row r="5574" s="354" customFormat="1" x14ac:dyDescent="0.25"/>
    <row r="5575" s="354" customFormat="1" x14ac:dyDescent="0.25"/>
    <row r="5576" s="354" customFormat="1" x14ac:dyDescent="0.25"/>
    <row r="5577" s="354" customFormat="1" x14ac:dyDescent="0.25"/>
    <row r="5578" s="354" customFormat="1" x14ac:dyDescent="0.25"/>
    <row r="5579" s="354" customFormat="1" x14ac:dyDescent="0.25"/>
    <row r="5580" s="354" customFormat="1" x14ac:dyDescent="0.25"/>
    <row r="5581" s="354" customFormat="1" x14ac:dyDescent="0.25"/>
    <row r="5582" s="354" customFormat="1" x14ac:dyDescent="0.25"/>
    <row r="5583" s="354" customFormat="1" x14ac:dyDescent="0.25"/>
    <row r="5584" s="354" customFormat="1" x14ac:dyDescent="0.25"/>
    <row r="5585" s="354" customFormat="1" x14ac:dyDescent="0.25"/>
    <row r="5586" s="354" customFormat="1" x14ac:dyDescent="0.25"/>
    <row r="5587" s="354" customFormat="1" x14ac:dyDescent="0.25"/>
    <row r="5588" s="354" customFormat="1" x14ac:dyDescent="0.25"/>
    <row r="5589" s="354" customFormat="1" x14ac:dyDescent="0.25"/>
    <row r="5590" s="354" customFormat="1" x14ac:dyDescent="0.25"/>
    <row r="5591" s="354" customFormat="1" x14ac:dyDescent="0.25"/>
    <row r="5592" s="354" customFormat="1" x14ac:dyDescent="0.25"/>
    <row r="5593" s="354" customFormat="1" x14ac:dyDescent="0.25"/>
    <row r="5594" s="354" customFormat="1" x14ac:dyDescent="0.25"/>
    <row r="5595" s="354" customFormat="1" x14ac:dyDescent="0.25"/>
    <row r="5596" s="354" customFormat="1" x14ac:dyDescent="0.25"/>
    <row r="5597" s="354" customFormat="1" x14ac:dyDescent="0.25"/>
    <row r="5598" s="354" customFormat="1" x14ac:dyDescent="0.25"/>
    <row r="5599" s="354" customFormat="1" x14ac:dyDescent="0.25"/>
    <row r="5600" s="354" customFormat="1" x14ac:dyDescent="0.25"/>
    <row r="5601" s="354" customFormat="1" x14ac:dyDescent="0.25"/>
    <row r="5602" s="354" customFormat="1" x14ac:dyDescent="0.25"/>
    <row r="5603" s="354" customFormat="1" x14ac:dyDescent="0.25"/>
    <row r="5604" s="354" customFormat="1" x14ac:dyDescent="0.25"/>
    <row r="5605" s="354" customFormat="1" x14ac:dyDescent="0.25"/>
    <row r="5606" s="354" customFormat="1" x14ac:dyDescent="0.25"/>
    <row r="5607" s="354" customFormat="1" x14ac:dyDescent="0.25"/>
    <row r="5608" s="354" customFormat="1" x14ac:dyDescent="0.25"/>
    <row r="5609" s="354" customFormat="1" x14ac:dyDescent="0.25"/>
    <row r="5610" s="354" customFormat="1" x14ac:dyDescent="0.25"/>
    <row r="5611" s="354" customFormat="1" x14ac:dyDescent="0.25"/>
    <row r="5612" s="354" customFormat="1" x14ac:dyDescent="0.25"/>
    <row r="5613" s="354" customFormat="1" x14ac:dyDescent="0.25"/>
    <row r="5614" s="354" customFormat="1" x14ac:dyDescent="0.25"/>
    <row r="5615" s="354" customFormat="1" x14ac:dyDescent="0.25"/>
    <row r="5616" s="354" customFormat="1" x14ac:dyDescent="0.25"/>
    <row r="5617" s="354" customFormat="1" x14ac:dyDescent="0.25"/>
    <row r="5618" s="354" customFormat="1" x14ac:dyDescent="0.25"/>
    <row r="5619" s="354" customFormat="1" x14ac:dyDescent="0.25"/>
    <row r="5620" s="354" customFormat="1" x14ac:dyDescent="0.25"/>
    <row r="5621" s="354" customFormat="1" x14ac:dyDescent="0.25"/>
    <row r="5622" s="354" customFormat="1" x14ac:dyDescent="0.25"/>
    <row r="5623" s="354" customFormat="1" x14ac:dyDescent="0.25"/>
    <row r="5624" s="354" customFormat="1" x14ac:dyDescent="0.25"/>
    <row r="5625" s="354" customFormat="1" x14ac:dyDescent="0.25"/>
    <row r="5626" s="354" customFormat="1" x14ac:dyDescent="0.25"/>
    <row r="5627" s="354" customFormat="1" x14ac:dyDescent="0.25"/>
    <row r="5628" s="354" customFormat="1" x14ac:dyDescent="0.25"/>
    <row r="5629" s="354" customFormat="1" x14ac:dyDescent="0.25"/>
    <row r="5630" s="354" customFormat="1" x14ac:dyDescent="0.25"/>
    <row r="5631" s="354" customFormat="1" x14ac:dyDescent="0.25"/>
    <row r="5632" s="354" customFormat="1" x14ac:dyDescent="0.25"/>
    <row r="5633" s="354" customFormat="1" x14ac:dyDescent="0.25"/>
    <row r="5634" s="354" customFormat="1" x14ac:dyDescent="0.25"/>
    <row r="5635" s="354" customFormat="1" x14ac:dyDescent="0.25"/>
    <row r="5636" s="354" customFormat="1" x14ac:dyDescent="0.25"/>
    <row r="5637" s="354" customFormat="1" x14ac:dyDescent="0.25"/>
    <row r="5638" s="354" customFormat="1" x14ac:dyDescent="0.25"/>
    <row r="5639" s="354" customFormat="1" x14ac:dyDescent="0.25"/>
    <row r="5640" s="354" customFormat="1" x14ac:dyDescent="0.25"/>
    <row r="5641" s="354" customFormat="1" x14ac:dyDescent="0.25"/>
    <row r="5642" s="354" customFormat="1" x14ac:dyDescent="0.25"/>
    <row r="5643" s="354" customFormat="1" x14ac:dyDescent="0.25"/>
    <row r="5644" s="354" customFormat="1" x14ac:dyDescent="0.25"/>
    <row r="5645" s="354" customFormat="1" x14ac:dyDescent="0.25"/>
    <row r="5646" s="354" customFormat="1" x14ac:dyDescent="0.25"/>
    <row r="5647" s="354" customFormat="1" x14ac:dyDescent="0.25"/>
    <row r="5648" s="354" customFormat="1" x14ac:dyDescent="0.25"/>
    <row r="5649" s="354" customFormat="1" x14ac:dyDescent="0.25"/>
    <row r="5650" s="354" customFormat="1" x14ac:dyDescent="0.25"/>
    <row r="5651" s="354" customFormat="1" x14ac:dyDescent="0.25"/>
    <row r="5652" s="354" customFormat="1" x14ac:dyDescent="0.25"/>
    <row r="5653" s="354" customFormat="1" x14ac:dyDescent="0.25"/>
    <row r="5654" s="354" customFormat="1" x14ac:dyDescent="0.25"/>
    <row r="5655" s="354" customFormat="1" x14ac:dyDescent="0.25"/>
    <row r="5656" s="354" customFormat="1" x14ac:dyDescent="0.25"/>
    <row r="5657" s="354" customFormat="1" x14ac:dyDescent="0.25"/>
    <row r="5658" s="354" customFormat="1" x14ac:dyDescent="0.25"/>
    <row r="5659" s="354" customFormat="1" x14ac:dyDescent="0.25"/>
    <row r="5660" s="354" customFormat="1" x14ac:dyDescent="0.25"/>
    <row r="5661" s="354" customFormat="1" x14ac:dyDescent="0.25"/>
    <row r="5662" s="354" customFormat="1" x14ac:dyDescent="0.25"/>
    <row r="5663" s="354" customFormat="1" x14ac:dyDescent="0.25"/>
    <row r="5664" s="354" customFormat="1" x14ac:dyDescent="0.25"/>
    <row r="5665" s="354" customFormat="1" x14ac:dyDescent="0.25"/>
    <row r="5666" s="354" customFormat="1" x14ac:dyDescent="0.25"/>
    <row r="5667" s="354" customFormat="1" x14ac:dyDescent="0.25"/>
    <row r="5668" s="354" customFormat="1" x14ac:dyDescent="0.25"/>
    <row r="5669" s="354" customFormat="1" x14ac:dyDescent="0.25"/>
    <row r="5670" s="354" customFormat="1" x14ac:dyDescent="0.25"/>
    <row r="5671" s="354" customFormat="1" x14ac:dyDescent="0.25"/>
    <row r="5672" s="354" customFormat="1" x14ac:dyDescent="0.25"/>
    <row r="5673" s="354" customFormat="1" x14ac:dyDescent="0.25"/>
    <row r="5674" s="354" customFormat="1" x14ac:dyDescent="0.25"/>
    <row r="5675" s="354" customFormat="1" x14ac:dyDescent="0.25"/>
    <row r="5676" s="354" customFormat="1" x14ac:dyDescent="0.25"/>
    <row r="5677" s="354" customFormat="1" x14ac:dyDescent="0.25"/>
    <row r="5678" s="354" customFormat="1" x14ac:dyDescent="0.25"/>
    <row r="5679" s="354" customFormat="1" x14ac:dyDescent="0.25"/>
    <row r="5680" s="354" customFormat="1" x14ac:dyDescent="0.25"/>
    <row r="5681" s="354" customFormat="1" x14ac:dyDescent="0.25"/>
    <row r="5682" s="354" customFormat="1" x14ac:dyDescent="0.25"/>
    <row r="5683" s="354" customFormat="1" x14ac:dyDescent="0.25"/>
    <row r="5684" s="354" customFormat="1" x14ac:dyDescent="0.25"/>
    <row r="5685" s="354" customFormat="1" x14ac:dyDescent="0.25"/>
    <row r="5686" s="354" customFormat="1" x14ac:dyDescent="0.25"/>
    <row r="5687" s="354" customFormat="1" x14ac:dyDescent="0.25"/>
    <row r="5688" s="354" customFormat="1" x14ac:dyDescent="0.25"/>
    <row r="5689" s="354" customFormat="1" x14ac:dyDescent="0.25"/>
    <row r="5690" s="354" customFormat="1" x14ac:dyDescent="0.25"/>
    <row r="5691" s="354" customFormat="1" x14ac:dyDescent="0.25"/>
    <row r="5692" s="354" customFormat="1" x14ac:dyDescent="0.25"/>
    <row r="5693" s="354" customFormat="1" x14ac:dyDescent="0.25"/>
    <row r="5694" s="354" customFormat="1" x14ac:dyDescent="0.25"/>
    <row r="5695" s="354" customFormat="1" x14ac:dyDescent="0.25"/>
    <row r="5696" s="354" customFormat="1" x14ac:dyDescent="0.25"/>
    <row r="5697" s="354" customFormat="1" x14ac:dyDescent="0.25"/>
    <row r="5698" s="354" customFormat="1" x14ac:dyDescent="0.25"/>
    <row r="5699" s="354" customFormat="1" x14ac:dyDescent="0.25"/>
    <row r="5700" s="354" customFormat="1" x14ac:dyDescent="0.25"/>
    <row r="5701" s="354" customFormat="1" x14ac:dyDescent="0.25"/>
    <row r="5702" s="354" customFormat="1" x14ac:dyDescent="0.25"/>
    <row r="5703" s="354" customFormat="1" x14ac:dyDescent="0.25"/>
    <row r="5704" s="354" customFormat="1" x14ac:dyDescent="0.25"/>
    <row r="5705" s="354" customFormat="1" x14ac:dyDescent="0.25"/>
    <row r="5706" s="354" customFormat="1" x14ac:dyDescent="0.25"/>
    <row r="5707" s="354" customFormat="1" x14ac:dyDescent="0.25"/>
    <row r="5708" s="354" customFormat="1" x14ac:dyDescent="0.25"/>
    <row r="5709" s="354" customFormat="1" x14ac:dyDescent="0.25"/>
    <row r="5710" s="354" customFormat="1" x14ac:dyDescent="0.25"/>
    <row r="5711" s="354" customFormat="1" x14ac:dyDescent="0.25"/>
    <row r="5712" s="354" customFormat="1" x14ac:dyDescent="0.25"/>
    <row r="5713" s="354" customFormat="1" x14ac:dyDescent="0.25"/>
    <row r="5714" s="354" customFormat="1" x14ac:dyDescent="0.25"/>
    <row r="5715" s="354" customFormat="1" x14ac:dyDescent="0.25"/>
    <row r="5716" s="354" customFormat="1" x14ac:dyDescent="0.25"/>
    <row r="5717" s="354" customFormat="1" x14ac:dyDescent="0.25"/>
    <row r="5718" s="354" customFormat="1" x14ac:dyDescent="0.25"/>
    <row r="5719" s="354" customFormat="1" x14ac:dyDescent="0.25"/>
    <row r="5720" s="354" customFormat="1" x14ac:dyDescent="0.25"/>
    <row r="5721" s="354" customFormat="1" x14ac:dyDescent="0.25"/>
    <row r="5722" s="354" customFormat="1" x14ac:dyDescent="0.25"/>
    <row r="5723" s="354" customFormat="1" x14ac:dyDescent="0.25"/>
    <row r="5724" s="354" customFormat="1" x14ac:dyDescent="0.25"/>
    <row r="5725" s="354" customFormat="1" x14ac:dyDescent="0.25"/>
    <row r="5726" s="354" customFormat="1" x14ac:dyDescent="0.25"/>
    <row r="5727" s="354" customFormat="1" x14ac:dyDescent="0.25"/>
    <row r="5728" s="354" customFormat="1" x14ac:dyDescent="0.25"/>
    <row r="5729" s="354" customFormat="1" x14ac:dyDescent="0.25"/>
    <row r="5730" s="354" customFormat="1" x14ac:dyDescent="0.25"/>
    <row r="5731" s="354" customFormat="1" x14ac:dyDescent="0.25"/>
    <row r="5732" s="354" customFormat="1" x14ac:dyDescent="0.25"/>
    <row r="5733" s="354" customFormat="1" x14ac:dyDescent="0.25"/>
    <row r="5734" s="354" customFormat="1" x14ac:dyDescent="0.25"/>
    <row r="5735" s="354" customFormat="1" x14ac:dyDescent="0.25"/>
    <row r="5736" s="354" customFormat="1" x14ac:dyDescent="0.25"/>
    <row r="5737" s="354" customFormat="1" x14ac:dyDescent="0.25"/>
    <row r="5738" s="354" customFormat="1" x14ac:dyDescent="0.25"/>
    <row r="5739" s="354" customFormat="1" x14ac:dyDescent="0.25"/>
    <row r="5740" s="354" customFormat="1" x14ac:dyDescent="0.25"/>
    <row r="5741" s="354" customFormat="1" x14ac:dyDescent="0.25"/>
    <row r="5742" s="354" customFormat="1" x14ac:dyDescent="0.25"/>
    <row r="5743" s="354" customFormat="1" x14ac:dyDescent="0.25"/>
    <row r="5744" s="354" customFormat="1" x14ac:dyDescent="0.25"/>
    <row r="5745" s="354" customFormat="1" x14ac:dyDescent="0.25"/>
    <row r="5746" s="354" customFormat="1" x14ac:dyDescent="0.25"/>
    <row r="5747" s="354" customFormat="1" x14ac:dyDescent="0.25"/>
    <row r="5748" s="354" customFormat="1" x14ac:dyDescent="0.25"/>
    <row r="5749" s="354" customFormat="1" x14ac:dyDescent="0.25"/>
    <row r="5750" s="354" customFormat="1" x14ac:dyDescent="0.25"/>
    <row r="5751" s="354" customFormat="1" x14ac:dyDescent="0.25"/>
    <row r="5752" s="354" customFormat="1" x14ac:dyDescent="0.25"/>
    <row r="5753" s="354" customFormat="1" x14ac:dyDescent="0.25"/>
    <row r="5754" s="354" customFormat="1" x14ac:dyDescent="0.25"/>
    <row r="5755" s="354" customFormat="1" x14ac:dyDescent="0.25"/>
    <row r="5756" s="354" customFormat="1" x14ac:dyDescent="0.25"/>
    <row r="5757" s="354" customFormat="1" x14ac:dyDescent="0.25"/>
    <row r="5758" s="354" customFormat="1" x14ac:dyDescent="0.25"/>
    <row r="5759" s="354" customFormat="1" x14ac:dyDescent="0.25"/>
    <row r="5760" s="354" customFormat="1" x14ac:dyDescent="0.25"/>
    <row r="5761" s="354" customFormat="1" x14ac:dyDescent="0.25"/>
    <row r="5762" s="354" customFormat="1" x14ac:dyDescent="0.25"/>
    <row r="5763" s="354" customFormat="1" x14ac:dyDescent="0.25"/>
    <row r="5764" s="354" customFormat="1" x14ac:dyDescent="0.25"/>
    <row r="5765" s="354" customFormat="1" x14ac:dyDescent="0.25"/>
    <row r="5766" s="354" customFormat="1" x14ac:dyDescent="0.25"/>
    <row r="5767" s="354" customFormat="1" x14ac:dyDescent="0.25"/>
    <row r="5768" s="354" customFormat="1" x14ac:dyDescent="0.25"/>
    <row r="5769" s="354" customFormat="1" x14ac:dyDescent="0.25"/>
    <row r="5770" s="354" customFormat="1" x14ac:dyDescent="0.25"/>
    <row r="5771" s="354" customFormat="1" x14ac:dyDescent="0.25"/>
    <row r="5772" s="354" customFormat="1" x14ac:dyDescent="0.25"/>
    <row r="5773" s="354" customFormat="1" x14ac:dyDescent="0.25"/>
    <row r="5774" s="354" customFormat="1" x14ac:dyDescent="0.25"/>
    <row r="5775" s="354" customFormat="1" x14ac:dyDescent="0.25"/>
    <row r="5776" s="354" customFormat="1" x14ac:dyDescent="0.25"/>
    <row r="5777" s="354" customFormat="1" x14ac:dyDescent="0.25"/>
    <row r="5778" s="354" customFormat="1" x14ac:dyDescent="0.25"/>
    <row r="5779" s="354" customFormat="1" x14ac:dyDescent="0.25"/>
    <row r="5780" s="354" customFormat="1" x14ac:dyDescent="0.25"/>
    <row r="5781" s="354" customFormat="1" x14ac:dyDescent="0.25"/>
    <row r="5782" s="354" customFormat="1" x14ac:dyDescent="0.25"/>
    <row r="5783" s="354" customFormat="1" x14ac:dyDescent="0.25"/>
    <row r="5784" s="354" customFormat="1" x14ac:dyDescent="0.25"/>
    <row r="5785" s="354" customFormat="1" x14ac:dyDescent="0.25"/>
    <row r="5786" s="354" customFormat="1" x14ac:dyDescent="0.25"/>
    <row r="5787" s="354" customFormat="1" x14ac:dyDescent="0.25"/>
    <row r="5788" s="354" customFormat="1" x14ac:dyDescent="0.25"/>
    <row r="5789" s="354" customFormat="1" x14ac:dyDescent="0.25"/>
    <row r="5790" s="354" customFormat="1" x14ac:dyDescent="0.25"/>
    <row r="5791" s="354" customFormat="1" x14ac:dyDescent="0.25"/>
    <row r="5792" s="354" customFormat="1" x14ac:dyDescent="0.25"/>
    <row r="5793" s="354" customFormat="1" x14ac:dyDescent="0.25"/>
    <row r="5794" s="354" customFormat="1" x14ac:dyDescent="0.25"/>
    <row r="5795" s="354" customFormat="1" x14ac:dyDescent="0.25"/>
    <row r="5796" s="354" customFormat="1" x14ac:dyDescent="0.25"/>
    <row r="5797" s="354" customFormat="1" x14ac:dyDescent="0.25"/>
    <row r="5798" s="354" customFormat="1" x14ac:dyDescent="0.25"/>
    <row r="5799" s="354" customFormat="1" x14ac:dyDescent="0.25"/>
    <row r="5800" s="354" customFormat="1" x14ac:dyDescent="0.25"/>
    <row r="5801" s="354" customFormat="1" x14ac:dyDescent="0.25"/>
    <row r="5802" s="354" customFormat="1" x14ac:dyDescent="0.25"/>
    <row r="5803" s="354" customFormat="1" x14ac:dyDescent="0.25"/>
    <row r="5804" s="354" customFormat="1" x14ac:dyDescent="0.25"/>
    <row r="5805" s="354" customFormat="1" x14ac:dyDescent="0.25"/>
    <row r="5806" s="354" customFormat="1" x14ac:dyDescent="0.25"/>
    <row r="5807" s="354" customFormat="1" x14ac:dyDescent="0.25"/>
    <row r="5808" s="354" customFormat="1" x14ac:dyDescent="0.25"/>
    <row r="5809" s="354" customFormat="1" x14ac:dyDescent="0.25"/>
    <row r="5810" s="354" customFormat="1" x14ac:dyDescent="0.25"/>
    <row r="5811" s="354" customFormat="1" x14ac:dyDescent="0.25"/>
    <row r="5812" s="354" customFormat="1" x14ac:dyDescent="0.25"/>
    <row r="5813" s="354" customFormat="1" x14ac:dyDescent="0.25"/>
    <row r="5814" s="354" customFormat="1" x14ac:dyDescent="0.25"/>
    <row r="5815" s="354" customFormat="1" x14ac:dyDescent="0.25"/>
    <row r="5816" s="354" customFormat="1" x14ac:dyDescent="0.25"/>
    <row r="5817" s="354" customFormat="1" x14ac:dyDescent="0.25"/>
    <row r="5818" s="354" customFormat="1" x14ac:dyDescent="0.25"/>
    <row r="5819" s="354" customFormat="1" x14ac:dyDescent="0.25"/>
    <row r="5820" s="354" customFormat="1" x14ac:dyDescent="0.25"/>
    <row r="5821" s="354" customFormat="1" x14ac:dyDescent="0.25"/>
    <row r="5822" s="354" customFormat="1" x14ac:dyDescent="0.25"/>
    <row r="5823" s="354" customFormat="1" x14ac:dyDescent="0.25"/>
    <row r="5824" s="354" customFormat="1" x14ac:dyDescent="0.25"/>
    <row r="5825" s="354" customFormat="1" x14ac:dyDescent="0.25"/>
    <row r="5826" s="354" customFormat="1" x14ac:dyDescent="0.25"/>
    <row r="5827" s="354" customFormat="1" x14ac:dyDescent="0.25"/>
    <row r="5828" s="354" customFormat="1" x14ac:dyDescent="0.25"/>
    <row r="5829" s="354" customFormat="1" x14ac:dyDescent="0.25"/>
    <row r="5830" s="354" customFormat="1" x14ac:dyDescent="0.25"/>
    <row r="5831" s="354" customFormat="1" x14ac:dyDescent="0.25"/>
    <row r="5832" s="354" customFormat="1" x14ac:dyDescent="0.25"/>
    <row r="5833" s="354" customFormat="1" x14ac:dyDescent="0.25"/>
    <row r="5834" s="354" customFormat="1" x14ac:dyDescent="0.25"/>
    <row r="5835" s="354" customFormat="1" x14ac:dyDescent="0.25"/>
    <row r="5836" s="354" customFormat="1" x14ac:dyDescent="0.25"/>
    <row r="5837" s="354" customFormat="1" x14ac:dyDescent="0.25"/>
    <row r="5838" s="354" customFormat="1" x14ac:dyDescent="0.25"/>
    <row r="5839" s="354" customFormat="1" x14ac:dyDescent="0.25"/>
    <row r="5840" s="354" customFormat="1" x14ac:dyDescent="0.25"/>
    <row r="5841" s="354" customFormat="1" x14ac:dyDescent="0.25"/>
    <row r="5842" s="354" customFormat="1" x14ac:dyDescent="0.25"/>
    <row r="5843" s="354" customFormat="1" x14ac:dyDescent="0.25"/>
    <row r="5844" s="354" customFormat="1" x14ac:dyDescent="0.25"/>
    <row r="5845" s="354" customFormat="1" x14ac:dyDescent="0.25"/>
    <row r="5846" s="354" customFormat="1" x14ac:dyDescent="0.25"/>
    <row r="5847" s="354" customFormat="1" x14ac:dyDescent="0.25"/>
    <row r="5848" s="354" customFormat="1" x14ac:dyDescent="0.25"/>
    <row r="5849" s="354" customFormat="1" x14ac:dyDescent="0.25"/>
    <row r="5850" s="354" customFormat="1" x14ac:dyDescent="0.25"/>
    <row r="5851" s="354" customFormat="1" x14ac:dyDescent="0.25"/>
    <row r="5852" s="354" customFormat="1" x14ac:dyDescent="0.25"/>
    <row r="5853" s="354" customFormat="1" x14ac:dyDescent="0.25"/>
    <row r="5854" s="354" customFormat="1" x14ac:dyDescent="0.25"/>
    <row r="5855" s="354" customFormat="1" x14ac:dyDescent="0.25"/>
    <row r="5856" s="354" customFormat="1" x14ac:dyDescent="0.25"/>
    <row r="5857" s="354" customFormat="1" x14ac:dyDescent="0.25"/>
    <row r="5858" s="354" customFormat="1" x14ac:dyDescent="0.25"/>
    <row r="5859" s="354" customFormat="1" x14ac:dyDescent="0.25"/>
    <row r="5860" s="354" customFormat="1" x14ac:dyDescent="0.25"/>
    <row r="5861" s="354" customFormat="1" x14ac:dyDescent="0.25"/>
    <row r="5862" s="354" customFormat="1" x14ac:dyDescent="0.25"/>
    <row r="5863" s="354" customFormat="1" x14ac:dyDescent="0.25"/>
    <row r="5864" s="354" customFormat="1" x14ac:dyDescent="0.25"/>
    <row r="5865" s="354" customFormat="1" x14ac:dyDescent="0.25"/>
    <row r="5866" s="354" customFormat="1" x14ac:dyDescent="0.25"/>
    <row r="5867" s="354" customFormat="1" x14ac:dyDescent="0.25"/>
    <row r="5868" s="354" customFormat="1" x14ac:dyDescent="0.25"/>
    <row r="5869" s="354" customFormat="1" x14ac:dyDescent="0.25"/>
    <row r="5870" s="354" customFormat="1" x14ac:dyDescent="0.25"/>
    <row r="5871" s="354" customFormat="1" x14ac:dyDescent="0.25"/>
    <row r="5872" s="354" customFormat="1" x14ac:dyDescent="0.25"/>
    <row r="5873" s="354" customFormat="1" x14ac:dyDescent="0.25"/>
    <row r="5874" s="354" customFormat="1" x14ac:dyDescent="0.25"/>
    <row r="5875" s="354" customFormat="1" x14ac:dyDescent="0.25"/>
    <row r="5876" s="354" customFormat="1" x14ac:dyDescent="0.25"/>
    <row r="5877" s="354" customFormat="1" x14ac:dyDescent="0.25"/>
    <row r="5878" s="354" customFormat="1" x14ac:dyDescent="0.25"/>
    <row r="5879" s="354" customFormat="1" x14ac:dyDescent="0.25"/>
    <row r="5880" s="354" customFormat="1" x14ac:dyDescent="0.25"/>
    <row r="5881" s="354" customFormat="1" x14ac:dyDescent="0.25"/>
    <row r="5882" s="354" customFormat="1" x14ac:dyDescent="0.25"/>
    <row r="5883" s="354" customFormat="1" x14ac:dyDescent="0.25"/>
    <row r="5884" s="354" customFormat="1" x14ac:dyDescent="0.25"/>
    <row r="5885" s="354" customFormat="1" x14ac:dyDescent="0.25"/>
    <row r="5886" s="354" customFormat="1" x14ac:dyDescent="0.25"/>
    <row r="5887" s="354" customFormat="1" x14ac:dyDescent="0.25"/>
    <row r="5888" s="354" customFormat="1" x14ac:dyDescent="0.25"/>
    <row r="5889" s="354" customFormat="1" x14ac:dyDescent="0.25"/>
    <row r="5890" s="354" customFormat="1" x14ac:dyDescent="0.25"/>
    <row r="5891" s="354" customFormat="1" x14ac:dyDescent="0.25"/>
    <row r="5892" s="354" customFormat="1" x14ac:dyDescent="0.25"/>
    <row r="5893" s="354" customFormat="1" x14ac:dyDescent="0.25"/>
    <row r="5894" s="354" customFormat="1" x14ac:dyDescent="0.25"/>
    <row r="5895" s="354" customFormat="1" x14ac:dyDescent="0.25"/>
    <row r="5896" s="354" customFormat="1" x14ac:dyDescent="0.25"/>
    <row r="5897" s="354" customFormat="1" x14ac:dyDescent="0.25"/>
    <row r="5898" s="354" customFormat="1" x14ac:dyDescent="0.25"/>
    <row r="5899" s="354" customFormat="1" x14ac:dyDescent="0.25"/>
    <row r="5900" s="354" customFormat="1" x14ac:dyDescent="0.25"/>
    <row r="5901" s="354" customFormat="1" x14ac:dyDescent="0.25"/>
    <row r="5902" s="354" customFormat="1" x14ac:dyDescent="0.25"/>
    <row r="5903" s="354" customFormat="1" x14ac:dyDescent="0.25"/>
    <row r="5904" s="354" customFormat="1" x14ac:dyDescent="0.25"/>
    <row r="5905" s="354" customFormat="1" x14ac:dyDescent="0.25"/>
    <row r="5906" s="354" customFormat="1" x14ac:dyDescent="0.25"/>
    <row r="5907" s="354" customFormat="1" x14ac:dyDescent="0.25"/>
    <row r="5908" s="354" customFormat="1" x14ac:dyDescent="0.25"/>
    <row r="5909" s="354" customFormat="1" x14ac:dyDescent="0.25"/>
    <row r="5910" s="354" customFormat="1" x14ac:dyDescent="0.25"/>
    <row r="5911" s="354" customFormat="1" x14ac:dyDescent="0.25"/>
    <row r="5912" s="354" customFormat="1" x14ac:dyDescent="0.25"/>
    <row r="5913" s="354" customFormat="1" x14ac:dyDescent="0.25"/>
    <row r="5914" s="354" customFormat="1" x14ac:dyDescent="0.25"/>
    <row r="5915" s="354" customFormat="1" x14ac:dyDescent="0.25"/>
    <row r="5916" s="354" customFormat="1" x14ac:dyDescent="0.25"/>
    <row r="5917" s="354" customFormat="1" x14ac:dyDescent="0.25"/>
    <row r="5918" s="354" customFormat="1" x14ac:dyDescent="0.25"/>
    <row r="5919" s="354" customFormat="1" x14ac:dyDescent="0.25"/>
    <row r="5920" s="354" customFormat="1" x14ac:dyDescent="0.25"/>
    <row r="5921" s="354" customFormat="1" x14ac:dyDescent="0.25"/>
    <row r="5922" s="354" customFormat="1" x14ac:dyDescent="0.25"/>
    <row r="5923" s="354" customFormat="1" x14ac:dyDescent="0.25"/>
    <row r="5924" s="354" customFormat="1" x14ac:dyDescent="0.25"/>
    <row r="5925" s="354" customFormat="1" x14ac:dyDescent="0.25"/>
    <row r="5926" s="354" customFormat="1" x14ac:dyDescent="0.25"/>
    <row r="5927" s="354" customFormat="1" x14ac:dyDescent="0.25"/>
    <row r="5928" s="354" customFormat="1" x14ac:dyDescent="0.25"/>
    <row r="5929" s="354" customFormat="1" x14ac:dyDescent="0.25"/>
    <row r="5930" s="354" customFormat="1" x14ac:dyDescent="0.25"/>
    <row r="5931" s="354" customFormat="1" x14ac:dyDescent="0.25"/>
    <row r="5932" s="354" customFormat="1" x14ac:dyDescent="0.25"/>
    <row r="5933" s="354" customFormat="1" x14ac:dyDescent="0.25"/>
    <row r="5934" s="354" customFormat="1" x14ac:dyDescent="0.25"/>
    <row r="5935" s="354" customFormat="1" x14ac:dyDescent="0.25"/>
    <row r="5936" s="354" customFormat="1" x14ac:dyDescent="0.25"/>
    <row r="5937" s="354" customFormat="1" x14ac:dyDescent="0.25"/>
    <row r="5938" s="354" customFormat="1" x14ac:dyDescent="0.25"/>
    <row r="5939" s="354" customFormat="1" x14ac:dyDescent="0.25"/>
    <row r="5940" s="354" customFormat="1" x14ac:dyDescent="0.25"/>
    <row r="5941" s="354" customFormat="1" x14ac:dyDescent="0.25"/>
    <row r="5942" s="354" customFormat="1" x14ac:dyDescent="0.25"/>
    <row r="5943" s="354" customFormat="1" x14ac:dyDescent="0.25"/>
    <row r="5944" s="354" customFormat="1" x14ac:dyDescent="0.25"/>
    <row r="5945" s="354" customFormat="1" x14ac:dyDescent="0.25"/>
    <row r="5946" s="354" customFormat="1" x14ac:dyDescent="0.25"/>
    <row r="5947" s="354" customFormat="1" x14ac:dyDescent="0.25"/>
    <row r="5948" s="354" customFormat="1" x14ac:dyDescent="0.25"/>
    <row r="5949" s="354" customFormat="1" x14ac:dyDescent="0.25"/>
    <row r="5950" s="354" customFormat="1" x14ac:dyDescent="0.25"/>
    <row r="5951" s="354" customFormat="1" x14ac:dyDescent="0.25"/>
    <row r="5952" s="354" customFormat="1" x14ac:dyDescent="0.25"/>
    <row r="5953" s="354" customFormat="1" x14ac:dyDescent="0.25"/>
    <row r="5954" s="354" customFormat="1" x14ac:dyDescent="0.25"/>
    <row r="5955" s="354" customFormat="1" x14ac:dyDescent="0.25"/>
    <row r="5956" s="354" customFormat="1" x14ac:dyDescent="0.25"/>
    <row r="5957" s="354" customFormat="1" x14ac:dyDescent="0.25"/>
    <row r="5958" s="354" customFormat="1" x14ac:dyDescent="0.25"/>
    <row r="5959" s="354" customFormat="1" x14ac:dyDescent="0.25"/>
    <row r="5960" s="354" customFormat="1" x14ac:dyDescent="0.25"/>
    <row r="5961" s="354" customFormat="1" x14ac:dyDescent="0.25"/>
    <row r="5962" s="354" customFormat="1" x14ac:dyDescent="0.25"/>
    <row r="5963" s="354" customFormat="1" x14ac:dyDescent="0.25"/>
    <row r="5964" s="354" customFormat="1" x14ac:dyDescent="0.25"/>
    <row r="5965" s="354" customFormat="1" x14ac:dyDescent="0.25"/>
    <row r="5966" s="354" customFormat="1" x14ac:dyDescent="0.25"/>
    <row r="5967" s="354" customFormat="1" x14ac:dyDescent="0.25"/>
    <row r="5968" s="354" customFormat="1" x14ac:dyDescent="0.25"/>
    <row r="5969" s="354" customFormat="1" x14ac:dyDescent="0.25"/>
    <row r="5970" s="354" customFormat="1" x14ac:dyDescent="0.25"/>
    <row r="5971" s="354" customFormat="1" x14ac:dyDescent="0.25"/>
    <row r="5972" s="354" customFormat="1" x14ac:dyDescent="0.25"/>
    <row r="5973" s="354" customFormat="1" x14ac:dyDescent="0.25"/>
    <row r="5974" s="354" customFormat="1" x14ac:dyDescent="0.25"/>
    <row r="5975" s="354" customFormat="1" x14ac:dyDescent="0.25"/>
    <row r="5976" s="354" customFormat="1" x14ac:dyDescent="0.25"/>
    <row r="5977" s="354" customFormat="1" x14ac:dyDescent="0.25"/>
    <row r="5978" s="354" customFormat="1" x14ac:dyDescent="0.25"/>
    <row r="5979" s="354" customFormat="1" x14ac:dyDescent="0.25"/>
    <row r="5980" s="354" customFormat="1" x14ac:dyDescent="0.25"/>
    <row r="5981" s="354" customFormat="1" x14ac:dyDescent="0.25"/>
    <row r="5982" s="354" customFormat="1" x14ac:dyDescent="0.25"/>
    <row r="5983" s="354" customFormat="1" x14ac:dyDescent="0.25"/>
    <row r="5984" s="354" customFormat="1" x14ac:dyDescent="0.25"/>
    <row r="5985" s="354" customFormat="1" x14ac:dyDescent="0.25"/>
    <row r="5986" s="354" customFormat="1" x14ac:dyDescent="0.25"/>
    <row r="5987" s="354" customFormat="1" x14ac:dyDescent="0.25"/>
    <row r="5988" s="354" customFormat="1" x14ac:dyDescent="0.25"/>
    <row r="5989" s="354" customFormat="1" x14ac:dyDescent="0.25"/>
    <row r="5990" s="354" customFormat="1" x14ac:dyDescent="0.25"/>
    <row r="5991" s="354" customFormat="1" x14ac:dyDescent="0.25"/>
    <row r="5992" s="354" customFormat="1" x14ac:dyDescent="0.25"/>
    <row r="5993" s="354" customFormat="1" x14ac:dyDescent="0.25"/>
    <row r="5994" s="354" customFormat="1" x14ac:dyDescent="0.25"/>
    <row r="5995" s="354" customFormat="1" x14ac:dyDescent="0.25"/>
    <row r="5996" s="354" customFormat="1" x14ac:dyDescent="0.25"/>
    <row r="5997" s="354" customFormat="1" x14ac:dyDescent="0.25"/>
    <row r="5998" s="354" customFormat="1" x14ac:dyDescent="0.25"/>
    <row r="5999" s="354" customFormat="1" x14ac:dyDescent="0.25"/>
    <row r="6000" s="354" customFormat="1" x14ac:dyDescent="0.25"/>
    <row r="6001" s="354" customFormat="1" x14ac:dyDescent="0.25"/>
    <row r="6002" s="354" customFormat="1" x14ac:dyDescent="0.25"/>
    <row r="6003" s="354" customFormat="1" x14ac:dyDescent="0.25"/>
    <row r="6004" s="354" customFormat="1" x14ac:dyDescent="0.25"/>
    <row r="6005" s="354" customFormat="1" x14ac:dyDescent="0.25"/>
    <row r="6006" s="354" customFormat="1" x14ac:dyDescent="0.25"/>
    <row r="6007" s="354" customFormat="1" x14ac:dyDescent="0.25"/>
    <row r="6008" s="354" customFormat="1" x14ac:dyDescent="0.25"/>
    <row r="6009" s="354" customFormat="1" x14ac:dyDescent="0.25"/>
    <row r="6010" s="354" customFormat="1" x14ac:dyDescent="0.25"/>
    <row r="6011" s="354" customFormat="1" x14ac:dyDescent="0.25"/>
    <row r="6012" s="354" customFormat="1" x14ac:dyDescent="0.25"/>
    <row r="6013" s="354" customFormat="1" x14ac:dyDescent="0.25"/>
    <row r="6014" s="354" customFormat="1" x14ac:dyDescent="0.25"/>
    <row r="6015" s="354" customFormat="1" x14ac:dyDescent="0.25"/>
    <row r="6016" s="354" customFormat="1" x14ac:dyDescent="0.25"/>
    <row r="6017" s="354" customFormat="1" x14ac:dyDescent="0.25"/>
    <row r="6018" s="354" customFormat="1" x14ac:dyDescent="0.25"/>
    <row r="6019" s="354" customFormat="1" x14ac:dyDescent="0.25"/>
    <row r="6020" s="354" customFormat="1" x14ac:dyDescent="0.25"/>
    <row r="6021" s="354" customFormat="1" x14ac:dyDescent="0.25"/>
    <row r="6022" s="354" customFormat="1" x14ac:dyDescent="0.25"/>
    <row r="6023" s="354" customFormat="1" x14ac:dyDescent="0.25"/>
    <row r="6024" s="354" customFormat="1" x14ac:dyDescent="0.25"/>
    <row r="6025" s="354" customFormat="1" x14ac:dyDescent="0.25"/>
    <row r="6026" s="354" customFormat="1" x14ac:dyDescent="0.25"/>
    <row r="6027" s="354" customFormat="1" x14ac:dyDescent="0.25"/>
    <row r="6028" s="354" customFormat="1" x14ac:dyDescent="0.25"/>
    <row r="6029" s="354" customFormat="1" x14ac:dyDescent="0.25"/>
    <row r="6030" s="354" customFormat="1" x14ac:dyDescent="0.25"/>
    <row r="6031" s="354" customFormat="1" x14ac:dyDescent="0.25"/>
    <row r="6032" s="354" customFormat="1" x14ac:dyDescent="0.25"/>
    <row r="6033" s="354" customFormat="1" x14ac:dyDescent="0.25"/>
    <row r="6034" s="354" customFormat="1" x14ac:dyDescent="0.25"/>
    <row r="6035" s="354" customFormat="1" x14ac:dyDescent="0.25"/>
    <row r="6036" s="354" customFormat="1" x14ac:dyDescent="0.25"/>
    <row r="6037" s="354" customFormat="1" x14ac:dyDescent="0.25"/>
    <row r="6038" s="354" customFormat="1" x14ac:dyDescent="0.25"/>
    <row r="6039" s="354" customFormat="1" x14ac:dyDescent="0.25"/>
    <row r="6040" s="354" customFormat="1" x14ac:dyDescent="0.25"/>
    <row r="6041" s="354" customFormat="1" x14ac:dyDescent="0.25"/>
    <row r="6042" s="354" customFormat="1" x14ac:dyDescent="0.25"/>
    <row r="6043" s="354" customFormat="1" x14ac:dyDescent="0.25"/>
    <row r="6044" s="354" customFormat="1" x14ac:dyDescent="0.25"/>
    <row r="6045" s="354" customFormat="1" x14ac:dyDescent="0.25"/>
    <row r="6046" s="354" customFormat="1" x14ac:dyDescent="0.25"/>
    <row r="6047" s="354" customFormat="1" x14ac:dyDescent="0.25"/>
    <row r="6048" s="354" customFormat="1" x14ac:dyDescent="0.25"/>
    <row r="6049" s="354" customFormat="1" x14ac:dyDescent="0.25"/>
    <row r="6050" s="354" customFormat="1" x14ac:dyDescent="0.25"/>
    <row r="6051" s="354" customFormat="1" x14ac:dyDescent="0.25"/>
    <row r="6052" s="354" customFormat="1" x14ac:dyDescent="0.25"/>
    <row r="6053" s="354" customFormat="1" x14ac:dyDescent="0.25"/>
    <row r="6054" s="354" customFormat="1" x14ac:dyDescent="0.25"/>
    <row r="6055" s="354" customFormat="1" x14ac:dyDescent="0.25"/>
    <row r="6056" s="354" customFormat="1" x14ac:dyDescent="0.25"/>
    <row r="6057" s="354" customFormat="1" x14ac:dyDescent="0.25"/>
    <row r="6058" s="354" customFormat="1" x14ac:dyDescent="0.25"/>
    <row r="6059" s="354" customFormat="1" x14ac:dyDescent="0.25"/>
    <row r="6060" s="354" customFormat="1" x14ac:dyDescent="0.25"/>
    <row r="6061" s="354" customFormat="1" x14ac:dyDescent="0.25"/>
    <row r="6062" s="354" customFormat="1" x14ac:dyDescent="0.25"/>
    <row r="6063" s="354" customFormat="1" x14ac:dyDescent="0.25"/>
    <row r="6064" s="354" customFormat="1" x14ac:dyDescent="0.25"/>
    <row r="6065" s="354" customFormat="1" x14ac:dyDescent="0.25"/>
    <row r="6066" s="354" customFormat="1" x14ac:dyDescent="0.25"/>
    <row r="6067" s="354" customFormat="1" x14ac:dyDescent="0.25"/>
    <row r="6068" s="354" customFormat="1" x14ac:dyDescent="0.25"/>
    <row r="6069" s="354" customFormat="1" x14ac:dyDescent="0.25"/>
    <row r="6070" s="354" customFormat="1" x14ac:dyDescent="0.25"/>
    <row r="6071" s="354" customFormat="1" x14ac:dyDescent="0.25"/>
    <row r="6072" s="354" customFormat="1" x14ac:dyDescent="0.25"/>
    <row r="6073" s="354" customFormat="1" x14ac:dyDescent="0.25"/>
    <row r="6074" s="354" customFormat="1" x14ac:dyDescent="0.25"/>
    <row r="6075" s="354" customFormat="1" x14ac:dyDescent="0.25"/>
    <row r="6076" s="354" customFormat="1" x14ac:dyDescent="0.25"/>
    <row r="6077" s="354" customFormat="1" x14ac:dyDescent="0.25"/>
    <row r="6078" s="354" customFormat="1" x14ac:dyDescent="0.25"/>
    <row r="6079" s="354" customFormat="1" x14ac:dyDescent="0.25"/>
    <row r="6080" s="354" customFormat="1" x14ac:dyDescent="0.25"/>
    <row r="6081" s="354" customFormat="1" x14ac:dyDescent="0.25"/>
    <row r="6082" s="354" customFormat="1" x14ac:dyDescent="0.25"/>
    <row r="6083" s="354" customFormat="1" x14ac:dyDescent="0.25"/>
    <row r="6084" s="354" customFormat="1" x14ac:dyDescent="0.25"/>
    <row r="6085" s="354" customFormat="1" x14ac:dyDescent="0.25"/>
    <row r="6086" s="354" customFormat="1" x14ac:dyDescent="0.25"/>
    <row r="6087" s="354" customFormat="1" x14ac:dyDescent="0.25"/>
    <row r="6088" s="354" customFormat="1" x14ac:dyDescent="0.25"/>
    <row r="6089" s="354" customFormat="1" x14ac:dyDescent="0.25"/>
    <row r="6090" s="354" customFormat="1" x14ac:dyDescent="0.25"/>
    <row r="6091" s="354" customFormat="1" x14ac:dyDescent="0.25"/>
    <row r="6092" s="354" customFormat="1" x14ac:dyDescent="0.25"/>
    <row r="6093" s="354" customFormat="1" x14ac:dyDescent="0.25"/>
    <row r="6094" s="354" customFormat="1" x14ac:dyDescent="0.25"/>
    <row r="6095" s="354" customFormat="1" x14ac:dyDescent="0.25"/>
    <row r="6096" s="354" customFormat="1" x14ac:dyDescent="0.25"/>
    <row r="6097" s="354" customFormat="1" x14ac:dyDescent="0.25"/>
    <row r="6098" s="354" customFormat="1" x14ac:dyDescent="0.25"/>
    <row r="6099" s="354" customFormat="1" x14ac:dyDescent="0.25"/>
    <row r="6100" s="354" customFormat="1" x14ac:dyDescent="0.25"/>
    <row r="6101" s="354" customFormat="1" x14ac:dyDescent="0.25"/>
    <row r="6102" s="354" customFormat="1" x14ac:dyDescent="0.25"/>
    <row r="6103" s="354" customFormat="1" x14ac:dyDescent="0.25"/>
    <row r="6104" s="354" customFormat="1" x14ac:dyDescent="0.25"/>
    <row r="6105" s="354" customFormat="1" x14ac:dyDescent="0.25"/>
    <row r="6106" s="354" customFormat="1" x14ac:dyDescent="0.25"/>
    <row r="6107" s="354" customFormat="1" x14ac:dyDescent="0.25"/>
    <row r="6108" s="354" customFormat="1" x14ac:dyDescent="0.25"/>
    <row r="6109" s="354" customFormat="1" x14ac:dyDescent="0.25"/>
    <row r="6110" s="354" customFormat="1" x14ac:dyDescent="0.25"/>
    <row r="6111" s="354" customFormat="1" x14ac:dyDescent="0.25"/>
    <row r="6112" s="354" customFormat="1" x14ac:dyDescent="0.25"/>
    <row r="6113" s="354" customFormat="1" x14ac:dyDescent="0.25"/>
    <row r="6114" s="354" customFormat="1" x14ac:dyDescent="0.25"/>
    <row r="6115" s="354" customFormat="1" x14ac:dyDescent="0.25"/>
    <row r="6116" s="354" customFormat="1" x14ac:dyDescent="0.25"/>
    <row r="6117" s="354" customFormat="1" x14ac:dyDescent="0.25"/>
    <row r="6118" s="354" customFormat="1" x14ac:dyDescent="0.25"/>
    <row r="6119" s="354" customFormat="1" x14ac:dyDescent="0.25"/>
    <row r="6120" s="354" customFormat="1" x14ac:dyDescent="0.25"/>
    <row r="6121" s="354" customFormat="1" x14ac:dyDescent="0.25"/>
    <row r="6122" s="354" customFormat="1" x14ac:dyDescent="0.25"/>
    <row r="6123" s="354" customFormat="1" x14ac:dyDescent="0.25"/>
    <row r="6124" s="354" customFormat="1" x14ac:dyDescent="0.25"/>
    <row r="6125" s="354" customFormat="1" x14ac:dyDescent="0.25"/>
    <row r="6126" s="354" customFormat="1" x14ac:dyDescent="0.25"/>
    <row r="6127" s="354" customFormat="1" x14ac:dyDescent="0.25"/>
    <row r="6128" s="354" customFormat="1" x14ac:dyDescent="0.25"/>
    <row r="6129" s="354" customFormat="1" x14ac:dyDescent="0.25"/>
    <row r="6130" s="354" customFormat="1" x14ac:dyDescent="0.25"/>
    <row r="6131" s="354" customFormat="1" x14ac:dyDescent="0.25"/>
    <row r="6132" s="354" customFormat="1" x14ac:dyDescent="0.25"/>
    <row r="6133" s="354" customFormat="1" x14ac:dyDescent="0.25"/>
    <row r="6134" s="354" customFormat="1" x14ac:dyDescent="0.25"/>
    <row r="6135" s="354" customFormat="1" x14ac:dyDescent="0.25"/>
    <row r="6136" s="354" customFormat="1" x14ac:dyDescent="0.25"/>
    <row r="6137" s="354" customFormat="1" x14ac:dyDescent="0.25"/>
    <row r="6138" s="354" customFormat="1" x14ac:dyDescent="0.25"/>
    <row r="6139" s="354" customFormat="1" x14ac:dyDescent="0.25"/>
    <row r="6140" s="354" customFormat="1" x14ac:dyDescent="0.25"/>
    <row r="6141" s="354" customFormat="1" x14ac:dyDescent="0.25"/>
    <row r="6142" s="354" customFormat="1" x14ac:dyDescent="0.25"/>
    <row r="6143" s="354" customFormat="1" x14ac:dyDescent="0.25"/>
    <row r="6144" s="354" customFormat="1" x14ac:dyDescent="0.25"/>
    <row r="6145" s="354" customFormat="1" x14ac:dyDescent="0.25"/>
    <row r="6146" s="354" customFormat="1" x14ac:dyDescent="0.25"/>
    <row r="6147" s="354" customFormat="1" x14ac:dyDescent="0.25"/>
    <row r="6148" s="354" customFormat="1" x14ac:dyDescent="0.25"/>
    <row r="6149" s="354" customFormat="1" x14ac:dyDescent="0.25"/>
    <row r="6150" s="354" customFormat="1" x14ac:dyDescent="0.25"/>
    <row r="6151" s="354" customFormat="1" x14ac:dyDescent="0.25"/>
    <row r="6152" s="354" customFormat="1" x14ac:dyDescent="0.25"/>
    <row r="6153" s="354" customFormat="1" x14ac:dyDescent="0.25"/>
    <row r="6154" s="354" customFormat="1" x14ac:dyDescent="0.25"/>
    <row r="6155" s="354" customFormat="1" x14ac:dyDescent="0.25"/>
    <row r="6156" s="354" customFormat="1" x14ac:dyDescent="0.25"/>
    <row r="6157" s="354" customFormat="1" x14ac:dyDescent="0.25"/>
    <row r="6158" s="354" customFormat="1" x14ac:dyDescent="0.25"/>
    <row r="6159" s="354" customFormat="1" x14ac:dyDescent="0.25"/>
    <row r="6160" s="354" customFormat="1" x14ac:dyDescent="0.25"/>
    <row r="6161" s="354" customFormat="1" x14ac:dyDescent="0.25"/>
    <row r="6162" s="354" customFormat="1" x14ac:dyDescent="0.25"/>
    <row r="6163" s="354" customFormat="1" x14ac:dyDescent="0.25"/>
    <row r="6164" s="354" customFormat="1" x14ac:dyDescent="0.25"/>
    <row r="6165" s="354" customFormat="1" x14ac:dyDescent="0.25"/>
    <row r="6166" s="354" customFormat="1" x14ac:dyDescent="0.25"/>
    <row r="6167" s="354" customFormat="1" x14ac:dyDescent="0.25"/>
    <row r="6168" s="354" customFormat="1" x14ac:dyDescent="0.25"/>
    <row r="6169" s="354" customFormat="1" x14ac:dyDescent="0.25"/>
    <row r="6170" s="354" customFormat="1" x14ac:dyDescent="0.25"/>
    <row r="6171" s="354" customFormat="1" x14ac:dyDescent="0.25"/>
    <row r="6172" s="354" customFormat="1" x14ac:dyDescent="0.25"/>
    <row r="6173" s="354" customFormat="1" x14ac:dyDescent="0.25"/>
    <row r="6174" s="354" customFormat="1" x14ac:dyDescent="0.25"/>
    <row r="6175" s="354" customFormat="1" x14ac:dyDescent="0.25"/>
    <row r="6176" s="354" customFormat="1" x14ac:dyDescent="0.25"/>
    <row r="6177" s="354" customFormat="1" x14ac:dyDescent="0.25"/>
    <row r="6178" s="354" customFormat="1" x14ac:dyDescent="0.25"/>
    <row r="6179" s="354" customFormat="1" x14ac:dyDescent="0.25"/>
    <row r="6180" s="354" customFormat="1" x14ac:dyDescent="0.25"/>
    <row r="6181" s="354" customFormat="1" x14ac:dyDescent="0.25"/>
    <row r="6182" s="354" customFormat="1" x14ac:dyDescent="0.25"/>
    <row r="6183" s="354" customFormat="1" x14ac:dyDescent="0.25"/>
    <row r="6184" s="354" customFormat="1" x14ac:dyDescent="0.25"/>
    <row r="6185" s="354" customFormat="1" x14ac:dyDescent="0.25"/>
    <row r="6186" s="354" customFormat="1" x14ac:dyDescent="0.25"/>
    <row r="6187" s="354" customFormat="1" x14ac:dyDescent="0.25"/>
    <row r="6188" s="354" customFormat="1" x14ac:dyDescent="0.25"/>
    <row r="6189" s="354" customFormat="1" x14ac:dyDescent="0.25"/>
    <row r="6190" s="354" customFormat="1" x14ac:dyDescent="0.25"/>
    <row r="6191" s="354" customFormat="1" x14ac:dyDescent="0.25"/>
    <row r="6192" s="354" customFormat="1" x14ac:dyDescent="0.25"/>
    <row r="6193" s="354" customFormat="1" x14ac:dyDescent="0.25"/>
    <row r="6194" s="354" customFormat="1" x14ac:dyDescent="0.25"/>
    <row r="6195" s="354" customFormat="1" x14ac:dyDescent="0.25"/>
    <row r="6196" s="354" customFormat="1" x14ac:dyDescent="0.25"/>
    <row r="6197" s="354" customFormat="1" x14ac:dyDescent="0.25"/>
    <row r="6198" s="354" customFormat="1" x14ac:dyDescent="0.25"/>
    <row r="6199" s="354" customFormat="1" x14ac:dyDescent="0.25"/>
    <row r="6200" s="354" customFormat="1" x14ac:dyDescent="0.25"/>
    <row r="6201" s="354" customFormat="1" x14ac:dyDescent="0.25"/>
    <row r="6202" s="354" customFormat="1" x14ac:dyDescent="0.25"/>
    <row r="6203" s="354" customFormat="1" x14ac:dyDescent="0.25"/>
    <row r="6204" s="354" customFormat="1" x14ac:dyDescent="0.25"/>
    <row r="6205" s="354" customFormat="1" x14ac:dyDescent="0.25"/>
    <row r="6206" s="354" customFormat="1" x14ac:dyDescent="0.25"/>
    <row r="6207" s="354" customFormat="1" x14ac:dyDescent="0.25"/>
    <row r="6208" s="354" customFormat="1" x14ac:dyDescent="0.25"/>
    <row r="6209" s="354" customFormat="1" x14ac:dyDescent="0.25"/>
    <row r="6210" s="354" customFormat="1" x14ac:dyDescent="0.25"/>
    <row r="6211" s="354" customFormat="1" x14ac:dyDescent="0.25"/>
    <row r="6212" s="354" customFormat="1" x14ac:dyDescent="0.25"/>
    <row r="6213" s="354" customFormat="1" x14ac:dyDescent="0.25"/>
    <row r="6214" s="354" customFormat="1" x14ac:dyDescent="0.25"/>
    <row r="6215" s="354" customFormat="1" x14ac:dyDescent="0.25"/>
    <row r="6216" s="354" customFormat="1" x14ac:dyDescent="0.25"/>
    <row r="6217" s="354" customFormat="1" x14ac:dyDescent="0.25"/>
    <row r="6218" s="354" customFormat="1" x14ac:dyDescent="0.25"/>
    <row r="6219" s="354" customFormat="1" x14ac:dyDescent="0.25"/>
    <row r="6220" s="354" customFormat="1" x14ac:dyDescent="0.25"/>
    <row r="6221" s="354" customFormat="1" x14ac:dyDescent="0.25"/>
    <row r="6222" s="354" customFormat="1" x14ac:dyDescent="0.25"/>
    <row r="6223" s="354" customFormat="1" x14ac:dyDescent="0.25"/>
    <row r="6224" s="354" customFormat="1" x14ac:dyDescent="0.25"/>
    <row r="6225" s="354" customFormat="1" x14ac:dyDescent="0.25"/>
    <row r="6226" s="354" customFormat="1" x14ac:dyDescent="0.25"/>
    <row r="6227" s="354" customFormat="1" x14ac:dyDescent="0.25"/>
    <row r="6228" s="354" customFormat="1" x14ac:dyDescent="0.25"/>
    <row r="6229" s="354" customFormat="1" x14ac:dyDescent="0.25"/>
    <row r="6230" s="354" customFormat="1" x14ac:dyDescent="0.25"/>
    <row r="6231" s="354" customFormat="1" x14ac:dyDescent="0.25"/>
    <row r="6232" s="354" customFormat="1" x14ac:dyDescent="0.25"/>
    <row r="6233" s="354" customFormat="1" x14ac:dyDescent="0.25"/>
    <row r="6234" s="354" customFormat="1" x14ac:dyDescent="0.25"/>
    <row r="6235" s="354" customFormat="1" x14ac:dyDescent="0.25"/>
    <row r="6236" s="354" customFormat="1" x14ac:dyDescent="0.25"/>
    <row r="6237" s="354" customFormat="1" x14ac:dyDescent="0.25"/>
    <row r="6238" s="354" customFormat="1" x14ac:dyDescent="0.25"/>
    <row r="6239" s="354" customFormat="1" x14ac:dyDescent="0.25"/>
    <row r="6240" s="354" customFormat="1" x14ac:dyDescent="0.25"/>
    <row r="6241" s="354" customFormat="1" x14ac:dyDescent="0.25"/>
    <row r="6242" s="354" customFormat="1" x14ac:dyDescent="0.25"/>
    <row r="6243" s="354" customFormat="1" x14ac:dyDescent="0.25"/>
    <row r="6244" s="354" customFormat="1" x14ac:dyDescent="0.25"/>
    <row r="6245" s="354" customFormat="1" x14ac:dyDescent="0.25"/>
    <row r="6246" s="354" customFormat="1" x14ac:dyDescent="0.25"/>
    <row r="6247" s="354" customFormat="1" x14ac:dyDescent="0.25"/>
    <row r="6248" s="354" customFormat="1" x14ac:dyDescent="0.25"/>
    <row r="6249" s="354" customFormat="1" x14ac:dyDescent="0.25"/>
    <row r="6250" s="354" customFormat="1" x14ac:dyDescent="0.25"/>
    <row r="6251" s="354" customFormat="1" x14ac:dyDescent="0.25"/>
    <row r="6252" s="354" customFormat="1" x14ac:dyDescent="0.25"/>
    <row r="6253" s="354" customFormat="1" x14ac:dyDescent="0.25"/>
    <row r="6254" s="354" customFormat="1" x14ac:dyDescent="0.25"/>
    <row r="6255" s="354" customFormat="1" x14ac:dyDescent="0.25"/>
    <row r="6256" s="354" customFormat="1" x14ac:dyDescent="0.25"/>
    <row r="6257" s="354" customFormat="1" x14ac:dyDescent="0.25"/>
    <row r="6258" s="354" customFormat="1" x14ac:dyDescent="0.25"/>
    <row r="6259" s="354" customFormat="1" x14ac:dyDescent="0.25"/>
    <row r="6260" s="354" customFormat="1" x14ac:dyDescent="0.25"/>
    <row r="6261" s="354" customFormat="1" x14ac:dyDescent="0.25"/>
    <row r="6262" s="354" customFormat="1" x14ac:dyDescent="0.25"/>
    <row r="6263" s="354" customFormat="1" x14ac:dyDescent="0.25"/>
    <row r="6264" s="354" customFormat="1" x14ac:dyDescent="0.25"/>
    <row r="6265" s="354" customFormat="1" x14ac:dyDescent="0.25"/>
    <row r="6266" s="354" customFormat="1" x14ac:dyDescent="0.25"/>
    <row r="6267" s="354" customFormat="1" x14ac:dyDescent="0.25"/>
    <row r="6268" s="354" customFormat="1" x14ac:dyDescent="0.25"/>
    <row r="6269" s="354" customFormat="1" x14ac:dyDescent="0.25"/>
    <row r="6270" s="354" customFormat="1" x14ac:dyDescent="0.25"/>
    <row r="6271" s="354" customFormat="1" x14ac:dyDescent="0.25"/>
    <row r="6272" s="354" customFormat="1" x14ac:dyDescent="0.25"/>
    <row r="6273" s="354" customFormat="1" x14ac:dyDescent="0.25"/>
    <row r="6274" s="354" customFormat="1" x14ac:dyDescent="0.25"/>
    <row r="6275" s="354" customFormat="1" x14ac:dyDescent="0.25"/>
    <row r="6276" s="354" customFormat="1" x14ac:dyDescent="0.25"/>
    <row r="6277" s="354" customFormat="1" x14ac:dyDescent="0.25"/>
    <row r="6278" s="354" customFormat="1" x14ac:dyDescent="0.25"/>
    <row r="6279" s="354" customFormat="1" x14ac:dyDescent="0.25"/>
    <row r="6280" s="354" customFormat="1" x14ac:dyDescent="0.25"/>
    <row r="6281" s="354" customFormat="1" x14ac:dyDescent="0.25"/>
    <row r="6282" s="354" customFormat="1" x14ac:dyDescent="0.25"/>
    <row r="6283" s="354" customFormat="1" x14ac:dyDescent="0.25"/>
    <row r="6284" s="354" customFormat="1" x14ac:dyDescent="0.25"/>
    <row r="6285" s="354" customFormat="1" x14ac:dyDescent="0.25"/>
    <row r="6286" s="354" customFormat="1" x14ac:dyDescent="0.25"/>
    <row r="6287" s="354" customFormat="1" x14ac:dyDescent="0.25"/>
    <row r="6288" s="354" customFormat="1" x14ac:dyDescent="0.25"/>
    <row r="6289" s="354" customFormat="1" x14ac:dyDescent="0.25"/>
    <row r="6290" s="354" customFormat="1" x14ac:dyDescent="0.25"/>
    <row r="6291" s="354" customFormat="1" x14ac:dyDescent="0.25"/>
    <row r="6292" s="354" customFormat="1" x14ac:dyDescent="0.25"/>
    <row r="6293" s="354" customFormat="1" x14ac:dyDescent="0.25"/>
    <row r="6294" s="354" customFormat="1" x14ac:dyDescent="0.25"/>
    <row r="6295" s="354" customFormat="1" x14ac:dyDescent="0.25"/>
    <row r="6296" s="354" customFormat="1" x14ac:dyDescent="0.25"/>
    <row r="6297" s="354" customFormat="1" x14ac:dyDescent="0.25"/>
    <row r="6298" s="354" customFormat="1" x14ac:dyDescent="0.25"/>
    <row r="6299" s="354" customFormat="1" x14ac:dyDescent="0.25"/>
    <row r="6300" s="354" customFormat="1" x14ac:dyDescent="0.25"/>
    <row r="6301" s="354" customFormat="1" x14ac:dyDescent="0.25"/>
    <row r="6302" s="354" customFormat="1" x14ac:dyDescent="0.25"/>
    <row r="6303" s="354" customFormat="1" x14ac:dyDescent="0.25"/>
    <row r="6304" s="354" customFormat="1" x14ac:dyDescent="0.25"/>
    <row r="6305" s="354" customFormat="1" x14ac:dyDescent="0.25"/>
    <row r="6306" s="354" customFormat="1" x14ac:dyDescent="0.25"/>
    <row r="6307" s="354" customFormat="1" x14ac:dyDescent="0.25"/>
    <row r="6308" s="354" customFormat="1" x14ac:dyDescent="0.25"/>
    <row r="6309" s="354" customFormat="1" x14ac:dyDescent="0.25"/>
    <row r="6310" s="354" customFormat="1" x14ac:dyDescent="0.25"/>
    <row r="6311" s="354" customFormat="1" x14ac:dyDescent="0.25"/>
    <row r="6312" s="354" customFormat="1" x14ac:dyDescent="0.25"/>
    <row r="6313" s="354" customFormat="1" x14ac:dyDescent="0.25"/>
    <row r="6314" s="354" customFormat="1" x14ac:dyDescent="0.25"/>
    <row r="6315" s="354" customFormat="1" x14ac:dyDescent="0.25"/>
    <row r="6316" s="354" customFormat="1" x14ac:dyDescent="0.25"/>
    <row r="6317" s="354" customFormat="1" x14ac:dyDescent="0.25"/>
    <row r="6318" s="354" customFormat="1" x14ac:dyDescent="0.25"/>
    <row r="6319" s="354" customFormat="1" x14ac:dyDescent="0.25"/>
    <row r="6320" s="354" customFormat="1" x14ac:dyDescent="0.25"/>
    <row r="6321" s="354" customFormat="1" x14ac:dyDescent="0.25"/>
    <row r="6322" s="354" customFormat="1" x14ac:dyDescent="0.25"/>
    <row r="6323" s="354" customFormat="1" x14ac:dyDescent="0.25"/>
    <row r="6324" s="354" customFormat="1" x14ac:dyDescent="0.25"/>
    <row r="6325" s="354" customFormat="1" x14ac:dyDescent="0.25"/>
    <row r="6326" s="354" customFormat="1" x14ac:dyDescent="0.25"/>
    <row r="6327" s="354" customFormat="1" x14ac:dyDescent="0.25"/>
    <row r="6328" s="354" customFormat="1" x14ac:dyDescent="0.25"/>
    <row r="6329" s="354" customFormat="1" x14ac:dyDescent="0.25"/>
    <row r="6330" s="354" customFormat="1" x14ac:dyDescent="0.25"/>
    <row r="6331" s="354" customFormat="1" x14ac:dyDescent="0.25"/>
    <row r="6332" s="354" customFormat="1" x14ac:dyDescent="0.25"/>
    <row r="6333" s="354" customFormat="1" x14ac:dyDescent="0.25"/>
    <row r="6334" s="354" customFormat="1" x14ac:dyDescent="0.25"/>
    <row r="6335" s="354" customFormat="1" x14ac:dyDescent="0.25"/>
    <row r="6336" s="354" customFormat="1" x14ac:dyDescent="0.25"/>
    <row r="6337" s="354" customFormat="1" x14ac:dyDescent="0.25"/>
    <row r="6338" s="354" customFormat="1" x14ac:dyDescent="0.25"/>
    <row r="6339" s="354" customFormat="1" x14ac:dyDescent="0.25"/>
    <row r="6340" s="354" customFormat="1" x14ac:dyDescent="0.25"/>
    <row r="6341" s="354" customFormat="1" x14ac:dyDescent="0.25"/>
    <row r="6342" s="354" customFormat="1" x14ac:dyDescent="0.25"/>
    <row r="6343" s="354" customFormat="1" x14ac:dyDescent="0.25"/>
    <row r="6344" s="354" customFormat="1" x14ac:dyDescent="0.25"/>
    <row r="6345" s="354" customFormat="1" x14ac:dyDescent="0.25"/>
    <row r="6346" s="354" customFormat="1" x14ac:dyDescent="0.25"/>
    <row r="6347" s="354" customFormat="1" x14ac:dyDescent="0.25"/>
    <row r="6348" s="354" customFormat="1" x14ac:dyDescent="0.25"/>
    <row r="6349" s="354" customFormat="1" x14ac:dyDescent="0.25"/>
    <row r="6350" s="354" customFormat="1" x14ac:dyDescent="0.25"/>
    <row r="6351" s="354" customFormat="1" x14ac:dyDescent="0.25"/>
    <row r="6352" s="354" customFormat="1" x14ac:dyDescent="0.25"/>
    <row r="6353" s="354" customFormat="1" x14ac:dyDescent="0.25"/>
    <row r="6354" s="354" customFormat="1" x14ac:dyDescent="0.25"/>
    <row r="6355" s="354" customFormat="1" x14ac:dyDescent="0.25"/>
    <row r="6356" s="354" customFormat="1" x14ac:dyDescent="0.25"/>
    <row r="6357" s="354" customFormat="1" x14ac:dyDescent="0.25"/>
    <row r="6358" s="354" customFormat="1" x14ac:dyDescent="0.25"/>
    <row r="6359" s="354" customFormat="1" x14ac:dyDescent="0.25"/>
    <row r="6360" s="354" customFormat="1" x14ac:dyDescent="0.25"/>
    <row r="6361" s="354" customFormat="1" x14ac:dyDescent="0.25"/>
    <row r="6362" s="354" customFormat="1" x14ac:dyDescent="0.25"/>
    <row r="6363" s="354" customFormat="1" x14ac:dyDescent="0.25"/>
    <row r="6364" s="354" customFormat="1" x14ac:dyDescent="0.25"/>
    <row r="6365" s="354" customFormat="1" x14ac:dyDescent="0.25"/>
    <row r="6366" s="354" customFormat="1" x14ac:dyDescent="0.25"/>
    <row r="6367" s="354" customFormat="1" x14ac:dyDescent="0.25"/>
    <row r="6368" s="354" customFormat="1" x14ac:dyDescent="0.25"/>
    <row r="6369" s="354" customFormat="1" x14ac:dyDescent="0.25"/>
    <row r="6370" s="354" customFormat="1" x14ac:dyDescent="0.25"/>
    <row r="6371" s="354" customFormat="1" x14ac:dyDescent="0.25"/>
    <row r="6372" s="354" customFormat="1" x14ac:dyDescent="0.25"/>
    <row r="6373" s="354" customFormat="1" x14ac:dyDescent="0.25"/>
    <row r="6374" s="354" customFormat="1" x14ac:dyDescent="0.25"/>
    <row r="6375" s="354" customFormat="1" x14ac:dyDescent="0.25"/>
    <row r="6376" s="354" customFormat="1" x14ac:dyDescent="0.25"/>
    <row r="6377" s="354" customFormat="1" x14ac:dyDescent="0.25"/>
    <row r="6378" s="354" customFormat="1" x14ac:dyDescent="0.25"/>
    <row r="6379" s="354" customFormat="1" x14ac:dyDescent="0.25"/>
    <row r="6380" s="354" customFormat="1" x14ac:dyDescent="0.25"/>
    <row r="6381" s="354" customFormat="1" x14ac:dyDescent="0.25"/>
    <row r="6382" s="354" customFormat="1" x14ac:dyDescent="0.25"/>
    <row r="6383" s="354" customFormat="1" x14ac:dyDescent="0.25"/>
    <row r="6384" s="354" customFormat="1" x14ac:dyDescent="0.25"/>
    <row r="6385" s="354" customFormat="1" x14ac:dyDescent="0.25"/>
    <row r="6386" s="354" customFormat="1" x14ac:dyDescent="0.25"/>
    <row r="6387" s="354" customFormat="1" x14ac:dyDescent="0.25"/>
    <row r="6388" s="354" customFormat="1" x14ac:dyDescent="0.25"/>
    <row r="6389" s="354" customFormat="1" x14ac:dyDescent="0.25"/>
    <row r="6390" s="354" customFormat="1" x14ac:dyDescent="0.25"/>
    <row r="6391" s="354" customFormat="1" x14ac:dyDescent="0.25"/>
    <row r="6392" s="354" customFormat="1" x14ac:dyDescent="0.25"/>
    <row r="6393" s="354" customFormat="1" x14ac:dyDescent="0.25"/>
    <row r="6394" s="354" customFormat="1" x14ac:dyDescent="0.25"/>
    <row r="6395" s="354" customFormat="1" x14ac:dyDescent="0.25"/>
    <row r="6396" s="354" customFormat="1" x14ac:dyDescent="0.25"/>
    <row r="6397" s="354" customFormat="1" x14ac:dyDescent="0.25"/>
    <row r="6398" s="354" customFormat="1" x14ac:dyDescent="0.25"/>
    <row r="6399" s="354" customFormat="1" x14ac:dyDescent="0.25"/>
    <row r="6400" s="354" customFormat="1" x14ac:dyDescent="0.25"/>
    <row r="6401" s="354" customFormat="1" x14ac:dyDescent="0.25"/>
    <row r="6402" s="354" customFormat="1" x14ac:dyDescent="0.25"/>
    <row r="6403" s="354" customFormat="1" x14ac:dyDescent="0.25"/>
    <row r="6404" s="354" customFormat="1" x14ac:dyDescent="0.25"/>
    <row r="6405" s="354" customFormat="1" x14ac:dyDescent="0.25"/>
    <row r="6406" s="354" customFormat="1" x14ac:dyDescent="0.25"/>
    <row r="6407" s="354" customFormat="1" x14ac:dyDescent="0.25"/>
    <row r="6408" s="354" customFormat="1" x14ac:dyDescent="0.25"/>
    <row r="6409" s="354" customFormat="1" x14ac:dyDescent="0.25"/>
    <row r="6410" s="354" customFormat="1" x14ac:dyDescent="0.25"/>
    <row r="6411" s="354" customFormat="1" x14ac:dyDescent="0.25"/>
    <row r="6412" s="354" customFormat="1" x14ac:dyDescent="0.25"/>
    <row r="6413" s="354" customFormat="1" x14ac:dyDescent="0.25"/>
    <row r="6414" s="354" customFormat="1" x14ac:dyDescent="0.25"/>
    <row r="6415" s="354" customFormat="1" x14ac:dyDescent="0.25"/>
    <row r="6416" s="354" customFormat="1" x14ac:dyDescent="0.25"/>
    <row r="6417" s="354" customFormat="1" x14ac:dyDescent="0.25"/>
    <row r="6418" s="354" customFormat="1" x14ac:dyDescent="0.25"/>
    <row r="6419" s="354" customFormat="1" x14ac:dyDescent="0.25"/>
    <row r="6420" s="354" customFormat="1" x14ac:dyDescent="0.25"/>
    <row r="6421" s="354" customFormat="1" x14ac:dyDescent="0.25"/>
    <row r="6422" s="354" customFormat="1" x14ac:dyDescent="0.25"/>
    <row r="6423" s="354" customFormat="1" x14ac:dyDescent="0.25"/>
    <row r="6424" s="354" customFormat="1" x14ac:dyDescent="0.25"/>
    <row r="6425" s="354" customFormat="1" x14ac:dyDescent="0.25"/>
    <row r="6426" s="354" customFormat="1" x14ac:dyDescent="0.25"/>
    <row r="6427" s="354" customFormat="1" x14ac:dyDescent="0.25"/>
    <row r="6428" s="354" customFormat="1" x14ac:dyDescent="0.25"/>
    <row r="6429" s="354" customFormat="1" x14ac:dyDescent="0.25"/>
    <row r="6430" s="354" customFormat="1" x14ac:dyDescent="0.25"/>
    <row r="6431" s="354" customFormat="1" x14ac:dyDescent="0.25"/>
    <row r="6432" s="354" customFormat="1" x14ac:dyDescent="0.25"/>
    <row r="6433" s="354" customFormat="1" x14ac:dyDescent="0.25"/>
    <row r="6434" s="354" customFormat="1" x14ac:dyDescent="0.25"/>
    <row r="6435" s="354" customFormat="1" x14ac:dyDescent="0.25"/>
    <row r="6436" s="354" customFormat="1" x14ac:dyDescent="0.25"/>
    <row r="6437" s="354" customFormat="1" x14ac:dyDescent="0.25"/>
    <row r="6438" s="354" customFormat="1" x14ac:dyDescent="0.25"/>
    <row r="6439" s="354" customFormat="1" x14ac:dyDescent="0.25"/>
    <row r="6440" s="354" customFormat="1" x14ac:dyDescent="0.25"/>
    <row r="6441" s="354" customFormat="1" x14ac:dyDescent="0.25"/>
    <row r="6442" s="354" customFormat="1" x14ac:dyDescent="0.25"/>
    <row r="6443" s="354" customFormat="1" x14ac:dyDescent="0.25"/>
    <row r="6444" s="354" customFormat="1" x14ac:dyDescent="0.25"/>
    <row r="6445" s="354" customFormat="1" x14ac:dyDescent="0.25"/>
    <row r="6446" s="354" customFormat="1" x14ac:dyDescent="0.25"/>
    <row r="6447" s="354" customFormat="1" x14ac:dyDescent="0.25"/>
    <row r="6448" s="354" customFormat="1" x14ac:dyDescent="0.25"/>
    <row r="6449" s="354" customFormat="1" x14ac:dyDescent="0.25"/>
    <row r="6450" s="354" customFormat="1" x14ac:dyDescent="0.25"/>
    <row r="6451" s="354" customFormat="1" x14ac:dyDescent="0.25"/>
    <row r="6452" s="354" customFormat="1" x14ac:dyDescent="0.25"/>
    <row r="6453" s="354" customFormat="1" x14ac:dyDescent="0.25"/>
    <row r="6454" s="354" customFormat="1" x14ac:dyDescent="0.25"/>
    <row r="6455" s="354" customFormat="1" x14ac:dyDescent="0.25"/>
    <row r="6456" s="354" customFormat="1" x14ac:dyDescent="0.25"/>
    <row r="6457" s="354" customFormat="1" x14ac:dyDescent="0.25"/>
    <row r="6458" s="354" customFormat="1" x14ac:dyDescent="0.25"/>
    <row r="6459" s="354" customFormat="1" x14ac:dyDescent="0.25"/>
    <row r="6460" s="354" customFormat="1" x14ac:dyDescent="0.25"/>
    <row r="6461" s="354" customFormat="1" x14ac:dyDescent="0.25"/>
    <row r="6462" s="354" customFormat="1" x14ac:dyDescent="0.25"/>
    <row r="6463" s="354" customFormat="1" x14ac:dyDescent="0.25"/>
    <row r="6464" s="354" customFormat="1" x14ac:dyDescent="0.25"/>
    <row r="6465" s="354" customFormat="1" x14ac:dyDescent="0.25"/>
    <row r="6466" s="354" customFormat="1" x14ac:dyDescent="0.25"/>
    <row r="6467" s="354" customFormat="1" x14ac:dyDescent="0.25"/>
    <row r="6468" s="354" customFormat="1" x14ac:dyDescent="0.25"/>
    <row r="6469" s="354" customFormat="1" x14ac:dyDescent="0.25"/>
    <row r="6470" s="354" customFormat="1" x14ac:dyDescent="0.25"/>
    <row r="6471" s="354" customFormat="1" x14ac:dyDescent="0.25"/>
    <row r="6472" s="354" customFormat="1" x14ac:dyDescent="0.25"/>
    <row r="6473" s="354" customFormat="1" x14ac:dyDescent="0.25"/>
    <row r="6474" s="354" customFormat="1" x14ac:dyDescent="0.25"/>
    <row r="6475" s="354" customFormat="1" x14ac:dyDescent="0.25"/>
    <row r="6476" s="354" customFormat="1" x14ac:dyDescent="0.25"/>
    <row r="6477" s="354" customFormat="1" x14ac:dyDescent="0.25"/>
    <row r="6478" s="354" customFormat="1" x14ac:dyDescent="0.25"/>
    <row r="6479" s="354" customFormat="1" x14ac:dyDescent="0.25"/>
    <row r="6480" s="354" customFormat="1" x14ac:dyDescent="0.25"/>
    <row r="6481" s="354" customFormat="1" x14ac:dyDescent="0.25"/>
    <row r="6482" s="354" customFormat="1" x14ac:dyDescent="0.25"/>
    <row r="6483" s="354" customFormat="1" x14ac:dyDescent="0.25"/>
    <row r="6484" s="354" customFormat="1" x14ac:dyDescent="0.25"/>
    <row r="6485" s="354" customFormat="1" x14ac:dyDescent="0.25"/>
    <row r="6486" s="354" customFormat="1" x14ac:dyDescent="0.25"/>
    <row r="6487" s="354" customFormat="1" x14ac:dyDescent="0.25"/>
    <row r="6488" s="354" customFormat="1" x14ac:dyDescent="0.25"/>
    <row r="6489" s="354" customFormat="1" x14ac:dyDescent="0.25"/>
    <row r="6490" s="354" customFormat="1" x14ac:dyDescent="0.25"/>
    <row r="6491" s="354" customFormat="1" x14ac:dyDescent="0.25"/>
    <row r="6492" s="354" customFormat="1" x14ac:dyDescent="0.25"/>
    <row r="6493" s="354" customFormat="1" x14ac:dyDescent="0.25"/>
    <row r="6494" s="354" customFormat="1" x14ac:dyDescent="0.25"/>
    <row r="6495" s="354" customFormat="1" x14ac:dyDescent="0.25"/>
    <row r="6496" s="354" customFormat="1" x14ac:dyDescent="0.25"/>
    <row r="6497" s="354" customFormat="1" x14ac:dyDescent="0.25"/>
    <row r="6498" s="354" customFormat="1" x14ac:dyDescent="0.25"/>
    <row r="6499" s="354" customFormat="1" x14ac:dyDescent="0.25"/>
    <row r="6500" s="354" customFormat="1" x14ac:dyDescent="0.25"/>
    <row r="6501" s="354" customFormat="1" x14ac:dyDescent="0.25"/>
    <row r="6502" s="354" customFormat="1" x14ac:dyDescent="0.25"/>
    <row r="6503" s="354" customFormat="1" x14ac:dyDescent="0.25"/>
    <row r="6504" s="354" customFormat="1" x14ac:dyDescent="0.25"/>
    <row r="6505" s="354" customFormat="1" x14ac:dyDescent="0.25"/>
    <row r="6506" s="354" customFormat="1" x14ac:dyDescent="0.25"/>
    <row r="6507" s="354" customFormat="1" x14ac:dyDescent="0.25"/>
    <row r="6508" s="354" customFormat="1" x14ac:dyDescent="0.25"/>
    <row r="6509" s="354" customFormat="1" x14ac:dyDescent="0.25"/>
    <row r="6510" s="354" customFormat="1" x14ac:dyDescent="0.25"/>
    <row r="6511" s="354" customFormat="1" x14ac:dyDescent="0.25"/>
    <row r="6512" s="354" customFormat="1" x14ac:dyDescent="0.25"/>
    <row r="6513" s="354" customFormat="1" x14ac:dyDescent="0.25"/>
    <row r="6514" s="354" customFormat="1" x14ac:dyDescent="0.25"/>
    <row r="6515" s="354" customFormat="1" x14ac:dyDescent="0.25"/>
    <row r="6516" s="354" customFormat="1" x14ac:dyDescent="0.25"/>
    <row r="6517" s="354" customFormat="1" x14ac:dyDescent="0.25"/>
    <row r="6518" s="354" customFormat="1" x14ac:dyDescent="0.25"/>
    <row r="6519" s="354" customFormat="1" x14ac:dyDescent="0.25"/>
    <row r="6520" s="354" customFormat="1" x14ac:dyDescent="0.25"/>
    <row r="6521" s="354" customFormat="1" x14ac:dyDescent="0.25"/>
    <row r="6522" s="354" customFormat="1" x14ac:dyDescent="0.25"/>
    <row r="6523" s="354" customFormat="1" x14ac:dyDescent="0.25"/>
    <row r="6524" s="354" customFormat="1" x14ac:dyDescent="0.25"/>
    <row r="6525" s="354" customFormat="1" x14ac:dyDescent="0.25"/>
    <row r="6526" s="354" customFormat="1" x14ac:dyDescent="0.25"/>
    <row r="6527" s="354" customFormat="1" x14ac:dyDescent="0.25"/>
    <row r="6528" s="354" customFormat="1" x14ac:dyDescent="0.25"/>
    <row r="6529" s="354" customFormat="1" x14ac:dyDescent="0.25"/>
    <row r="6530" s="354" customFormat="1" x14ac:dyDescent="0.25"/>
    <row r="6531" s="354" customFormat="1" x14ac:dyDescent="0.25"/>
    <row r="6532" s="354" customFormat="1" x14ac:dyDescent="0.25"/>
    <row r="6533" s="354" customFormat="1" x14ac:dyDescent="0.25"/>
    <row r="6534" s="354" customFormat="1" x14ac:dyDescent="0.25"/>
    <row r="6535" s="354" customFormat="1" x14ac:dyDescent="0.25"/>
    <row r="6536" s="354" customFormat="1" x14ac:dyDescent="0.25"/>
    <row r="6537" s="354" customFormat="1" x14ac:dyDescent="0.25"/>
    <row r="6538" s="354" customFormat="1" x14ac:dyDescent="0.25"/>
    <row r="6539" s="354" customFormat="1" x14ac:dyDescent="0.25"/>
    <row r="6540" s="354" customFormat="1" x14ac:dyDescent="0.25"/>
    <row r="6541" s="354" customFormat="1" x14ac:dyDescent="0.25"/>
    <row r="6542" s="354" customFormat="1" x14ac:dyDescent="0.25"/>
    <row r="6543" s="354" customFormat="1" x14ac:dyDescent="0.25"/>
    <row r="6544" s="354" customFormat="1" x14ac:dyDescent="0.25"/>
    <row r="6545" s="354" customFormat="1" x14ac:dyDescent="0.25"/>
    <row r="6546" s="354" customFormat="1" x14ac:dyDescent="0.25"/>
    <row r="6547" s="354" customFormat="1" x14ac:dyDescent="0.25"/>
    <row r="6548" s="354" customFormat="1" x14ac:dyDescent="0.25"/>
    <row r="6549" s="354" customFormat="1" x14ac:dyDescent="0.25"/>
    <row r="6550" s="354" customFormat="1" x14ac:dyDescent="0.25"/>
    <row r="6551" s="354" customFormat="1" x14ac:dyDescent="0.25"/>
    <row r="6552" s="354" customFormat="1" x14ac:dyDescent="0.25"/>
    <row r="6553" s="354" customFormat="1" x14ac:dyDescent="0.25"/>
    <row r="6554" s="354" customFormat="1" x14ac:dyDescent="0.25"/>
    <row r="6555" s="354" customFormat="1" x14ac:dyDescent="0.25"/>
    <row r="6556" s="354" customFormat="1" x14ac:dyDescent="0.25"/>
    <row r="6557" s="354" customFormat="1" x14ac:dyDescent="0.25"/>
    <row r="6558" s="354" customFormat="1" x14ac:dyDescent="0.25"/>
    <row r="6559" s="354" customFormat="1" x14ac:dyDescent="0.25"/>
    <row r="6560" s="354" customFormat="1" x14ac:dyDescent="0.25"/>
    <row r="6561" s="354" customFormat="1" x14ac:dyDescent="0.25"/>
    <row r="6562" s="354" customFormat="1" x14ac:dyDescent="0.25"/>
    <row r="6563" s="354" customFormat="1" x14ac:dyDescent="0.25"/>
    <row r="6564" s="354" customFormat="1" x14ac:dyDescent="0.25"/>
    <row r="6565" s="354" customFormat="1" x14ac:dyDescent="0.25"/>
    <row r="6566" s="354" customFormat="1" x14ac:dyDescent="0.25"/>
    <row r="6567" s="354" customFormat="1" x14ac:dyDescent="0.25"/>
    <row r="6568" s="354" customFormat="1" x14ac:dyDescent="0.25"/>
    <row r="6569" s="354" customFormat="1" x14ac:dyDescent="0.25"/>
    <row r="6570" s="354" customFormat="1" x14ac:dyDescent="0.25"/>
    <row r="6571" s="354" customFormat="1" x14ac:dyDescent="0.25"/>
    <row r="6572" s="354" customFormat="1" x14ac:dyDescent="0.25"/>
    <row r="6573" s="354" customFormat="1" x14ac:dyDescent="0.25"/>
    <row r="6574" s="354" customFormat="1" x14ac:dyDescent="0.25"/>
    <row r="6575" s="354" customFormat="1" x14ac:dyDescent="0.25"/>
    <row r="6576" s="354" customFormat="1" x14ac:dyDescent="0.25"/>
    <row r="6577" s="354" customFormat="1" x14ac:dyDescent="0.25"/>
    <row r="6578" s="354" customFormat="1" x14ac:dyDescent="0.25"/>
    <row r="6579" s="354" customFormat="1" x14ac:dyDescent="0.25"/>
    <row r="6580" s="354" customFormat="1" x14ac:dyDescent="0.25"/>
    <row r="6581" s="354" customFormat="1" x14ac:dyDescent="0.25"/>
    <row r="6582" s="354" customFormat="1" x14ac:dyDescent="0.25"/>
    <row r="6583" s="354" customFormat="1" x14ac:dyDescent="0.25"/>
    <row r="6584" s="354" customFormat="1" x14ac:dyDescent="0.25"/>
    <row r="6585" s="354" customFormat="1" x14ac:dyDescent="0.25"/>
    <row r="6586" s="354" customFormat="1" x14ac:dyDescent="0.25"/>
    <row r="6587" s="354" customFormat="1" x14ac:dyDescent="0.25"/>
    <row r="6588" s="354" customFormat="1" x14ac:dyDescent="0.25"/>
    <row r="6589" s="354" customFormat="1" x14ac:dyDescent="0.25"/>
    <row r="6590" s="354" customFormat="1" x14ac:dyDescent="0.25"/>
    <row r="6591" s="354" customFormat="1" x14ac:dyDescent="0.25"/>
    <row r="6592" s="354" customFormat="1" x14ac:dyDescent="0.25"/>
    <row r="6593" s="354" customFormat="1" x14ac:dyDescent="0.25"/>
    <row r="6594" s="354" customFormat="1" x14ac:dyDescent="0.25"/>
    <row r="6595" s="354" customFormat="1" x14ac:dyDescent="0.25"/>
    <row r="6596" s="354" customFormat="1" x14ac:dyDescent="0.25"/>
    <row r="6597" s="354" customFormat="1" x14ac:dyDescent="0.25"/>
    <row r="6598" s="354" customFormat="1" x14ac:dyDescent="0.25"/>
    <row r="6599" s="354" customFormat="1" x14ac:dyDescent="0.25"/>
    <row r="6600" s="354" customFormat="1" x14ac:dyDescent="0.25"/>
    <row r="6601" s="354" customFormat="1" x14ac:dyDescent="0.25"/>
    <row r="6602" s="354" customFormat="1" x14ac:dyDescent="0.25"/>
    <row r="6603" s="354" customFormat="1" x14ac:dyDescent="0.25"/>
    <row r="6604" s="354" customFormat="1" x14ac:dyDescent="0.25"/>
    <row r="6605" s="354" customFormat="1" x14ac:dyDescent="0.25"/>
    <row r="6606" s="354" customFormat="1" x14ac:dyDescent="0.25"/>
    <row r="6607" s="354" customFormat="1" x14ac:dyDescent="0.25"/>
    <row r="6608" s="354" customFormat="1" x14ac:dyDescent="0.25"/>
    <row r="6609" s="354" customFormat="1" x14ac:dyDescent="0.25"/>
    <row r="6610" s="354" customFormat="1" x14ac:dyDescent="0.25"/>
    <row r="6611" s="354" customFormat="1" x14ac:dyDescent="0.25"/>
    <row r="6612" s="354" customFormat="1" x14ac:dyDescent="0.25"/>
    <row r="6613" s="354" customFormat="1" x14ac:dyDescent="0.25"/>
    <row r="6614" s="354" customFormat="1" x14ac:dyDescent="0.25"/>
    <row r="6615" s="354" customFormat="1" x14ac:dyDescent="0.25"/>
    <row r="6616" s="354" customFormat="1" x14ac:dyDescent="0.25"/>
    <row r="6617" s="354" customFormat="1" x14ac:dyDescent="0.25"/>
    <row r="6618" s="354" customFormat="1" x14ac:dyDescent="0.25"/>
    <row r="6619" s="354" customFormat="1" x14ac:dyDescent="0.25"/>
    <row r="6620" s="354" customFormat="1" x14ac:dyDescent="0.25"/>
    <row r="6621" s="354" customFormat="1" x14ac:dyDescent="0.25"/>
    <row r="6622" s="354" customFormat="1" x14ac:dyDescent="0.25"/>
    <row r="6623" s="354" customFormat="1" x14ac:dyDescent="0.25"/>
    <row r="6624" s="354" customFormat="1" x14ac:dyDescent="0.25"/>
    <row r="6625" s="354" customFormat="1" x14ac:dyDescent="0.25"/>
    <row r="6626" s="354" customFormat="1" x14ac:dyDescent="0.25"/>
    <row r="6627" s="354" customFormat="1" x14ac:dyDescent="0.25"/>
    <row r="6628" s="354" customFormat="1" x14ac:dyDescent="0.25"/>
    <row r="6629" s="354" customFormat="1" x14ac:dyDescent="0.25"/>
    <row r="6630" s="354" customFormat="1" x14ac:dyDescent="0.25"/>
    <row r="6631" s="354" customFormat="1" x14ac:dyDescent="0.25"/>
    <row r="6632" s="354" customFormat="1" x14ac:dyDescent="0.25"/>
    <row r="6633" s="354" customFormat="1" x14ac:dyDescent="0.25"/>
    <row r="6634" s="354" customFormat="1" x14ac:dyDescent="0.25"/>
    <row r="6635" s="354" customFormat="1" x14ac:dyDescent="0.25"/>
    <row r="6636" s="354" customFormat="1" x14ac:dyDescent="0.25"/>
    <row r="6637" s="354" customFormat="1" x14ac:dyDescent="0.25"/>
    <row r="6638" s="354" customFormat="1" x14ac:dyDescent="0.25"/>
    <row r="6639" s="354" customFormat="1" x14ac:dyDescent="0.25"/>
    <row r="6640" s="354" customFormat="1" x14ac:dyDescent="0.25"/>
    <row r="6641" s="354" customFormat="1" x14ac:dyDescent="0.25"/>
    <row r="6642" s="354" customFormat="1" x14ac:dyDescent="0.25"/>
    <row r="6643" s="354" customFormat="1" x14ac:dyDescent="0.25"/>
    <row r="6644" s="354" customFormat="1" x14ac:dyDescent="0.25"/>
    <row r="6645" s="354" customFormat="1" x14ac:dyDescent="0.25"/>
    <row r="6646" s="354" customFormat="1" x14ac:dyDescent="0.25"/>
    <row r="6647" s="354" customFormat="1" x14ac:dyDescent="0.25"/>
    <row r="6648" s="354" customFormat="1" x14ac:dyDescent="0.25"/>
    <row r="6649" s="354" customFormat="1" x14ac:dyDescent="0.25"/>
    <row r="6650" s="354" customFormat="1" x14ac:dyDescent="0.25"/>
    <row r="6651" s="354" customFormat="1" x14ac:dyDescent="0.25"/>
    <row r="6652" s="354" customFormat="1" x14ac:dyDescent="0.25"/>
    <row r="6653" s="354" customFormat="1" x14ac:dyDescent="0.25"/>
    <row r="6654" s="354" customFormat="1" x14ac:dyDescent="0.25"/>
    <row r="6655" s="354" customFormat="1" x14ac:dyDescent="0.25"/>
    <row r="6656" s="354" customFormat="1" x14ac:dyDescent="0.25"/>
    <row r="6657" s="354" customFormat="1" x14ac:dyDescent="0.25"/>
    <row r="6658" s="354" customFormat="1" x14ac:dyDescent="0.25"/>
    <row r="6659" s="354" customFormat="1" x14ac:dyDescent="0.25"/>
    <row r="6660" s="354" customFormat="1" x14ac:dyDescent="0.25"/>
    <row r="6661" s="354" customFormat="1" x14ac:dyDescent="0.25"/>
    <row r="6662" s="354" customFormat="1" x14ac:dyDescent="0.25"/>
    <row r="6663" s="354" customFormat="1" x14ac:dyDescent="0.25"/>
    <row r="6664" s="354" customFormat="1" x14ac:dyDescent="0.25"/>
    <row r="6665" s="354" customFormat="1" x14ac:dyDescent="0.25"/>
    <row r="6666" s="354" customFormat="1" x14ac:dyDescent="0.25"/>
    <row r="6667" s="354" customFormat="1" x14ac:dyDescent="0.25"/>
    <row r="6668" s="354" customFormat="1" x14ac:dyDescent="0.25"/>
    <row r="6669" s="354" customFormat="1" x14ac:dyDescent="0.25"/>
    <row r="6670" s="354" customFormat="1" x14ac:dyDescent="0.25"/>
    <row r="6671" s="354" customFormat="1" x14ac:dyDescent="0.25"/>
    <row r="6672" s="354" customFormat="1" x14ac:dyDescent="0.25"/>
    <row r="6673" s="354" customFormat="1" x14ac:dyDescent="0.25"/>
    <row r="6674" s="354" customFormat="1" x14ac:dyDescent="0.25"/>
    <row r="6675" s="354" customFormat="1" x14ac:dyDescent="0.25"/>
    <row r="6676" s="354" customFormat="1" x14ac:dyDescent="0.25"/>
    <row r="6677" s="354" customFormat="1" x14ac:dyDescent="0.25"/>
    <row r="6678" s="354" customFormat="1" x14ac:dyDescent="0.25"/>
    <row r="6679" s="354" customFormat="1" x14ac:dyDescent="0.25"/>
    <row r="6680" s="354" customFormat="1" x14ac:dyDescent="0.25"/>
    <row r="6681" s="354" customFormat="1" x14ac:dyDescent="0.25"/>
    <row r="6682" s="354" customFormat="1" x14ac:dyDescent="0.25"/>
    <row r="6683" s="354" customFormat="1" x14ac:dyDescent="0.25"/>
    <row r="6684" s="354" customFormat="1" x14ac:dyDescent="0.25"/>
    <row r="6685" s="354" customFormat="1" x14ac:dyDescent="0.25"/>
    <row r="6686" s="354" customFormat="1" x14ac:dyDescent="0.25"/>
    <row r="6687" s="354" customFormat="1" x14ac:dyDescent="0.25"/>
    <row r="6688" s="354" customFormat="1" x14ac:dyDescent="0.25"/>
    <row r="6689" s="354" customFormat="1" x14ac:dyDescent="0.25"/>
    <row r="6690" s="354" customFormat="1" x14ac:dyDescent="0.25"/>
    <row r="6691" s="354" customFormat="1" x14ac:dyDescent="0.25"/>
    <row r="6692" s="354" customFormat="1" x14ac:dyDescent="0.25"/>
    <row r="6693" s="354" customFormat="1" x14ac:dyDescent="0.25"/>
    <row r="6694" s="354" customFormat="1" x14ac:dyDescent="0.25"/>
    <row r="6695" s="354" customFormat="1" x14ac:dyDescent="0.25"/>
    <row r="6696" s="354" customFormat="1" x14ac:dyDescent="0.25"/>
    <row r="6697" s="354" customFormat="1" x14ac:dyDescent="0.25"/>
    <row r="6698" s="354" customFormat="1" x14ac:dyDescent="0.25"/>
    <row r="6699" s="354" customFormat="1" x14ac:dyDescent="0.25"/>
    <row r="6700" s="354" customFormat="1" x14ac:dyDescent="0.25"/>
    <row r="6701" s="354" customFormat="1" x14ac:dyDescent="0.25"/>
    <row r="6702" s="354" customFormat="1" x14ac:dyDescent="0.25"/>
    <row r="6703" s="354" customFormat="1" x14ac:dyDescent="0.25"/>
    <row r="6704" s="354" customFormat="1" x14ac:dyDescent="0.25"/>
    <row r="6705" s="354" customFormat="1" x14ac:dyDescent="0.25"/>
    <row r="6706" s="354" customFormat="1" x14ac:dyDescent="0.25"/>
    <row r="6707" s="354" customFormat="1" x14ac:dyDescent="0.25"/>
    <row r="6708" s="354" customFormat="1" x14ac:dyDescent="0.25"/>
    <row r="6709" s="354" customFormat="1" x14ac:dyDescent="0.25"/>
    <row r="6710" s="354" customFormat="1" x14ac:dyDescent="0.25"/>
    <row r="6711" s="354" customFormat="1" x14ac:dyDescent="0.25"/>
    <row r="6712" s="354" customFormat="1" x14ac:dyDescent="0.25"/>
    <row r="6713" s="354" customFormat="1" x14ac:dyDescent="0.25"/>
    <row r="6714" s="354" customFormat="1" x14ac:dyDescent="0.25"/>
    <row r="6715" s="354" customFormat="1" x14ac:dyDescent="0.25"/>
    <row r="6716" s="354" customFormat="1" x14ac:dyDescent="0.25"/>
    <row r="6717" s="354" customFormat="1" x14ac:dyDescent="0.25"/>
    <row r="6718" s="354" customFormat="1" x14ac:dyDescent="0.25"/>
    <row r="6719" s="354" customFormat="1" x14ac:dyDescent="0.25"/>
    <row r="6720" s="354" customFormat="1" x14ac:dyDescent="0.25"/>
    <row r="6721" s="354" customFormat="1" x14ac:dyDescent="0.25"/>
    <row r="6722" s="354" customFormat="1" x14ac:dyDescent="0.25"/>
    <row r="6723" s="354" customFormat="1" x14ac:dyDescent="0.25"/>
    <row r="6724" s="354" customFormat="1" x14ac:dyDescent="0.25"/>
    <row r="6725" s="354" customFormat="1" x14ac:dyDescent="0.25"/>
    <row r="6726" s="354" customFormat="1" x14ac:dyDescent="0.25"/>
    <row r="6727" s="354" customFormat="1" x14ac:dyDescent="0.25"/>
    <row r="6728" s="354" customFormat="1" x14ac:dyDescent="0.25"/>
    <row r="6729" s="354" customFormat="1" x14ac:dyDescent="0.25"/>
    <row r="6730" s="354" customFormat="1" x14ac:dyDescent="0.25"/>
    <row r="6731" s="354" customFormat="1" x14ac:dyDescent="0.25"/>
    <row r="6732" s="354" customFormat="1" x14ac:dyDescent="0.25"/>
    <row r="6733" s="354" customFormat="1" x14ac:dyDescent="0.25"/>
    <row r="6734" s="354" customFormat="1" x14ac:dyDescent="0.25"/>
    <row r="6735" s="354" customFormat="1" x14ac:dyDescent="0.25"/>
    <row r="6736" s="354" customFormat="1" x14ac:dyDescent="0.25"/>
    <row r="6737" s="354" customFormat="1" x14ac:dyDescent="0.25"/>
    <row r="6738" s="354" customFormat="1" x14ac:dyDescent="0.25"/>
    <row r="6739" s="354" customFormat="1" x14ac:dyDescent="0.25"/>
    <row r="6740" s="354" customFormat="1" x14ac:dyDescent="0.25"/>
    <row r="6741" s="354" customFormat="1" x14ac:dyDescent="0.25"/>
    <row r="6742" s="354" customFormat="1" x14ac:dyDescent="0.25"/>
    <row r="6743" s="354" customFormat="1" x14ac:dyDescent="0.25"/>
    <row r="6744" s="354" customFormat="1" x14ac:dyDescent="0.25"/>
    <row r="6745" s="354" customFormat="1" x14ac:dyDescent="0.25"/>
    <row r="6746" s="354" customFormat="1" x14ac:dyDescent="0.25"/>
    <row r="6747" s="354" customFormat="1" x14ac:dyDescent="0.25"/>
    <row r="6748" s="354" customFormat="1" x14ac:dyDescent="0.25"/>
    <row r="6749" s="354" customFormat="1" x14ac:dyDescent="0.25"/>
    <row r="6750" s="354" customFormat="1" x14ac:dyDescent="0.25"/>
    <row r="6751" s="354" customFormat="1" x14ac:dyDescent="0.25"/>
    <row r="6752" s="354" customFormat="1" x14ac:dyDescent="0.25"/>
    <row r="6753" s="354" customFormat="1" x14ac:dyDescent="0.25"/>
    <row r="6754" s="354" customFormat="1" x14ac:dyDescent="0.25"/>
    <row r="6755" s="354" customFormat="1" x14ac:dyDescent="0.25"/>
    <row r="6756" s="354" customFormat="1" x14ac:dyDescent="0.25"/>
    <row r="6757" s="354" customFormat="1" x14ac:dyDescent="0.25"/>
    <row r="6758" s="354" customFormat="1" x14ac:dyDescent="0.25"/>
    <row r="6759" s="354" customFormat="1" x14ac:dyDescent="0.25"/>
    <row r="6760" s="354" customFormat="1" x14ac:dyDescent="0.25"/>
    <row r="6761" s="354" customFormat="1" x14ac:dyDescent="0.25"/>
    <row r="6762" s="354" customFormat="1" x14ac:dyDescent="0.25"/>
    <row r="6763" s="354" customFormat="1" x14ac:dyDescent="0.25"/>
    <row r="6764" s="354" customFormat="1" x14ac:dyDescent="0.25"/>
    <row r="6765" s="354" customFormat="1" x14ac:dyDescent="0.25"/>
    <row r="6766" s="354" customFormat="1" x14ac:dyDescent="0.25"/>
    <row r="6767" s="354" customFormat="1" x14ac:dyDescent="0.25"/>
    <row r="6768" s="354" customFormat="1" x14ac:dyDescent="0.25"/>
    <row r="6769" s="354" customFormat="1" x14ac:dyDescent="0.25"/>
    <row r="6770" s="354" customFormat="1" x14ac:dyDescent="0.25"/>
    <row r="6771" s="354" customFormat="1" x14ac:dyDescent="0.25"/>
    <row r="6772" s="354" customFormat="1" x14ac:dyDescent="0.25"/>
    <row r="6773" s="354" customFormat="1" x14ac:dyDescent="0.25"/>
    <row r="6774" s="354" customFormat="1" x14ac:dyDescent="0.25"/>
    <row r="6775" s="354" customFormat="1" x14ac:dyDescent="0.25"/>
    <row r="6776" s="354" customFormat="1" x14ac:dyDescent="0.25"/>
    <row r="6777" s="354" customFormat="1" x14ac:dyDescent="0.25"/>
    <row r="6778" s="354" customFormat="1" x14ac:dyDescent="0.25"/>
    <row r="6779" s="354" customFormat="1" x14ac:dyDescent="0.25"/>
    <row r="6780" s="354" customFormat="1" x14ac:dyDescent="0.25"/>
    <row r="6781" s="354" customFormat="1" x14ac:dyDescent="0.25"/>
    <row r="6782" s="354" customFormat="1" x14ac:dyDescent="0.25"/>
    <row r="6783" s="354" customFormat="1" x14ac:dyDescent="0.25"/>
    <row r="6784" s="354" customFormat="1" x14ac:dyDescent="0.25"/>
    <row r="6785" s="354" customFormat="1" x14ac:dyDescent="0.25"/>
    <row r="6786" s="354" customFormat="1" x14ac:dyDescent="0.25"/>
    <row r="6787" s="354" customFormat="1" x14ac:dyDescent="0.25"/>
    <row r="6788" s="354" customFormat="1" x14ac:dyDescent="0.25"/>
    <row r="6789" s="354" customFormat="1" x14ac:dyDescent="0.25"/>
    <row r="6790" s="354" customFormat="1" x14ac:dyDescent="0.25"/>
    <row r="6791" s="354" customFormat="1" x14ac:dyDescent="0.25"/>
    <row r="6792" s="354" customFormat="1" x14ac:dyDescent="0.25"/>
    <row r="6793" s="354" customFormat="1" x14ac:dyDescent="0.25"/>
    <row r="6794" s="354" customFormat="1" x14ac:dyDescent="0.25"/>
    <row r="6795" s="354" customFormat="1" x14ac:dyDescent="0.25"/>
    <row r="6796" s="354" customFormat="1" x14ac:dyDescent="0.25"/>
    <row r="6797" s="354" customFormat="1" x14ac:dyDescent="0.25"/>
    <row r="6798" s="354" customFormat="1" x14ac:dyDescent="0.25"/>
    <row r="6799" s="354" customFormat="1" x14ac:dyDescent="0.25"/>
    <row r="6800" s="354" customFormat="1" x14ac:dyDescent="0.25"/>
    <row r="6801" s="354" customFormat="1" x14ac:dyDescent="0.25"/>
    <row r="6802" s="354" customFormat="1" x14ac:dyDescent="0.25"/>
    <row r="6803" s="354" customFormat="1" x14ac:dyDescent="0.25"/>
    <row r="6804" s="354" customFormat="1" x14ac:dyDescent="0.25"/>
    <row r="6805" s="354" customFormat="1" x14ac:dyDescent="0.25"/>
    <row r="6806" s="354" customFormat="1" x14ac:dyDescent="0.25"/>
    <row r="6807" s="354" customFormat="1" x14ac:dyDescent="0.25"/>
    <row r="6808" s="354" customFormat="1" x14ac:dyDescent="0.25"/>
    <row r="6809" s="354" customFormat="1" x14ac:dyDescent="0.25"/>
    <row r="6810" s="354" customFormat="1" x14ac:dyDescent="0.25"/>
    <row r="6811" s="354" customFormat="1" x14ac:dyDescent="0.25"/>
    <row r="6812" s="354" customFormat="1" x14ac:dyDescent="0.25"/>
    <row r="6813" s="354" customFormat="1" x14ac:dyDescent="0.25"/>
    <row r="6814" s="354" customFormat="1" x14ac:dyDescent="0.25"/>
    <row r="6815" s="354" customFormat="1" x14ac:dyDescent="0.25"/>
    <row r="6816" s="354" customFormat="1" x14ac:dyDescent="0.25"/>
    <row r="6817" s="354" customFormat="1" x14ac:dyDescent="0.25"/>
    <row r="6818" s="354" customFormat="1" x14ac:dyDescent="0.25"/>
    <row r="6819" s="354" customFormat="1" x14ac:dyDescent="0.25"/>
    <row r="6820" s="354" customFormat="1" x14ac:dyDescent="0.25"/>
    <row r="6821" s="354" customFormat="1" x14ac:dyDescent="0.25"/>
    <row r="6822" s="354" customFormat="1" x14ac:dyDescent="0.25"/>
    <row r="6823" s="354" customFormat="1" x14ac:dyDescent="0.25"/>
    <row r="6824" s="354" customFormat="1" x14ac:dyDescent="0.25"/>
    <row r="6825" s="354" customFormat="1" x14ac:dyDescent="0.25"/>
    <row r="6826" s="354" customFormat="1" x14ac:dyDescent="0.25"/>
    <row r="6827" s="354" customFormat="1" x14ac:dyDescent="0.25"/>
    <row r="6828" s="354" customFormat="1" x14ac:dyDescent="0.25"/>
    <row r="6829" s="354" customFormat="1" x14ac:dyDescent="0.25"/>
    <row r="6830" s="354" customFormat="1" x14ac:dyDescent="0.25"/>
    <row r="6831" s="354" customFormat="1" x14ac:dyDescent="0.25"/>
    <row r="6832" s="354" customFormat="1" x14ac:dyDescent="0.25"/>
    <row r="6833" s="354" customFormat="1" x14ac:dyDescent="0.25"/>
    <row r="6834" s="354" customFormat="1" x14ac:dyDescent="0.25"/>
    <row r="6835" s="354" customFormat="1" x14ac:dyDescent="0.25"/>
    <row r="6836" s="354" customFormat="1" x14ac:dyDescent="0.25"/>
    <row r="6837" s="354" customFormat="1" x14ac:dyDescent="0.25"/>
    <row r="6838" s="354" customFormat="1" x14ac:dyDescent="0.25"/>
    <row r="6839" s="354" customFormat="1" x14ac:dyDescent="0.25"/>
    <row r="6840" s="354" customFormat="1" x14ac:dyDescent="0.25"/>
    <row r="6841" s="354" customFormat="1" x14ac:dyDescent="0.25"/>
    <row r="6842" s="354" customFormat="1" x14ac:dyDescent="0.25"/>
    <row r="6843" s="354" customFormat="1" x14ac:dyDescent="0.25"/>
    <row r="6844" s="354" customFormat="1" x14ac:dyDescent="0.25"/>
    <row r="6845" s="354" customFormat="1" x14ac:dyDescent="0.25"/>
    <row r="6846" s="354" customFormat="1" x14ac:dyDescent="0.25"/>
    <row r="6847" s="354" customFormat="1" x14ac:dyDescent="0.25"/>
    <row r="6848" s="354" customFormat="1" x14ac:dyDescent="0.25"/>
    <row r="6849" s="354" customFormat="1" x14ac:dyDescent="0.25"/>
    <row r="6850" s="354" customFormat="1" x14ac:dyDescent="0.25"/>
    <row r="6851" s="354" customFormat="1" x14ac:dyDescent="0.25"/>
    <row r="6852" s="354" customFormat="1" x14ac:dyDescent="0.25"/>
    <row r="6853" s="354" customFormat="1" x14ac:dyDescent="0.25"/>
    <row r="6854" s="354" customFormat="1" x14ac:dyDescent="0.25"/>
    <row r="6855" s="354" customFormat="1" x14ac:dyDescent="0.25"/>
    <row r="6856" s="354" customFormat="1" x14ac:dyDescent="0.25"/>
    <row r="6857" s="354" customFormat="1" x14ac:dyDescent="0.25"/>
    <row r="6858" s="354" customFormat="1" x14ac:dyDescent="0.25"/>
    <row r="6859" s="354" customFormat="1" x14ac:dyDescent="0.25"/>
    <row r="6860" s="354" customFormat="1" x14ac:dyDescent="0.25"/>
    <row r="6861" s="354" customFormat="1" x14ac:dyDescent="0.25"/>
    <row r="6862" s="354" customFormat="1" x14ac:dyDescent="0.25"/>
    <row r="6863" s="354" customFormat="1" x14ac:dyDescent="0.25"/>
    <row r="6864" s="354" customFormat="1" x14ac:dyDescent="0.25"/>
    <row r="6865" s="354" customFormat="1" x14ac:dyDescent="0.25"/>
    <row r="6866" s="354" customFormat="1" x14ac:dyDescent="0.25"/>
    <row r="6867" s="354" customFormat="1" x14ac:dyDescent="0.25"/>
    <row r="6868" s="354" customFormat="1" x14ac:dyDescent="0.25"/>
    <row r="6869" s="354" customFormat="1" x14ac:dyDescent="0.25"/>
    <row r="6870" s="354" customFormat="1" x14ac:dyDescent="0.25"/>
    <row r="6871" s="354" customFormat="1" x14ac:dyDescent="0.25"/>
    <row r="6872" s="354" customFormat="1" x14ac:dyDescent="0.25"/>
    <row r="6873" s="354" customFormat="1" x14ac:dyDescent="0.25"/>
    <row r="6874" s="354" customFormat="1" x14ac:dyDescent="0.25"/>
    <row r="6875" s="354" customFormat="1" x14ac:dyDescent="0.25"/>
    <row r="6876" s="354" customFormat="1" x14ac:dyDescent="0.25"/>
    <row r="6877" s="354" customFormat="1" x14ac:dyDescent="0.25"/>
    <row r="6878" s="354" customFormat="1" x14ac:dyDescent="0.25"/>
    <row r="6879" s="354" customFormat="1" x14ac:dyDescent="0.25"/>
    <row r="6880" s="354" customFormat="1" x14ac:dyDescent="0.25"/>
    <row r="6881" s="354" customFormat="1" x14ac:dyDescent="0.25"/>
    <row r="6882" s="354" customFormat="1" x14ac:dyDescent="0.25"/>
    <row r="6883" s="354" customFormat="1" x14ac:dyDescent="0.25"/>
    <row r="6884" s="354" customFormat="1" x14ac:dyDescent="0.25"/>
    <row r="6885" s="354" customFormat="1" x14ac:dyDescent="0.25"/>
    <row r="6886" s="354" customFormat="1" x14ac:dyDescent="0.25"/>
    <row r="6887" s="354" customFormat="1" x14ac:dyDescent="0.25"/>
    <row r="6888" s="354" customFormat="1" x14ac:dyDescent="0.25"/>
    <row r="6889" s="354" customFormat="1" x14ac:dyDescent="0.25"/>
    <row r="6890" s="354" customFormat="1" x14ac:dyDescent="0.25"/>
    <row r="6891" s="354" customFormat="1" x14ac:dyDescent="0.25"/>
    <row r="6892" s="354" customFormat="1" x14ac:dyDescent="0.25"/>
    <row r="6893" s="354" customFormat="1" x14ac:dyDescent="0.25"/>
    <row r="6894" s="354" customFormat="1" x14ac:dyDescent="0.25"/>
    <row r="6895" s="354" customFormat="1" x14ac:dyDescent="0.25"/>
    <row r="6896" s="354" customFormat="1" x14ac:dyDescent="0.25"/>
    <row r="6897" s="354" customFormat="1" x14ac:dyDescent="0.25"/>
    <row r="6898" s="354" customFormat="1" x14ac:dyDescent="0.25"/>
    <row r="6899" s="354" customFormat="1" x14ac:dyDescent="0.25"/>
    <row r="6900" s="354" customFormat="1" x14ac:dyDescent="0.25"/>
    <row r="6901" s="354" customFormat="1" x14ac:dyDescent="0.25"/>
    <row r="6902" s="354" customFormat="1" x14ac:dyDescent="0.25"/>
    <row r="6903" s="354" customFormat="1" x14ac:dyDescent="0.25"/>
    <row r="6904" s="354" customFormat="1" x14ac:dyDescent="0.25"/>
    <row r="6905" s="354" customFormat="1" x14ac:dyDescent="0.25"/>
    <row r="6906" s="354" customFormat="1" x14ac:dyDescent="0.25"/>
    <row r="6907" s="354" customFormat="1" x14ac:dyDescent="0.25"/>
    <row r="6908" s="354" customFormat="1" x14ac:dyDescent="0.25"/>
    <row r="6909" s="354" customFormat="1" x14ac:dyDescent="0.25"/>
    <row r="6910" s="354" customFormat="1" x14ac:dyDescent="0.25"/>
    <row r="6911" s="354" customFormat="1" x14ac:dyDescent="0.25"/>
    <row r="6912" s="354" customFormat="1" x14ac:dyDescent="0.25"/>
    <row r="6913" s="354" customFormat="1" x14ac:dyDescent="0.25"/>
    <row r="6914" s="354" customFormat="1" x14ac:dyDescent="0.25"/>
    <row r="6915" s="354" customFormat="1" x14ac:dyDescent="0.25"/>
    <row r="6916" s="354" customFormat="1" x14ac:dyDescent="0.25"/>
    <row r="6917" s="354" customFormat="1" x14ac:dyDescent="0.25"/>
    <row r="6918" s="354" customFormat="1" x14ac:dyDescent="0.25"/>
    <row r="6919" s="354" customFormat="1" x14ac:dyDescent="0.25"/>
    <row r="6920" s="354" customFormat="1" x14ac:dyDescent="0.25"/>
    <row r="6921" s="354" customFormat="1" x14ac:dyDescent="0.25"/>
    <row r="6922" s="354" customFormat="1" x14ac:dyDescent="0.25"/>
    <row r="6923" s="354" customFormat="1" x14ac:dyDescent="0.25"/>
    <row r="6924" s="354" customFormat="1" x14ac:dyDescent="0.25"/>
    <row r="6925" s="354" customFormat="1" x14ac:dyDescent="0.25"/>
    <row r="6926" s="354" customFormat="1" x14ac:dyDescent="0.25"/>
    <row r="6927" s="354" customFormat="1" x14ac:dyDescent="0.25"/>
    <row r="6928" s="354" customFormat="1" x14ac:dyDescent="0.25"/>
    <row r="6929" s="354" customFormat="1" x14ac:dyDescent="0.25"/>
    <row r="6930" s="354" customFormat="1" x14ac:dyDescent="0.25"/>
    <row r="6931" s="354" customFormat="1" x14ac:dyDescent="0.25"/>
    <row r="6932" s="354" customFormat="1" x14ac:dyDescent="0.25"/>
    <row r="6933" s="354" customFormat="1" x14ac:dyDescent="0.25"/>
    <row r="6934" s="354" customFormat="1" x14ac:dyDescent="0.25"/>
    <row r="6935" s="354" customFormat="1" x14ac:dyDescent="0.25"/>
    <row r="6936" s="354" customFormat="1" x14ac:dyDescent="0.25"/>
    <row r="6937" s="354" customFormat="1" x14ac:dyDescent="0.25"/>
    <row r="6938" s="354" customFormat="1" x14ac:dyDescent="0.25"/>
    <row r="6939" s="354" customFormat="1" x14ac:dyDescent="0.25"/>
    <row r="6940" s="354" customFormat="1" x14ac:dyDescent="0.25"/>
    <row r="6941" s="354" customFormat="1" x14ac:dyDescent="0.25"/>
    <row r="6942" s="354" customFormat="1" x14ac:dyDescent="0.25"/>
    <row r="6943" s="354" customFormat="1" x14ac:dyDescent="0.25"/>
    <row r="6944" s="354" customFormat="1" x14ac:dyDescent="0.25"/>
    <row r="6945" s="354" customFormat="1" x14ac:dyDescent="0.25"/>
    <row r="6946" s="354" customFormat="1" x14ac:dyDescent="0.25"/>
    <row r="6947" s="354" customFormat="1" x14ac:dyDescent="0.25"/>
    <row r="6948" s="354" customFormat="1" x14ac:dyDescent="0.25"/>
    <row r="6949" s="354" customFormat="1" x14ac:dyDescent="0.25"/>
    <row r="6950" s="354" customFormat="1" x14ac:dyDescent="0.25"/>
    <row r="6951" s="354" customFormat="1" x14ac:dyDescent="0.25"/>
    <row r="6952" s="354" customFormat="1" x14ac:dyDescent="0.25"/>
    <row r="6953" s="354" customFormat="1" x14ac:dyDescent="0.25"/>
    <row r="6954" s="354" customFormat="1" x14ac:dyDescent="0.25"/>
    <row r="6955" s="354" customFormat="1" x14ac:dyDescent="0.25"/>
    <row r="6956" s="354" customFormat="1" x14ac:dyDescent="0.25"/>
    <row r="6957" s="354" customFormat="1" x14ac:dyDescent="0.25"/>
    <row r="6958" s="354" customFormat="1" x14ac:dyDescent="0.25"/>
    <row r="6959" s="354" customFormat="1" x14ac:dyDescent="0.25"/>
    <row r="6960" s="354" customFormat="1" x14ac:dyDescent="0.25"/>
    <row r="6961" s="354" customFormat="1" x14ac:dyDescent="0.25"/>
    <row r="6962" s="354" customFormat="1" x14ac:dyDescent="0.25"/>
    <row r="6963" s="354" customFormat="1" x14ac:dyDescent="0.25"/>
    <row r="6964" s="354" customFormat="1" x14ac:dyDescent="0.25"/>
    <row r="6965" s="354" customFormat="1" x14ac:dyDescent="0.25"/>
    <row r="6966" s="354" customFormat="1" x14ac:dyDescent="0.25"/>
    <row r="6967" s="354" customFormat="1" x14ac:dyDescent="0.25"/>
    <row r="6968" s="354" customFormat="1" x14ac:dyDescent="0.25"/>
    <row r="6969" s="354" customFormat="1" x14ac:dyDescent="0.25"/>
    <row r="6970" s="354" customFormat="1" x14ac:dyDescent="0.25"/>
    <row r="6971" s="354" customFormat="1" x14ac:dyDescent="0.25"/>
    <row r="6972" s="354" customFormat="1" x14ac:dyDescent="0.25"/>
    <row r="6973" s="354" customFormat="1" x14ac:dyDescent="0.25"/>
    <row r="6974" s="354" customFormat="1" x14ac:dyDescent="0.25"/>
    <row r="6975" s="354" customFormat="1" x14ac:dyDescent="0.25"/>
    <row r="6976" s="354" customFormat="1" x14ac:dyDescent="0.25"/>
    <row r="6977" s="354" customFormat="1" x14ac:dyDescent="0.25"/>
    <row r="6978" s="354" customFormat="1" x14ac:dyDescent="0.25"/>
    <row r="6979" s="354" customFormat="1" x14ac:dyDescent="0.25"/>
    <row r="6980" s="354" customFormat="1" x14ac:dyDescent="0.25"/>
    <row r="6981" s="354" customFormat="1" x14ac:dyDescent="0.25"/>
    <row r="6982" s="354" customFormat="1" x14ac:dyDescent="0.25"/>
    <row r="6983" s="354" customFormat="1" x14ac:dyDescent="0.25"/>
    <row r="6984" s="354" customFormat="1" x14ac:dyDescent="0.25"/>
    <row r="6985" s="354" customFormat="1" x14ac:dyDescent="0.25"/>
    <row r="6986" s="354" customFormat="1" x14ac:dyDescent="0.25"/>
    <row r="6987" s="354" customFormat="1" x14ac:dyDescent="0.25"/>
    <row r="6988" s="354" customFormat="1" x14ac:dyDescent="0.25"/>
    <row r="6989" s="354" customFormat="1" x14ac:dyDescent="0.25"/>
    <row r="6990" s="354" customFormat="1" x14ac:dyDescent="0.25"/>
    <row r="6991" s="354" customFormat="1" x14ac:dyDescent="0.25"/>
    <row r="6992" s="354" customFormat="1" x14ac:dyDescent="0.25"/>
    <row r="6993" s="354" customFormat="1" x14ac:dyDescent="0.25"/>
    <row r="6994" s="354" customFormat="1" x14ac:dyDescent="0.25"/>
    <row r="6995" s="354" customFormat="1" x14ac:dyDescent="0.25"/>
    <row r="6996" s="354" customFormat="1" x14ac:dyDescent="0.25"/>
    <row r="6997" s="354" customFormat="1" x14ac:dyDescent="0.25"/>
    <row r="6998" s="354" customFormat="1" x14ac:dyDescent="0.25"/>
    <row r="6999" s="354" customFormat="1" x14ac:dyDescent="0.25"/>
    <row r="7000" s="354" customFormat="1" x14ac:dyDescent="0.25"/>
    <row r="7001" s="354" customFormat="1" x14ac:dyDescent="0.25"/>
    <row r="7002" s="354" customFormat="1" x14ac:dyDescent="0.25"/>
    <row r="7003" s="354" customFormat="1" x14ac:dyDescent="0.25"/>
    <row r="7004" s="354" customFormat="1" x14ac:dyDescent="0.25"/>
    <row r="7005" s="354" customFormat="1" x14ac:dyDescent="0.25"/>
    <row r="7006" s="354" customFormat="1" x14ac:dyDescent="0.25"/>
    <row r="7007" s="354" customFormat="1" x14ac:dyDescent="0.25"/>
    <row r="7008" s="354" customFormat="1" x14ac:dyDescent="0.25"/>
    <row r="7009" s="354" customFormat="1" x14ac:dyDescent="0.25"/>
    <row r="7010" s="354" customFormat="1" x14ac:dyDescent="0.25"/>
    <row r="7011" s="354" customFormat="1" x14ac:dyDescent="0.25"/>
    <row r="7012" s="354" customFormat="1" x14ac:dyDescent="0.25"/>
    <row r="7013" s="354" customFormat="1" x14ac:dyDescent="0.25"/>
    <row r="7014" s="354" customFormat="1" x14ac:dyDescent="0.25"/>
    <row r="7015" s="354" customFormat="1" x14ac:dyDescent="0.25"/>
    <row r="7016" s="354" customFormat="1" x14ac:dyDescent="0.25"/>
    <row r="7017" s="354" customFormat="1" x14ac:dyDescent="0.25"/>
    <row r="7018" s="354" customFormat="1" x14ac:dyDescent="0.25"/>
    <row r="7019" s="354" customFormat="1" x14ac:dyDescent="0.25"/>
    <row r="7020" s="354" customFormat="1" x14ac:dyDescent="0.25"/>
    <row r="7021" s="354" customFormat="1" x14ac:dyDescent="0.25"/>
    <row r="7022" s="354" customFormat="1" x14ac:dyDescent="0.25"/>
    <row r="7023" s="354" customFormat="1" x14ac:dyDescent="0.25"/>
    <row r="7024" s="354" customFormat="1" x14ac:dyDescent="0.25"/>
    <row r="7025" s="354" customFormat="1" x14ac:dyDescent="0.25"/>
    <row r="7026" s="354" customFormat="1" x14ac:dyDescent="0.25"/>
    <row r="7027" s="354" customFormat="1" x14ac:dyDescent="0.25"/>
    <row r="7028" s="354" customFormat="1" x14ac:dyDescent="0.25"/>
    <row r="7029" s="354" customFormat="1" x14ac:dyDescent="0.25"/>
    <row r="7030" s="354" customFormat="1" x14ac:dyDescent="0.25"/>
    <row r="7031" s="354" customFormat="1" x14ac:dyDescent="0.25"/>
    <row r="7032" s="354" customFormat="1" x14ac:dyDescent="0.25"/>
    <row r="7033" s="354" customFormat="1" x14ac:dyDescent="0.25"/>
    <row r="7034" s="354" customFormat="1" x14ac:dyDescent="0.25"/>
    <row r="7035" s="354" customFormat="1" x14ac:dyDescent="0.25"/>
    <row r="7036" s="354" customFormat="1" x14ac:dyDescent="0.25"/>
    <row r="7037" s="354" customFormat="1" x14ac:dyDescent="0.25"/>
    <row r="7038" s="354" customFormat="1" x14ac:dyDescent="0.25"/>
    <row r="7039" s="354" customFormat="1" x14ac:dyDescent="0.25"/>
    <row r="7040" s="354" customFormat="1" x14ac:dyDescent="0.25"/>
    <row r="7041" s="354" customFormat="1" x14ac:dyDescent="0.25"/>
    <row r="7042" s="354" customFormat="1" x14ac:dyDescent="0.25"/>
    <row r="7043" s="354" customFormat="1" x14ac:dyDescent="0.25"/>
    <row r="7044" s="354" customFormat="1" x14ac:dyDescent="0.25"/>
    <row r="7045" s="354" customFormat="1" x14ac:dyDescent="0.25"/>
    <row r="7046" s="354" customFormat="1" x14ac:dyDescent="0.25"/>
    <row r="7047" s="354" customFormat="1" x14ac:dyDescent="0.25"/>
    <row r="7048" s="354" customFormat="1" x14ac:dyDescent="0.25"/>
    <row r="7049" s="354" customFormat="1" x14ac:dyDescent="0.25"/>
    <row r="7050" s="354" customFormat="1" x14ac:dyDescent="0.25"/>
    <row r="7051" s="354" customFormat="1" x14ac:dyDescent="0.25"/>
    <row r="7052" s="354" customFormat="1" x14ac:dyDescent="0.25"/>
    <row r="7053" s="354" customFormat="1" x14ac:dyDescent="0.25"/>
    <row r="7054" s="354" customFormat="1" x14ac:dyDescent="0.25"/>
    <row r="7055" s="354" customFormat="1" x14ac:dyDescent="0.25"/>
    <row r="7056" s="354" customFormat="1" x14ac:dyDescent="0.25"/>
    <row r="7057" s="354" customFormat="1" x14ac:dyDescent="0.25"/>
    <row r="7058" s="354" customFormat="1" x14ac:dyDescent="0.25"/>
    <row r="7059" s="354" customFormat="1" x14ac:dyDescent="0.25"/>
    <row r="7060" s="354" customFormat="1" x14ac:dyDescent="0.25"/>
    <row r="7061" s="354" customFormat="1" x14ac:dyDescent="0.25"/>
    <row r="7062" s="354" customFormat="1" x14ac:dyDescent="0.25"/>
    <row r="7063" s="354" customFormat="1" x14ac:dyDescent="0.25"/>
    <row r="7064" s="354" customFormat="1" x14ac:dyDescent="0.25"/>
    <row r="7065" s="354" customFormat="1" x14ac:dyDescent="0.25"/>
    <row r="7066" s="354" customFormat="1" x14ac:dyDescent="0.25"/>
    <row r="7067" s="354" customFormat="1" x14ac:dyDescent="0.25"/>
    <row r="7068" s="354" customFormat="1" x14ac:dyDescent="0.25"/>
    <row r="7069" s="354" customFormat="1" x14ac:dyDescent="0.25"/>
    <row r="7070" s="354" customFormat="1" x14ac:dyDescent="0.25"/>
    <row r="7071" s="354" customFormat="1" x14ac:dyDescent="0.25"/>
    <row r="7072" s="354" customFormat="1" x14ac:dyDescent="0.25"/>
    <row r="7073" s="354" customFormat="1" x14ac:dyDescent="0.25"/>
    <row r="7074" s="354" customFormat="1" x14ac:dyDescent="0.25"/>
    <row r="7075" s="354" customFormat="1" x14ac:dyDescent="0.25"/>
    <row r="7076" s="354" customFormat="1" x14ac:dyDescent="0.25"/>
    <row r="7077" s="354" customFormat="1" x14ac:dyDescent="0.25"/>
    <row r="7078" s="354" customFormat="1" x14ac:dyDescent="0.25"/>
    <row r="7079" s="354" customFormat="1" x14ac:dyDescent="0.25"/>
    <row r="7080" s="354" customFormat="1" x14ac:dyDescent="0.25"/>
    <row r="7081" s="354" customFormat="1" x14ac:dyDescent="0.25"/>
    <row r="7082" s="354" customFormat="1" x14ac:dyDescent="0.25"/>
    <row r="7083" s="354" customFormat="1" x14ac:dyDescent="0.25"/>
    <row r="7084" s="354" customFormat="1" x14ac:dyDescent="0.25"/>
    <row r="7085" s="354" customFormat="1" x14ac:dyDescent="0.25"/>
    <row r="7086" s="354" customFormat="1" x14ac:dyDescent="0.25"/>
    <row r="7087" s="354" customFormat="1" x14ac:dyDescent="0.25"/>
    <row r="7088" s="354" customFormat="1" x14ac:dyDescent="0.25"/>
    <row r="7089" s="354" customFormat="1" x14ac:dyDescent="0.25"/>
    <row r="7090" s="354" customFormat="1" x14ac:dyDescent="0.25"/>
    <row r="7091" s="354" customFormat="1" x14ac:dyDescent="0.25"/>
    <row r="7092" s="354" customFormat="1" x14ac:dyDescent="0.25"/>
    <row r="7093" s="354" customFormat="1" x14ac:dyDescent="0.25"/>
    <row r="7094" s="354" customFormat="1" x14ac:dyDescent="0.25"/>
    <row r="7095" s="354" customFormat="1" x14ac:dyDescent="0.25"/>
    <row r="7096" s="354" customFormat="1" x14ac:dyDescent="0.25"/>
    <row r="7097" s="354" customFormat="1" x14ac:dyDescent="0.25"/>
    <row r="7098" s="354" customFormat="1" x14ac:dyDescent="0.25"/>
    <row r="7099" s="354" customFormat="1" x14ac:dyDescent="0.25"/>
    <row r="7100" s="354" customFormat="1" x14ac:dyDescent="0.25"/>
    <row r="7101" s="354" customFormat="1" x14ac:dyDescent="0.25"/>
    <row r="7102" s="354" customFormat="1" x14ac:dyDescent="0.25"/>
    <row r="7103" s="354" customFormat="1" x14ac:dyDescent="0.25"/>
    <row r="7104" s="354" customFormat="1" x14ac:dyDescent="0.25"/>
    <row r="7105" s="354" customFormat="1" x14ac:dyDescent="0.25"/>
    <row r="7106" s="354" customFormat="1" x14ac:dyDescent="0.25"/>
    <row r="7107" s="354" customFormat="1" x14ac:dyDescent="0.25"/>
    <row r="7108" s="354" customFormat="1" x14ac:dyDescent="0.25"/>
    <row r="7109" s="354" customFormat="1" x14ac:dyDescent="0.25"/>
    <row r="7110" s="354" customFormat="1" x14ac:dyDescent="0.25"/>
    <row r="7111" s="354" customFormat="1" x14ac:dyDescent="0.25"/>
    <row r="7112" s="354" customFormat="1" x14ac:dyDescent="0.25"/>
    <row r="7113" s="354" customFormat="1" x14ac:dyDescent="0.25"/>
    <row r="7114" s="354" customFormat="1" x14ac:dyDescent="0.25"/>
    <row r="7115" s="354" customFormat="1" x14ac:dyDescent="0.25"/>
    <row r="7116" s="354" customFormat="1" x14ac:dyDescent="0.25"/>
    <row r="7117" s="354" customFormat="1" x14ac:dyDescent="0.25"/>
    <row r="7118" s="354" customFormat="1" x14ac:dyDescent="0.25"/>
    <row r="7119" s="354" customFormat="1" x14ac:dyDescent="0.25"/>
    <row r="7120" s="354" customFormat="1" x14ac:dyDescent="0.25"/>
    <row r="7121" s="354" customFormat="1" x14ac:dyDescent="0.25"/>
    <row r="7122" s="354" customFormat="1" x14ac:dyDescent="0.25"/>
    <row r="7123" s="354" customFormat="1" x14ac:dyDescent="0.25"/>
    <row r="7124" s="354" customFormat="1" x14ac:dyDescent="0.25"/>
    <row r="7125" s="354" customFormat="1" x14ac:dyDescent="0.25"/>
    <row r="7126" s="354" customFormat="1" x14ac:dyDescent="0.25"/>
    <row r="7127" s="354" customFormat="1" x14ac:dyDescent="0.25"/>
    <row r="7128" s="354" customFormat="1" x14ac:dyDescent="0.25"/>
    <row r="7129" s="354" customFormat="1" x14ac:dyDescent="0.25"/>
    <row r="7130" s="354" customFormat="1" x14ac:dyDescent="0.25"/>
    <row r="7131" s="354" customFormat="1" x14ac:dyDescent="0.25"/>
    <row r="7132" s="354" customFormat="1" x14ac:dyDescent="0.25"/>
    <row r="7133" s="354" customFormat="1" x14ac:dyDescent="0.25"/>
    <row r="7134" s="354" customFormat="1" x14ac:dyDescent="0.25"/>
    <row r="7135" s="354" customFormat="1" x14ac:dyDescent="0.25"/>
    <row r="7136" s="354" customFormat="1" x14ac:dyDescent="0.25"/>
    <row r="7137" s="354" customFormat="1" x14ac:dyDescent="0.25"/>
    <row r="7138" s="354" customFormat="1" x14ac:dyDescent="0.25"/>
    <row r="7139" s="354" customFormat="1" x14ac:dyDescent="0.25"/>
    <row r="7140" s="354" customFormat="1" x14ac:dyDescent="0.25"/>
    <row r="7141" s="354" customFormat="1" x14ac:dyDescent="0.25"/>
    <row r="7142" s="354" customFormat="1" x14ac:dyDescent="0.25"/>
    <row r="7143" s="354" customFormat="1" x14ac:dyDescent="0.25"/>
    <row r="7144" s="354" customFormat="1" x14ac:dyDescent="0.25"/>
    <row r="7145" s="354" customFormat="1" x14ac:dyDescent="0.25"/>
    <row r="7146" s="354" customFormat="1" x14ac:dyDescent="0.25"/>
    <row r="7147" s="354" customFormat="1" x14ac:dyDescent="0.25"/>
    <row r="7148" s="354" customFormat="1" x14ac:dyDescent="0.25"/>
    <row r="7149" s="354" customFormat="1" x14ac:dyDescent="0.25"/>
    <row r="7150" s="354" customFormat="1" x14ac:dyDescent="0.25"/>
    <row r="7151" s="354" customFormat="1" x14ac:dyDescent="0.25"/>
    <row r="7152" s="354" customFormat="1" x14ac:dyDescent="0.25"/>
    <row r="7153" s="354" customFormat="1" x14ac:dyDescent="0.25"/>
    <row r="7154" s="354" customFormat="1" x14ac:dyDescent="0.25"/>
    <row r="7155" s="354" customFormat="1" x14ac:dyDescent="0.25"/>
    <row r="7156" s="354" customFormat="1" x14ac:dyDescent="0.25"/>
    <row r="7157" s="354" customFormat="1" x14ac:dyDescent="0.25"/>
    <row r="7158" s="354" customFormat="1" x14ac:dyDescent="0.25"/>
    <row r="7159" s="354" customFormat="1" x14ac:dyDescent="0.25"/>
    <row r="7160" s="354" customFormat="1" x14ac:dyDescent="0.25"/>
    <row r="7161" s="354" customFormat="1" x14ac:dyDescent="0.25"/>
    <row r="7162" s="354" customFormat="1" x14ac:dyDescent="0.25"/>
    <row r="7163" s="354" customFormat="1" x14ac:dyDescent="0.25"/>
    <row r="7164" s="354" customFormat="1" x14ac:dyDescent="0.25"/>
    <row r="7165" s="354" customFormat="1" x14ac:dyDescent="0.25"/>
    <row r="7166" s="354" customFormat="1" x14ac:dyDescent="0.25"/>
    <row r="7167" s="354" customFormat="1" x14ac:dyDescent="0.25"/>
    <row r="7168" s="354" customFormat="1" x14ac:dyDescent="0.25"/>
    <row r="7169" s="354" customFormat="1" x14ac:dyDescent="0.25"/>
    <row r="7170" s="354" customFormat="1" x14ac:dyDescent="0.25"/>
    <row r="7171" s="354" customFormat="1" x14ac:dyDescent="0.25"/>
    <row r="7172" s="354" customFormat="1" x14ac:dyDescent="0.25"/>
    <row r="7173" s="354" customFormat="1" x14ac:dyDescent="0.25"/>
    <row r="7174" s="354" customFormat="1" x14ac:dyDescent="0.25"/>
    <row r="7175" s="354" customFormat="1" x14ac:dyDescent="0.25"/>
    <row r="7176" s="354" customFormat="1" x14ac:dyDescent="0.25"/>
    <row r="7177" s="354" customFormat="1" x14ac:dyDescent="0.25"/>
    <row r="7178" s="354" customFormat="1" x14ac:dyDescent="0.25"/>
    <row r="7179" s="354" customFormat="1" x14ac:dyDescent="0.25"/>
    <row r="7180" s="354" customFormat="1" x14ac:dyDescent="0.25"/>
    <row r="7181" s="354" customFormat="1" x14ac:dyDescent="0.25"/>
    <row r="7182" s="354" customFormat="1" x14ac:dyDescent="0.25"/>
    <row r="7183" s="354" customFormat="1" x14ac:dyDescent="0.25"/>
    <row r="7184" s="354" customFormat="1" x14ac:dyDescent="0.25"/>
    <row r="7185" s="354" customFormat="1" x14ac:dyDescent="0.25"/>
    <row r="7186" s="354" customFormat="1" x14ac:dyDescent="0.25"/>
    <row r="7187" s="354" customFormat="1" x14ac:dyDescent="0.25"/>
    <row r="7188" s="354" customFormat="1" x14ac:dyDescent="0.25"/>
    <row r="7189" s="354" customFormat="1" x14ac:dyDescent="0.25"/>
    <row r="7190" s="354" customFormat="1" x14ac:dyDescent="0.25"/>
    <row r="7191" s="354" customFormat="1" x14ac:dyDescent="0.25"/>
    <row r="7192" s="354" customFormat="1" x14ac:dyDescent="0.25"/>
    <row r="7193" s="354" customFormat="1" x14ac:dyDescent="0.25"/>
    <row r="7194" s="354" customFormat="1" x14ac:dyDescent="0.25"/>
    <row r="7195" s="354" customFormat="1" x14ac:dyDescent="0.25"/>
    <row r="7196" s="354" customFormat="1" x14ac:dyDescent="0.25"/>
    <row r="7197" s="354" customFormat="1" x14ac:dyDescent="0.25"/>
    <row r="7198" s="354" customFormat="1" x14ac:dyDescent="0.25"/>
    <row r="7199" s="354" customFormat="1" x14ac:dyDescent="0.25"/>
    <row r="7200" s="354" customFormat="1" x14ac:dyDescent="0.25"/>
    <row r="7201" s="354" customFormat="1" x14ac:dyDescent="0.25"/>
    <row r="7202" s="354" customFormat="1" x14ac:dyDescent="0.25"/>
    <row r="7203" s="354" customFormat="1" x14ac:dyDescent="0.25"/>
    <row r="7204" s="354" customFormat="1" x14ac:dyDescent="0.25"/>
    <row r="7205" s="354" customFormat="1" x14ac:dyDescent="0.25"/>
    <row r="7206" s="354" customFormat="1" x14ac:dyDescent="0.25"/>
    <row r="7207" s="354" customFormat="1" x14ac:dyDescent="0.25"/>
    <row r="7208" s="354" customFormat="1" x14ac:dyDescent="0.25"/>
    <row r="7209" s="354" customFormat="1" x14ac:dyDescent="0.25"/>
    <row r="7210" s="354" customFormat="1" x14ac:dyDescent="0.25"/>
    <row r="7211" s="354" customFormat="1" x14ac:dyDescent="0.25"/>
    <row r="7212" s="354" customFormat="1" x14ac:dyDescent="0.25"/>
    <row r="7213" s="354" customFormat="1" x14ac:dyDescent="0.25"/>
    <row r="7214" s="354" customFormat="1" x14ac:dyDescent="0.25"/>
    <row r="7215" s="354" customFormat="1" x14ac:dyDescent="0.25"/>
    <row r="7216" s="354" customFormat="1" x14ac:dyDescent="0.25"/>
    <row r="7217" s="354" customFormat="1" x14ac:dyDescent="0.25"/>
    <row r="7218" s="354" customFormat="1" x14ac:dyDescent="0.25"/>
    <row r="7219" s="354" customFormat="1" x14ac:dyDescent="0.25"/>
    <row r="7220" s="354" customFormat="1" x14ac:dyDescent="0.25"/>
    <row r="7221" s="354" customFormat="1" x14ac:dyDescent="0.25"/>
    <row r="7222" s="354" customFormat="1" x14ac:dyDescent="0.25"/>
    <row r="7223" s="354" customFormat="1" x14ac:dyDescent="0.25"/>
    <row r="7224" s="354" customFormat="1" x14ac:dyDescent="0.25"/>
    <row r="7225" s="354" customFormat="1" x14ac:dyDescent="0.25"/>
    <row r="7226" s="354" customFormat="1" x14ac:dyDescent="0.25"/>
    <row r="7227" s="354" customFormat="1" x14ac:dyDescent="0.25"/>
    <row r="7228" s="354" customFormat="1" x14ac:dyDescent="0.25"/>
    <row r="7229" s="354" customFormat="1" x14ac:dyDescent="0.25"/>
    <row r="7230" s="354" customFormat="1" x14ac:dyDescent="0.25"/>
    <row r="7231" s="354" customFormat="1" x14ac:dyDescent="0.25"/>
    <row r="7232" s="354" customFormat="1" x14ac:dyDescent="0.25"/>
    <row r="7233" s="354" customFormat="1" x14ac:dyDescent="0.25"/>
    <row r="7234" s="354" customFormat="1" x14ac:dyDescent="0.25"/>
    <row r="7235" s="354" customFormat="1" x14ac:dyDescent="0.25"/>
    <row r="7236" s="354" customFormat="1" x14ac:dyDescent="0.25"/>
    <row r="7237" s="354" customFormat="1" x14ac:dyDescent="0.25"/>
    <row r="7238" s="354" customFormat="1" x14ac:dyDescent="0.25"/>
    <row r="7239" s="354" customFormat="1" x14ac:dyDescent="0.25"/>
    <row r="7240" s="354" customFormat="1" x14ac:dyDescent="0.25"/>
    <row r="7241" s="354" customFormat="1" x14ac:dyDescent="0.25"/>
    <row r="7242" s="354" customFormat="1" x14ac:dyDescent="0.25"/>
    <row r="7243" s="354" customFormat="1" x14ac:dyDescent="0.25"/>
    <row r="7244" s="354" customFormat="1" x14ac:dyDescent="0.25"/>
    <row r="7245" s="354" customFormat="1" x14ac:dyDescent="0.25"/>
    <row r="7246" s="354" customFormat="1" x14ac:dyDescent="0.25"/>
    <row r="7247" s="354" customFormat="1" x14ac:dyDescent="0.25"/>
    <row r="7248" s="354" customFormat="1" x14ac:dyDescent="0.25"/>
    <row r="7249" s="354" customFormat="1" x14ac:dyDescent="0.25"/>
    <row r="7250" s="354" customFormat="1" x14ac:dyDescent="0.25"/>
    <row r="7251" s="354" customFormat="1" x14ac:dyDescent="0.25"/>
    <row r="7252" s="354" customFormat="1" x14ac:dyDescent="0.25"/>
    <row r="7253" s="354" customFormat="1" x14ac:dyDescent="0.25"/>
    <row r="7254" s="354" customFormat="1" x14ac:dyDescent="0.25"/>
    <row r="7255" s="354" customFormat="1" x14ac:dyDescent="0.25"/>
    <row r="7256" s="354" customFormat="1" x14ac:dyDescent="0.25"/>
    <row r="7257" s="354" customFormat="1" x14ac:dyDescent="0.25"/>
    <row r="7258" s="354" customFormat="1" x14ac:dyDescent="0.25"/>
    <row r="7259" s="354" customFormat="1" x14ac:dyDescent="0.25"/>
    <row r="7260" s="354" customFormat="1" x14ac:dyDescent="0.25"/>
    <row r="7261" s="354" customFormat="1" x14ac:dyDescent="0.25"/>
    <row r="7262" s="354" customFormat="1" x14ac:dyDescent="0.25"/>
    <row r="7263" s="354" customFormat="1" x14ac:dyDescent="0.25"/>
    <row r="7264" s="354" customFormat="1" x14ac:dyDescent="0.25"/>
    <row r="7265" s="354" customFormat="1" x14ac:dyDescent="0.25"/>
    <row r="7266" s="354" customFormat="1" x14ac:dyDescent="0.25"/>
    <row r="7267" s="354" customFormat="1" x14ac:dyDescent="0.25"/>
    <row r="7268" s="354" customFormat="1" x14ac:dyDescent="0.25"/>
    <row r="7269" s="354" customFormat="1" x14ac:dyDescent="0.25"/>
    <row r="7270" s="354" customFormat="1" x14ac:dyDescent="0.25"/>
    <row r="7271" s="354" customFormat="1" x14ac:dyDescent="0.25"/>
    <row r="7272" s="354" customFormat="1" x14ac:dyDescent="0.25"/>
    <row r="7273" s="354" customFormat="1" x14ac:dyDescent="0.25"/>
    <row r="7274" s="354" customFormat="1" x14ac:dyDescent="0.25"/>
    <row r="7275" s="354" customFormat="1" x14ac:dyDescent="0.25"/>
    <row r="7276" s="354" customFormat="1" x14ac:dyDescent="0.25"/>
    <row r="7277" s="354" customFormat="1" x14ac:dyDescent="0.25"/>
    <row r="7278" s="354" customFormat="1" x14ac:dyDescent="0.25"/>
    <row r="7279" s="354" customFormat="1" x14ac:dyDescent="0.25"/>
    <row r="7280" s="354" customFormat="1" x14ac:dyDescent="0.25"/>
    <row r="7281" s="354" customFormat="1" x14ac:dyDescent="0.25"/>
    <row r="7282" s="354" customFormat="1" x14ac:dyDescent="0.25"/>
    <row r="7283" s="354" customFormat="1" x14ac:dyDescent="0.25"/>
    <row r="7284" s="354" customFormat="1" x14ac:dyDescent="0.25"/>
    <row r="7285" s="354" customFormat="1" x14ac:dyDescent="0.25"/>
    <row r="7286" s="354" customFormat="1" x14ac:dyDescent="0.25"/>
    <row r="7287" s="354" customFormat="1" x14ac:dyDescent="0.25"/>
    <row r="7288" s="354" customFormat="1" x14ac:dyDescent="0.25"/>
    <row r="7289" s="354" customFormat="1" x14ac:dyDescent="0.25"/>
    <row r="7290" s="354" customFormat="1" x14ac:dyDescent="0.25"/>
    <row r="7291" s="354" customFormat="1" x14ac:dyDescent="0.25"/>
    <row r="7292" s="354" customFormat="1" x14ac:dyDescent="0.25"/>
    <row r="7293" s="354" customFormat="1" x14ac:dyDescent="0.25"/>
    <row r="7294" s="354" customFormat="1" x14ac:dyDescent="0.25"/>
    <row r="7295" s="354" customFormat="1" x14ac:dyDescent="0.25"/>
    <row r="7296" s="354" customFormat="1" x14ac:dyDescent="0.25"/>
    <row r="7297" s="354" customFormat="1" x14ac:dyDescent="0.25"/>
    <row r="7298" s="354" customFormat="1" x14ac:dyDescent="0.25"/>
    <row r="7299" s="354" customFormat="1" x14ac:dyDescent="0.25"/>
    <row r="7300" s="354" customFormat="1" x14ac:dyDescent="0.25"/>
    <row r="7301" s="354" customFormat="1" x14ac:dyDescent="0.25"/>
    <row r="7302" s="354" customFormat="1" x14ac:dyDescent="0.25"/>
    <row r="7303" s="354" customFormat="1" x14ac:dyDescent="0.25"/>
    <row r="7304" s="354" customFormat="1" x14ac:dyDescent="0.25"/>
    <row r="7305" s="354" customFormat="1" x14ac:dyDescent="0.25"/>
    <row r="7306" s="354" customFormat="1" x14ac:dyDescent="0.25"/>
    <row r="7307" s="354" customFormat="1" x14ac:dyDescent="0.25"/>
    <row r="7308" s="354" customFormat="1" x14ac:dyDescent="0.25"/>
    <row r="7309" s="354" customFormat="1" x14ac:dyDescent="0.25"/>
    <row r="7310" s="354" customFormat="1" x14ac:dyDescent="0.25"/>
    <row r="7311" s="354" customFormat="1" x14ac:dyDescent="0.25"/>
    <row r="7312" s="354" customFormat="1" x14ac:dyDescent="0.25"/>
    <row r="7313" s="354" customFormat="1" x14ac:dyDescent="0.25"/>
    <row r="7314" s="354" customFormat="1" x14ac:dyDescent="0.25"/>
    <row r="7315" s="354" customFormat="1" x14ac:dyDescent="0.25"/>
    <row r="7316" s="354" customFormat="1" x14ac:dyDescent="0.25"/>
    <row r="7317" s="354" customFormat="1" x14ac:dyDescent="0.25"/>
    <row r="7318" s="354" customFormat="1" x14ac:dyDescent="0.25"/>
    <row r="7319" s="354" customFormat="1" x14ac:dyDescent="0.25"/>
    <row r="7320" s="354" customFormat="1" x14ac:dyDescent="0.25"/>
    <row r="7321" s="354" customFormat="1" x14ac:dyDescent="0.25"/>
    <row r="7322" s="354" customFormat="1" x14ac:dyDescent="0.25"/>
    <row r="7323" s="354" customFormat="1" x14ac:dyDescent="0.25"/>
    <row r="7324" s="354" customFormat="1" x14ac:dyDescent="0.25"/>
    <row r="7325" s="354" customFormat="1" x14ac:dyDescent="0.25"/>
    <row r="7326" s="354" customFormat="1" x14ac:dyDescent="0.25"/>
    <row r="7327" s="354" customFormat="1" x14ac:dyDescent="0.25"/>
    <row r="7328" s="354" customFormat="1" x14ac:dyDescent="0.25"/>
    <row r="7329" s="354" customFormat="1" x14ac:dyDescent="0.25"/>
    <row r="7330" s="354" customFormat="1" x14ac:dyDescent="0.25"/>
    <row r="7331" s="354" customFormat="1" x14ac:dyDescent="0.25"/>
    <row r="7332" s="354" customFormat="1" x14ac:dyDescent="0.25"/>
    <row r="7333" s="354" customFormat="1" x14ac:dyDescent="0.25"/>
    <row r="7334" s="354" customFormat="1" x14ac:dyDescent="0.25"/>
    <row r="7335" s="354" customFormat="1" x14ac:dyDescent="0.25"/>
    <row r="7336" s="354" customFormat="1" x14ac:dyDescent="0.25"/>
    <row r="7337" s="354" customFormat="1" x14ac:dyDescent="0.25"/>
    <row r="7338" s="354" customFormat="1" x14ac:dyDescent="0.25"/>
    <row r="7339" s="354" customFormat="1" x14ac:dyDescent="0.25"/>
    <row r="7340" s="354" customFormat="1" x14ac:dyDescent="0.25"/>
    <row r="7341" s="354" customFormat="1" x14ac:dyDescent="0.25"/>
    <row r="7342" s="354" customFormat="1" x14ac:dyDescent="0.25"/>
    <row r="7343" s="354" customFormat="1" x14ac:dyDescent="0.25"/>
    <row r="7344" s="354" customFormat="1" x14ac:dyDescent="0.25"/>
    <row r="7345" s="354" customFormat="1" x14ac:dyDescent="0.25"/>
    <row r="7346" s="354" customFormat="1" x14ac:dyDescent="0.25"/>
    <row r="7347" s="354" customFormat="1" x14ac:dyDescent="0.25"/>
    <row r="7348" s="354" customFormat="1" x14ac:dyDescent="0.25"/>
    <row r="7349" s="354" customFormat="1" x14ac:dyDescent="0.25"/>
    <row r="7350" s="354" customFormat="1" x14ac:dyDescent="0.25"/>
    <row r="7351" s="354" customFormat="1" x14ac:dyDescent="0.25"/>
    <row r="7352" s="354" customFormat="1" x14ac:dyDescent="0.25"/>
    <row r="7353" s="354" customFormat="1" x14ac:dyDescent="0.25"/>
    <row r="7354" s="354" customFormat="1" x14ac:dyDescent="0.25"/>
    <row r="7355" s="354" customFormat="1" x14ac:dyDescent="0.25"/>
    <row r="7356" s="354" customFormat="1" x14ac:dyDescent="0.25"/>
    <row r="7357" s="354" customFormat="1" x14ac:dyDescent="0.25"/>
    <row r="7358" s="354" customFormat="1" x14ac:dyDescent="0.25"/>
    <row r="7359" s="354" customFormat="1" x14ac:dyDescent="0.25"/>
    <row r="7360" s="354" customFormat="1" x14ac:dyDescent="0.25"/>
    <row r="7361" s="354" customFormat="1" x14ac:dyDescent="0.25"/>
    <row r="7362" s="354" customFormat="1" x14ac:dyDescent="0.25"/>
    <row r="7363" s="354" customFormat="1" x14ac:dyDescent="0.25"/>
    <row r="7364" s="354" customFormat="1" x14ac:dyDescent="0.25"/>
    <row r="7365" s="354" customFormat="1" x14ac:dyDescent="0.25"/>
    <row r="7366" s="354" customFormat="1" x14ac:dyDescent="0.25"/>
    <row r="7367" s="354" customFormat="1" x14ac:dyDescent="0.25"/>
    <row r="7368" s="354" customFormat="1" x14ac:dyDescent="0.25"/>
    <row r="7369" s="354" customFormat="1" x14ac:dyDescent="0.25"/>
    <row r="7370" s="354" customFormat="1" x14ac:dyDescent="0.25"/>
    <row r="7371" s="354" customFormat="1" x14ac:dyDescent="0.25"/>
    <row r="7372" s="354" customFormat="1" x14ac:dyDescent="0.25"/>
    <row r="7373" s="354" customFormat="1" x14ac:dyDescent="0.25"/>
    <row r="7374" s="354" customFormat="1" x14ac:dyDescent="0.25"/>
    <row r="7375" s="354" customFormat="1" x14ac:dyDescent="0.25"/>
    <row r="7376" s="354" customFormat="1" x14ac:dyDescent="0.25"/>
    <row r="7377" s="354" customFormat="1" x14ac:dyDescent="0.25"/>
    <row r="7378" s="354" customFormat="1" x14ac:dyDescent="0.25"/>
    <row r="7379" s="354" customFormat="1" x14ac:dyDescent="0.25"/>
    <row r="7380" s="354" customFormat="1" x14ac:dyDescent="0.25"/>
    <row r="7381" s="354" customFormat="1" x14ac:dyDescent="0.25"/>
    <row r="7382" s="354" customFormat="1" x14ac:dyDescent="0.25"/>
    <row r="7383" s="354" customFormat="1" x14ac:dyDescent="0.25"/>
    <row r="7384" s="354" customFormat="1" x14ac:dyDescent="0.25"/>
    <row r="7385" s="354" customFormat="1" x14ac:dyDescent="0.25"/>
    <row r="7386" s="354" customFormat="1" x14ac:dyDescent="0.25"/>
    <row r="7387" s="354" customFormat="1" x14ac:dyDescent="0.25"/>
    <row r="7388" s="354" customFormat="1" x14ac:dyDescent="0.25"/>
    <row r="7389" s="354" customFormat="1" x14ac:dyDescent="0.25"/>
    <row r="7390" s="354" customFormat="1" x14ac:dyDescent="0.25"/>
    <row r="7391" s="354" customFormat="1" x14ac:dyDescent="0.25"/>
    <row r="7392" s="354" customFormat="1" x14ac:dyDescent="0.25"/>
    <row r="7393" s="354" customFormat="1" x14ac:dyDescent="0.25"/>
    <row r="7394" s="354" customFormat="1" x14ac:dyDescent="0.25"/>
    <row r="7395" s="354" customFormat="1" x14ac:dyDescent="0.25"/>
    <row r="7396" s="354" customFormat="1" x14ac:dyDescent="0.25"/>
    <row r="7397" s="354" customFormat="1" x14ac:dyDescent="0.25"/>
    <row r="7398" s="354" customFormat="1" x14ac:dyDescent="0.25"/>
    <row r="7399" s="354" customFormat="1" x14ac:dyDescent="0.25"/>
    <row r="7400" s="354" customFormat="1" x14ac:dyDescent="0.25"/>
    <row r="7401" s="354" customFormat="1" x14ac:dyDescent="0.25"/>
    <row r="7402" s="354" customFormat="1" x14ac:dyDescent="0.25"/>
    <row r="7403" s="354" customFormat="1" x14ac:dyDescent="0.25"/>
    <row r="7404" s="354" customFormat="1" x14ac:dyDescent="0.25"/>
    <row r="7405" s="354" customFormat="1" x14ac:dyDescent="0.25"/>
    <row r="7406" s="354" customFormat="1" x14ac:dyDescent="0.25"/>
    <row r="7407" s="354" customFormat="1" x14ac:dyDescent="0.25"/>
    <row r="7408" s="354" customFormat="1" x14ac:dyDescent="0.25"/>
    <row r="7409" s="354" customFormat="1" x14ac:dyDescent="0.25"/>
    <row r="7410" s="354" customFormat="1" x14ac:dyDescent="0.25"/>
    <row r="7411" s="354" customFormat="1" x14ac:dyDescent="0.25"/>
    <row r="7412" s="354" customFormat="1" x14ac:dyDescent="0.25"/>
    <row r="7413" s="354" customFormat="1" x14ac:dyDescent="0.25"/>
    <row r="7414" s="354" customFormat="1" x14ac:dyDescent="0.25"/>
    <row r="7415" s="354" customFormat="1" x14ac:dyDescent="0.25"/>
    <row r="7416" s="354" customFormat="1" x14ac:dyDescent="0.25"/>
    <row r="7417" s="354" customFormat="1" x14ac:dyDescent="0.25"/>
    <row r="7418" s="354" customFormat="1" x14ac:dyDescent="0.25"/>
    <row r="7419" s="354" customFormat="1" x14ac:dyDescent="0.25"/>
    <row r="7420" s="354" customFormat="1" x14ac:dyDescent="0.25"/>
    <row r="7421" s="354" customFormat="1" x14ac:dyDescent="0.25"/>
    <row r="7422" s="354" customFormat="1" x14ac:dyDescent="0.25"/>
    <row r="7423" s="354" customFormat="1" x14ac:dyDescent="0.25"/>
    <row r="7424" s="354" customFormat="1" x14ac:dyDescent="0.25"/>
    <row r="7425" s="354" customFormat="1" x14ac:dyDescent="0.25"/>
    <row r="7426" s="354" customFormat="1" x14ac:dyDescent="0.25"/>
    <row r="7427" s="354" customFormat="1" x14ac:dyDescent="0.25"/>
    <row r="7428" s="354" customFormat="1" x14ac:dyDescent="0.25"/>
    <row r="7429" s="354" customFormat="1" x14ac:dyDescent="0.25"/>
    <row r="7430" s="354" customFormat="1" x14ac:dyDescent="0.25"/>
    <row r="7431" s="354" customFormat="1" x14ac:dyDescent="0.25"/>
    <row r="7432" s="354" customFormat="1" x14ac:dyDescent="0.25"/>
    <row r="7433" s="354" customFormat="1" x14ac:dyDescent="0.25"/>
    <row r="7434" s="354" customFormat="1" x14ac:dyDescent="0.25"/>
    <row r="7435" s="354" customFormat="1" x14ac:dyDescent="0.25"/>
    <row r="7436" s="354" customFormat="1" x14ac:dyDescent="0.25"/>
    <row r="7437" s="354" customFormat="1" x14ac:dyDescent="0.25"/>
    <row r="7438" s="354" customFormat="1" x14ac:dyDescent="0.25"/>
    <row r="7439" s="354" customFormat="1" x14ac:dyDescent="0.25"/>
    <row r="7440" s="354" customFormat="1" x14ac:dyDescent="0.25"/>
    <row r="7441" s="354" customFormat="1" x14ac:dyDescent="0.25"/>
    <row r="7442" s="354" customFormat="1" x14ac:dyDescent="0.25"/>
    <row r="7443" s="354" customFormat="1" x14ac:dyDescent="0.25"/>
    <row r="7444" s="354" customFormat="1" x14ac:dyDescent="0.25"/>
    <row r="7445" s="354" customFormat="1" x14ac:dyDescent="0.25"/>
    <row r="7446" s="354" customFormat="1" x14ac:dyDescent="0.25"/>
    <row r="7447" s="354" customFormat="1" x14ac:dyDescent="0.25"/>
    <row r="7448" s="354" customFormat="1" x14ac:dyDescent="0.25"/>
    <row r="7449" s="354" customFormat="1" x14ac:dyDescent="0.25"/>
    <row r="7450" s="354" customFormat="1" x14ac:dyDescent="0.25"/>
    <row r="7451" s="354" customFormat="1" x14ac:dyDescent="0.25"/>
    <row r="7452" s="354" customFormat="1" x14ac:dyDescent="0.25"/>
    <row r="7453" s="354" customFormat="1" x14ac:dyDescent="0.25"/>
    <row r="7454" s="354" customFormat="1" x14ac:dyDescent="0.25"/>
    <row r="7455" s="354" customFormat="1" x14ac:dyDescent="0.25"/>
    <row r="7456" s="354" customFormat="1" x14ac:dyDescent="0.25"/>
    <row r="7457" s="354" customFormat="1" x14ac:dyDescent="0.25"/>
    <row r="7458" s="354" customFormat="1" x14ac:dyDescent="0.25"/>
    <row r="7459" s="354" customFormat="1" x14ac:dyDescent="0.25"/>
    <row r="7460" s="354" customFormat="1" x14ac:dyDescent="0.25"/>
    <row r="7461" s="354" customFormat="1" x14ac:dyDescent="0.25"/>
    <row r="7462" s="354" customFormat="1" x14ac:dyDescent="0.25"/>
    <row r="7463" s="354" customFormat="1" x14ac:dyDescent="0.25"/>
    <row r="7464" s="354" customFormat="1" x14ac:dyDescent="0.25"/>
    <row r="7465" s="354" customFormat="1" x14ac:dyDescent="0.25"/>
    <row r="7466" s="354" customFormat="1" x14ac:dyDescent="0.25"/>
    <row r="7467" s="354" customFormat="1" x14ac:dyDescent="0.25"/>
    <row r="7468" s="354" customFormat="1" x14ac:dyDescent="0.25"/>
    <row r="7469" s="354" customFormat="1" x14ac:dyDescent="0.25"/>
    <row r="7470" s="354" customFormat="1" x14ac:dyDescent="0.25"/>
    <row r="7471" s="354" customFormat="1" x14ac:dyDescent="0.25"/>
    <row r="7472" s="354" customFormat="1" x14ac:dyDescent="0.25"/>
    <row r="7473" s="354" customFormat="1" x14ac:dyDescent="0.25"/>
    <row r="7474" s="354" customFormat="1" x14ac:dyDescent="0.25"/>
    <row r="7475" s="354" customFormat="1" x14ac:dyDescent="0.25"/>
    <row r="7476" s="354" customFormat="1" x14ac:dyDescent="0.25"/>
    <row r="7477" s="354" customFormat="1" x14ac:dyDescent="0.25"/>
    <row r="7478" s="354" customFormat="1" x14ac:dyDescent="0.25"/>
    <row r="7479" s="354" customFormat="1" x14ac:dyDescent="0.25"/>
    <row r="7480" s="354" customFormat="1" x14ac:dyDescent="0.25"/>
    <row r="7481" s="354" customFormat="1" x14ac:dyDescent="0.25"/>
    <row r="7482" s="354" customFormat="1" x14ac:dyDescent="0.25"/>
    <row r="7483" s="354" customFormat="1" x14ac:dyDescent="0.25"/>
    <row r="7484" s="354" customFormat="1" x14ac:dyDescent="0.25"/>
    <row r="7485" s="354" customFormat="1" x14ac:dyDescent="0.25"/>
    <row r="7486" s="354" customFormat="1" x14ac:dyDescent="0.25"/>
    <row r="7487" s="354" customFormat="1" x14ac:dyDescent="0.25"/>
    <row r="7488" s="354" customFormat="1" x14ac:dyDescent="0.25"/>
    <row r="7489" s="354" customFormat="1" x14ac:dyDescent="0.25"/>
    <row r="7490" s="354" customFormat="1" x14ac:dyDescent="0.25"/>
    <row r="7491" s="354" customFormat="1" x14ac:dyDescent="0.25"/>
    <row r="7492" s="354" customFormat="1" x14ac:dyDescent="0.25"/>
    <row r="7493" s="354" customFormat="1" x14ac:dyDescent="0.25"/>
    <row r="7494" s="354" customFormat="1" x14ac:dyDescent="0.25"/>
    <row r="7495" s="354" customFormat="1" x14ac:dyDescent="0.25"/>
    <row r="7496" s="354" customFormat="1" x14ac:dyDescent="0.25"/>
    <row r="7497" s="354" customFormat="1" x14ac:dyDescent="0.25"/>
    <row r="7498" s="354" customFormat="1" x14ac:dyDescent="0.25"/>
    <row r="7499" s="354" customFormat="1" x14ac:dyDescent="0.25"/>
    <row r="7500" s="354" customFormat="1" x14ac:dyDescent="0.25"/>
    <row r="7501" s="354" customFormat="1" x14ac:dyDescent="0.25"/>
    <row r="7502" s="354" customFormat="1" x14ac:dyDescent="0.25"/>
    <row r="7503" s="354" customFormat="1" x14ac:dyDescent="0.25"/>
    <row r="7504" s="354" customFormat="1" x14ac:dyDescent="0.25"/>
    <row r="7505" s="354" customFormat="1" x14ac:dyDescent="0.25"/>
    <row r="7506" s="354" customFormat="1" x14ac:dyDescent="0.25"/>
    <row r="7507" s="354" customFormat="1" x14ac:dyDescent="0.25"/>
    <row r="7508" s="354" customFormat="1" x14ac:dyDescent="0.25"/>
    <row r="7509" s="354" customFormat="1" x14ac:dyDescent="0.25"/>
    <row r="7510" s="354" customFormat="1" x14ac:dyDescent="0.25"/>
    <row r="7511" s="354" customFormat="1" x14ac:dyDescent="0.25"/>
    <row r="7512" s="354" customFormat="1" x14ac:dyDescent="0.25"/>
    <row r="7513" s="354" customFormat="1" x14ac:dyDescent="0.25"/>
    <row r="7514" s="354" customFormat="1" x14ac:dyDescent="0.25"/>
    <row r="7515" s="354" customFormat="1" x14ac:dyDescent="0.25"/>
    <row r="7516" s="354" customFormat="1" x14ac:dyDescent="0.25"/>
    <row r="7517" s="354" customFormat="1" x14ac:dyDescent="0.25"/>
    <row r="7518" s="354" customFormat="1" x14ac:dyDescent="0.25"/>
    <row r="7519" s="354" customFormat="1" x14ac:dyDescent="0.25"/>
    <row r="7520" s="354" customFormat="1" x14ac:dyDescent="0.25"/>
    <row r="7521" s="354" customFormat="1" x14ac:dyDescent="0.25"/>
    <row r="7522" s="354" customFormat="1" x14ac:dyDescent="0.25"/>
    <row r="7523" s="354" customFormat="1" x14ac:dyDescent="0.25"/>
    <row r="7524" s="354" customFormat="1" x14ac:dyDescent="0.25"/>
    <row r="7525" s="354" customFormat="1" x14ac:dyDescent="0.25"/>
    <row r="7526" s="354" customFormat="1" x14ac:dyDescent="0.25"/>
    <row r="7527" s="354" customFormat="1" x14ac:dyDescent="0.25"/>
    <row r="7528" s="354" customFormat="1" x14ac:dyDescent="0.25"/>
    <row r="7529" s="354" customFormat="1" x14ac:dyDescent="0.25"/>
    <row r="7530" s="354" customFormat="1" x14ac:dyDescent="0.25"/>
    <row r="7531" s="354" customFormat="1" x14ac:dyDescent="0.25"/>
    <row r="7532" s="354" customFormat="1" x14ac:dyDescent="0.25"/>
    <row r="7533" s="354" customFormat="1" x14ac:dyDescent="0.25"/>
    <row r="7534" s="354" customFormat="1" x14ac:dyDescent="0.25"/>
    <row r="7535" s="354" customFormat="1" x14ac:dyDescent="0.25"/>
    <row r="7536" s="354" customFormat="1" x14ac:dyDescent="0.25"/>
    <row r="7537" s="354" customFormat="1" x14ac:dyDescent="0.25"/>
    <row r="7538" s="354" customFormat="1" x14ac:dyDescent="0.25"/>
    <row r="7539" s="354" customFormat="1" x14ac:dyDescent="0.25"/>
    <row r="7540" s="354" customFormat="1" x14ac:dyDescent="0.25"/>
    <row r="7541" s="354" customFormat="1" x14ac:dyDescent="0.25"/>
    <row r="7542" s="354" customFormat="1" x14ac:dyDescent="0.25"/>
    <row r="7543" s="354" customFormat="1" x14ac:dyDescent="0.25"/>
    <row r="7544" s="354" customFormat="1" x14ac:dyDescent="0.25"/>
    <row r="7545" s="354" customFormat="1" x14ac:dyDescent="0.25"/>
    <row r="7546" s="354" customFormat="1" x14ac:dyDescent="0.25"/>
    <row r="7547" s="354" customFormat="1" x14ac:dyDescent="0.25"/>
    <row r="7548" s="354" customFormat="1" x14ac:dyDescent="0.25"/>
    <row r="7549" s="354" customFormat="1" x14ac:dyDescent="0.25"/>
    <row r="7550" s="354" customFormat="1" x14ac:dyDescent="0.25"/>
    <row r="7551" s="354" customFormat="1" x14ac:dyDescent="0.25"/>
    <row r="7552" s="354" customFormat="1" x14ac:dyDescent="0.25"/>
    <row r="7553" s="354" customFormat="1" x14ac:dyDescent="0.25"/>
    <row r="7554" s="354" customFormat="1" x14ac:dyDescent="0.25"/>
    <row r="7555" s="354" customFormat="1" x14ac:dyDescent="0.25"/>
    <row r="7556" s="354" customFormat="1" x14ac:dyDescent="0.25"/>
    <row r="7557" s="354" customFormat="1" x14ac:dyDescent="0.25"/>
    <row r="7558" s="354" customFormat="1" x14ac:dyDescent="0.25"/>
    <row r="7559" s="354" customFormat="1" x14ac:dyDescent="0.25"/>
    <row r="7560" s="354" customFormat="1" x14ac:dyDescent="0.25"/>
    <row r="7561" s="354" customFormat="1" x14ac:dyDescent="0.25"/>
    <row r="7562" s="354" customFormat="1" x14ac:dyDescent="0.25"/>
    <row r="7563" s="354" customFormat="1" x14ac:dyDescent="0.25"/>
    <row r="7564" s="354" customFormat="1" x14ac:dyDescent="0.25"/>
    <row r="7565" s="354" customFormat="1" x14ac:dyDescent="0.25"/>
    <row r="7566" s="354" customFormat="1" x14ac:dyDescent="0.25"/>
    <row r="7567" s="354" customFormat="1" x14ac:dyDescent="0.25"/>
    <row r="7568" s="354" customFormat="1" x14ac:dyDescent="0.25"/>
    <row r="7569" s="354" customFormat="1" x14ac:dyDescent="0.25"/>
    <row r="7570" s="354" customFormat="1" x14ac:dyDescent="0.25"/>
    <row r="7571" s="354" customFormat="1" x14ac:dyDescent="0.25"/>
    <row r="7572" s="354" customFormat="1" x14ac:dyDescent="0.25"/>
    <row r="7573" s="354" customFormat="1" x14ac:dyDescent="0.25"/>
    <row r="7574" s="354" customFormat="1" x14ac:dyDescent="0.25"/>
    <row r="7575" s="354" customFormat="1" x14ac:dyDescent="0.25"/>
    <row r="7576" s="354" customFormat="1" x14ac:dyDescent="0.25"/>
    <row r="7577" s="354" customFormat="1" x14ac:dyDescent="0.25"/>
    <row r="7578" s="354" customFormat="1" x14ac:dyDescent="0.25"/>
    <row r="7579" s="354" customFormat="1" x14ac:dyDescent="0.25"/>
    <row r="7580" s="354" customFormat="1" x14ac:dyDescent="0.25"/>
    <row r="7581" s="354" customFormat="1" x14ac:dyDescent="0.25"/>
    <row r="7582" s="354" customFormat="1" x14ac:dyDescent="0.25"/>
    <row r="7583" s="354" customFormat="1" x14ac:dyDescent="0.25"/>
    <row r="7584" s="354" customFormat="1" x14ac:dyDescent="0.25"/>
    <row r="7585" s="354" customFormat="1" x14ac:dyDescent="0.25"/>
    <row r="7586" s="354" customFormat="1" x14ac:dyDescent="0.25"/>
    <row r="7587" s="354" customFormat="1" x14ac:dyDescent="0.25"/>
    <row r="7588" s="354" customFormat="1" x14ac:dyDescent="0.25"/>
    <row r="7589" s="354" customFormat="1" x14ac:dyDescent="0.25"/>
    <row r="7590" s="354" customFormat="1" x14ac:dyDescent="0.25"/>
    <row r="7591" s="354" customFormat="1" x14ac:dyDescent="0.25"/>
    <row r="7592" s="354" customFormat="1" x14ac:dyDescent="0.25"/>
    <row r="7593" s="354" customFormat="1" x14ac:dyDescent="0.25"/>
    <row r="7594" s="354" customFormat="1" x14ac:dyDescent="0.25"/>
    <row r="7595" s="354" customFormat="1" x14ac:dyDescent="0.25"/>
    <row r="7596" s="354" customFormat="1" x14ac:dyDescent="0.25"/>
    <row r="7597" s="354" customFormat="1" x14ac:dyDescent="0.25"/>
    <row r="7598" s="354" customFormat="1" x14ac:dyDescent="0.25"/>
    <row r="7599" s="354" customFormat="1" x14ac:dyDescent="0.25"/>
    <row r="7600" s="354" customFormat="1" x14ac:dyDescent="0.25"/>
    <row r="7601" spans="16:16" x14ac:dyDescent="0.25">
      <c r="P7601" s="354"/>
    </row>
  </sheetData>
  <mergeCells count="37">
    <mergeCell ref="F4:F5"/>
    <mergeCell ref="A4:A5"/>
    <mergeCell ref="B4:B5"/>
    <mergeCell ref="C4:C5"/>
    <mergeCell ref="D4:D5"/>
    <mergeCell ref="E4:E5"/>
    <mergeCell ref="Q4:Q5"/>
    <mergeCell ref="R4:R5"/>
    <mergeCell ref="A22:A30"/>
    <mergeCell ref="B22:B30"/>
    <mergeCell ref="C22:C30"/>
    <mergeCell ref="D22:D30"/>
    <mergeCell ref="E22:E30"/>
    <mergeCell ref="F22:F30"/>
    <mergeCell ref="G22:G23"/>
    <mergeCell ref="J22:J30"/>
    <mergeCell ref="G4:G5"/>
    <mergeCell ref="H4:I4"/>
    <mergeCell ref="J4:J5"/>
    <mergeCell ref="K4:L4"/>
    <mergeCell ref="M4:N4"/>
    <mergeCell ref="O4:P4"/>
    <mergeCell ref="M34:M36"/>
    <mergeCell ref="N34:P34"/>
    <mergeCell ref="N35:N36"/>
    <mergeCell ref="O35:P35"/>
    <mergeCell ref="K22:K30"/>
    <mergeCell ref="L22:L30"/>
    <mergeCell ref="M22:M30"/>
    <mergeCell ref="N22:N30"/>
    <mergeCell ref="O22:O30"/>
    <mergeCell ref="P22:P30"/>
    <mergeCell ref="Q22:Q30"/>
    <mergeCell ref="R22:R30"/>
    <mergeCell ref="G24:G25"/>
    <mergeCell ref="G26:G27"/>
    <mergeCell ref="G28:G29"/>
  </mergeCells>
  <pageMargins left="0.7" right="0.7" top="0.75" bottom="0.75" header="0.3" footer="0.3"/>
  <pageSetup paperSize="9" scale="1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36895-6943-4067-8B68-25D64832C5BE}">
  <sheetPr>
    <pageSetUpPr fitToPage="1"/>
  </sheetPr>
  <dimension ref="A2:S38"/>
  <sheetViews>
    <sheetView topLeftCell="F27" zoomScale="80" zoomScaleNormal="80" workbookViewId="0">
      <selection activeCell="E131" sqref="E131"/>
    </sheetView>
  </sheetViews>
  <sheetFormatPr defaultRowHeight="15" x14ac:dyDescent="0.25"/>
  <cols>
    <col min="1" max="1" width="4.7109375" style="354" customWidth="1"/>
    <col min="2" max="2" width="8.85546875" style="354" customWidth="1"/>
    <col min="3" max="3" width="11.42578125" style="354" customWidth="1"/>
    <col min="4" max="4" width="9.7109375" style="354" customWidth="1"/>
    <col min="5" max="5" width="45.7109375" style="354" customWidth="1"/>
    <col min="6" max="6" width="61.42578125" style="354" customWidth="1"/>
    <col min="7" max="7" width="35.7109375" style="354" customWidth="1"/>
    <col min="8" max="8" width="20.42578125" style="354" customWidth="1"/>
    <col min="9" max="9" width="12.140625" style="354" customWidth="1"/>
    <col min="10" max="10" width="32.140625" style="354" customWidth="1"/>
    <col min="11" max="11" width="12.140625" style="354" customWidth="1"/>
    <col min="12" max="12" width="12.7109375" style="354" customWidth="1"/>
    <col min="13" max="13" width="17.85546875" style="354" customWidth="1"/>
    <col min="14" max="14" width="17.28515625" style="354" customWidth="1"/>
    <col min="15" max="16" width="18" style="354" customWidth="1"/>
    <col min="17" max="17" width="21.28515625" style="354" customWidth="1"/>
    <col min="18" max="18" width="23.5703125" style="354" customWidth="1"/>
    <col min="19" max="19" width="19.5703125" style="354" customWidth="1"/>
    <col min="20" max="258" width="9.140625" style="354"/>
    <col min="259" max="259" width="4.7109375" style="354" bestFit="1" customWidth="1"/>
    <col min="260" max="260" width="9.7109375" style="354" bestFit="1" customWidth="1"/>
    <col min="261" max="261" width="10" style="354" bestFit="1" customWidth="1"/>
    <col min="262" max="262" width="8.85546875" style="354" bestFit="1" customWidth="1"/>
    <col min="263" max="263" width="22.85546875" style="354" customWidth="1"/>
    <col min="264" max="264" width="59.7109375" style="354" bestFit="1" customWidth="1"/>
    <col min="265" max="265" width="57.85546875" style="354" bestFit="1" customWidth="1"/>
    <col min="266" max="266" width="35.28515625" style="354" bestFit="1" customWidth="1"/>
    <col min="267" max="267" width="28.140625" style="354" bestFit="1" customWidth="1"/>
    <col min="268" max="268" width="33.140625" style="354" bestFit="1" customWidth="1"/>
    <col min="269" max="269" width="26" style="354" bestFit="1" customWidth="1"/>
    <col min="270" max="270" width="19.140625" style="354" bestFit="1" customWidth="1"/>
    <col min="271" max="271" width="10.42578125" style="354" customWidth="1"/>
    <col min="272" max="272" width="11.85546875" style="354" customWidth="1"/>
    <col min="273" max="273" width="14.7109375" style="354" customWidth="1"/>
    <col min="274" max="274" width="9" style="354" bestFit="1" customWidth="1"/>
    <col min="275" max="514" width="9.140625" style="354"/>
    <col min="515" max="515" width="4.7109375" style="354" bestFit="1" customWidth="1"/>
    <col min="516" max="516" width="9.7109375" style="354" bestFit="1" customWidth="1"/>
    <col min="517" max="517" width="10" style="354" bestFit="1" customWidth="1"/>
    <col min="518" max="518" width="8.85546875" style="354" bestFit="1" customWidth="1"/>
    <col min="519" max="519" width="22.85546875" style="354" customWidth="1"/>
    <col min="520" max="520" width="59.7109375" style="354" bestFit="1" customWidth="1"/>
    <col min="521" max="521" width="57.85546875" style="354" bestFit="1" customWidth="1"/>
    <col min="522" max="522" width="35.28515625" style="354" bestFit="1" customWidth="1"/>
    <col min="523" max="523" width="28.140625" style="354" bestFit="1" customWidth="1"/>
    <col min="524" max="524" width="33.140625" style="354" bestFit="1" customWidth="1"/>
    <col min="525" max="525" width="26" style="354" bestFit="1" customWidth="1"/>
    <col min="526" max="526" width="19.140625" style="354" bestFit="1" customWidth="1"/>
    <col min="527" max="527" width="10.42578125" style="354" customWidth="1"/>
    <col min="528" max="528" width="11.85546875" style="354" customWidth="1"/>
    <col min="529" max="529" width="14.7109375" style="354" customWidth="1"/>
    <col min="530" max="530" width="9" style="354" bestFit="1" customWidth="1"/>
    <col min="531" max="770" width="9.140625" style="354"/>
    <col min="771" max="771" width="4.7109375" style="354" bestFit="1" customWidth="1"/>
    <col min="772" max="772" width="9.7109375" style="354" bestFit="1" customWidth="1"/>
    <col min="773" max="773" width="10" style="354" bestFit="1" customWidth="1"/>
    <col min="774" max="774" width="8.85546875" style="354" bestFit="1" customWidth="1"/>
    <col min="775" max="775" width="22.85546875" style="354" customWidth="1"/>
    <col min="776" max="776" width="59.7109375" style="354" bestFit="1" customWidth="1"/>
    <col min="777" max="777" width="57.85546875" style="354" bestFit="1" customWidth="1"/>
    <col min="778" max="778" width="35.28515625" style="354" bestFit="1" customWidth="1"/>
    <col min="779" max="779" width="28.140625" style="354" bestFit="1" customWidth="1"/>
    <col min="780" max="780" width="33.140625" style="354" bestFit="1" customWidth="1"/>
    <col min="781" max="781" width="26" style="354" bestFit="1" customWidth="1"/>
    <col min="782" max="782" width="19.140625" style="354" bestFit="1" customWidth="1"/>
    <col min="783" max="783" width="10.42578125" style="354" customWidth="1"/>
    <col min="784" max="784" width="11.85546875" style="354" customWidth="1"/>
    <col min="785" max="785" width="14.7109375" style="354" customWidth="1"/>
    <col min="786" max="786" width="9" style="354" bestFit="1" customWidth="1"/>
    <col min="787" max="1026" width="9.140625" style="354"/>
    <col min="1027" max="1027" width="4.7109375" style="354" bestFit="1" customWidth="1"/>
    <col min="1028" max="1028" width="9.7109375" style="354" bestFit="1" customWidth="1"/>
    <col min="1029" max="1029" width="10" style="354" bestFit="1" customWidth="1"/>
    <col min="1030" max="1030" width="8.85546875" style="354" bestFit="1" customWidth="1"/>
    <col min="1031" max="1031" width="22.85546875" style="354" customWidth="1"/>
    <col min="1032" max="1032" width="59.7109375" style="354" bestFit="1" customWidth="1"/>
    <col min="1033" max="1033" width="57.85546875" style="354" bestFit="1" customWidth="1"/>
    <col min="1034" max="1034" width="35.28515625" style="354" bestFit="1" customWidth="1"/>
    <col min="1035" max="1035" width="28.140625" style="354" bestFit="1" customWidth="1"/>
    <col min="1036" max="1036" width="33.140625" style="354" bestFit="1" customWidth="1"/>
    <col min="1037" max="1037" width="26" style="354" bestFit="1" customWidth="1"/>
    <col min="1038" max="1038" width="19.140625" style="354" bestFit="1" customWidth="1"/>
    <col min="1039" max="1039" width="10.42578125" style="354" customWidth="1"/>
    <col min="1040" max="1040" width="11.85546875" style="354" customWidth="1"/>
    <col min="1041" max="1041" width="14.7109375" style="354" customWidth="1"/>
    <col min="1042" max="1042" width="9" style="354" bestFit="1" customWidth="1"/>
    <col min="1043" max="1282" width="9.140625" style="354"/>
    <col min="1283" max="1283" width="4.7109375" style="354" bestFit="1" customWidth="1"/>
    <col min="1284" max="1284" width="9.7109375" style="354" bestFit="1" customWidth="1"/>
    <col min="1285" max="1285" width="10" style="354" bestFit="1" customWidth="1"/>
    <col min="1286" max="1286" width="8.85546875" style="354" bestFit="1" customWidth="1"/>
    <col min="1287" max="1287" width="22.85546875" style="354" customWidth="1"/>
    <col min="1288" max="1288" width="59.7109375" style="354" bestFit="1" customWidth="1"/>
    <col min="1289" max="1289" width="57.85546875" style="354" bestFit="1" customWidth="1"/>
    <col min="1290" max="1290" width="35.28515625" style="354" bestFit="1" customWidth="1"/>
    <col min="1291" max="1291" width="28.140625" style="354" bestFit="1" customWidth="1"/>
    <col min="1292" max="1292" width="33.140625" style="354" bestFit="1" customWidth="1"/>
    <col min="1293" max="1293" width="26" style="354" bestFit="1" customWidth="1"/>
    <col min="1294" max="1294" width="19.140625" style="354" bestFit="1" customWidth="1"/>
    <col min="1295" max="1295" width="10.42578125" style="354" customWidth="1"/>
    <col min="1296" max="1296" width="11.85546875" style="354" customWidth="1"/>
    <col min="1297" max="1297" width="14.7109375" style="354" customWidth="1"/>
    <col min="1298" max="1298" width="9" style="354" bestFit="1" customWidth="1"/>
    <col min="1299" max="1538" width="9.140625" style="354"/>
    <col min="1539" max="1539" width="4.7109375" style="354" bestFit="1" customWidth="1"/>
    <col min="1540" max="1540" width="9.7109375" style="354" bestFit="1" customWidth="1"/>
    <col min="1541" max="1541" width="10" style="354" bestFit="1" customWidth="1"/>
    <col min="1542" max="1542" width="8.85546875" style="354" bestFit="1" customWidth="1"/>
    <col min="1543" max="1543" width="22.85546875" style="354" customWidth="1"/>
    <col min="1544" max="1544" width="59.7109375" style="354" bestFit="1" customWidth="1"/>
    <col min="1545" max="1545" width="57.85546875" style="354" bestFit="1" customWidth="1"/>
    <col min="1546" max="1546" width="35.28515625" style="354" bestFit="1" customWidth="1"/>
    <col min="1547" max="1547" width="28.140625" style="354" bestFit="1" customWidth="1"/>
    <col min="1548" max="1548" width="33.140625" style="354" bestFit="1" customWidth="1"/>
    <col min="1549" max="1549" width="26" style="354" bestFit="1" customWidth="1"/>
    <col min="1550" max="1550" width="19.140625" style="354" bestFit="1" customWidth="1"/>
    <col min="1551" max="1551" width="10.42578125" style="354" customWidth="1"/>
    <col min="1552" max="1552" width="11.85546875" style="354" customWidth="1"/>
    <col min="1553" max="1553" width="14.7109375" style="354" customWidth="1"/>
    <col min="1554" max="1554" width="9" style="354" bestFit="1" customWidth="1"/>
    <col min="1555" max="1794" width="9.140625" style="354"/>
    <col min="1795" max="1795" width="4.7109375" style="354" bestFit="1" customWidth="1"/>
    <col min="1796" max="1796" width="9.7109375" style="354" bestFit="1" customWidth="1"/>
    <col min="1797" max="1797" width="10" style="354" bestFit="1" customWidth="1"/>
    <col min="1798" max="1798" width="8.85546875" style="354" bestFit="1" customWidth="1"/>
    <col min="1799" max="1799" width="22.85546875" style="354" customWidth="1"/>
    <col min="1800" max="1800" width="59.7109375" style="354" bestFit="1" customWidth="1"/>
    <col min="1801" max="1801" width="57.85546875" style="354" bestFit="1" customWidth="1"/>
    <col min="1802" max="1802" width="35.28515625" style="354" bestFit="1" customWidth="1"/>
    <col min="1803" max="1803" width="28.140625" style="354" bestFit="1" customWidth="1"/>
    <col min="1804" max="1804" width="33.140625" style="354" bestFit="1" customWidth="1"/>
    <col min="1805" max="1805" width="26" style="354" bestFit="1" customWidth="1"/>
    <col min="1806" max="1806" width="19.140625" style="354" bestFit="1" customWidth="1"/>
    <col min="1807" max="1807" width="10.42578125" style="354" customWidth="1"/>
    <col min="1808" max="1808" width="11.85546875" style="354" customWidth="1"/>
    <col min="1809" max="1809" width="14.7109375" style="354" customWidth="1"/>
    <col min="1810" max="1810" width="9" style="354" bestFit="1" customWidth="1"/>
    <col min="1811" max="2050" width="9.140625" style="354"/>
    <col min="2051" max="2051" width="4.7109375" style="354" bestFit="1" customWidth="1"/>
    <col min="2052" max="2052" width="9.7109375" style="354" bestFit="1" customWidth="1"/>
    <col min="2053" max="2053" width="10" style="354" bestFit="1" customWidth="1"/>
    <col min="2054" max="2054" width="8.85546875" style="354" bestFit="1" customWidth="1"/>
    <col min="2055" max="2055" width="22.85546875" style="354" customWidth="1"/>
    <col min="2056" max="2056" width="59.7109375" style="354" bestFit="1" customWidth="1"/>
    <col min="2057" max="2057" width="57.85546875" style="354" bestFit="1" customWidth="1"/>
    <col min="2058" max="2058" width="35.28515625" style="354" bestFit="1" customWidth="1"/>
    <col min="2059" max="2059" width="28.140625" style="354" bestFit="1" customWidth="1"/>
    <col min="2060" max="2060" width="33.140625" style="354" bestFit="1" customWidth="1"/>
    <col min="2061" max="2061" width="26" style="354" bestFit="1" customWidth="1"/>
    <col min="2062" max="2062" width="19.140625" style="354" bestFit="1" customWidth="1"/>
    <col min="2063" max="2063" width="10.42578125" style="354" customWidth="1"/>
    <col min="2064" max="2064" width="11.85546875" style="354" customWidth="1"/>
    <col min="2065" max="2065" width="14.7109375" style="354" customWidth="1"/>
    <col min="2066" max="2066" width="9" style="354" bestFit="1" customWidth="1"/>
    <col min="2067" max="2306" width="9.140625" style="354"/>
    <col min="2307" max="2307" width="4.7109375" style="354" bestFit="1" customWidth="1"/>
    <col min="2308" max="2308" width="9.7109375" style="354" bestFit="1" customWidth="1"/>
    <col min="2309" max="2309" width="10" style="354" bestFit="1" customWidth="1"/>
    <col min="2310" max="2310" width="8.85546875" style="354" bestFit="1" customWidth="1"/>
    <col min="2311" max="2311" width="22.85546875" style="354" customWidth="1"/>
    <col min="2312" max="2312" width="59.7109375" style="354" bestFit="1" customWidth="1"/>
    <col min="2313" max="2313" width="57.85546875" style="354" bestFit="1" customWidth="1"/>
    <col min="2314" max="2314" width="35.28515625" style="354" bestFit="1" customWidth="1"/>
    <col min="2315" max="2315" width="28.140625" style="354" bestFit="1" customWidth="1"/>
    <col min="2316" max="2316" width="33.140625" style="354" bestFit="1" customWidth="1"/>
    <col min="2317" max="2317" width="26" style="354" bestFit="1" customWidth="1"/>
    <col min="2318" max="2318" width="19.140625" style="354" bestFit="1" customWidth="1"/>
    <col min="2319" max="2319" width="10.42578125" style="354" customWidth="1"/>
    <col min="2320" max="2320" width="11.85546875" style="354" customWidth="1"/>
    <col min="2321" max="2321" width="14.7109375" style="354" customWidth="1"/>
    <col min="2322" max="2322" width="9" style="354" bestFit="1" customWidth="1"/>
    <col min="2323" max="2562" width="9.140625" style="354"/>
    <col min="2563" max="2563" width="4.7109375" style="354" bestFit="1" customWidth="1"/>
    <col min="2564" max="2564" width="9.7109375" style="354" bestFit="1" customWidth="1"/>
    <col min="2565" max="2565" width="10" style="354" bestFit="1" customWidth="1"/>
    <col min="2566" max="2566" width="8.85546875" style="354" bestFit="1" customWidth="1"/>
    <col min="2567" max="2567" width="22.85546875" style="354" customWidth="1"/>
    <col min="2568" max="2568" width="59.7109375" style="354" bestFit="1" customWidth="1"/>
    <col min="2569" max="2569" width="57.85546875" style="354" bestFit="1" customWidth="1"/>
    <col min="2570" max="2570" width="35.28515625" style="354" bestFit="1" customWidth="1"/>
    <col min="2571" max="2571" width="28.140625" style="354" bestFit="1" customWidth="1"/>
    <col min="2572" max="2572" width="33.140625" style="354" bestFit="1" customWidth="1"/>
    <col min="2573" max="2573" width="26" style="354" bestFit="1" customWidth="1"/>
    <col min="2574" max="2574" width="19.140625" style="354" bestFit="1" customWidth="1"/>
    <col min="2575" max="2575" width="10.42578125" style="354" customWidth="1"/>
    <col min="2576" max="2576" width="11.85546875" style="354" customWidth="1"/>
    <col min="2577" max="2577" width="14.7109375" style="354" customWidth="1"/>
    <col min="2578" max="2578" width="9" style="354" bestFit="1" customWidth="1"/>
    <col min="2579" max="2818" width="9.140625" style="354"/>
    <col min="2819" max="2819" width="4.7109375" style="354" bestFit="1" customWidth="1"/>
    <col min="2820" max="2820" width="9.7109375" style="354" bestFit="1" customWidth="1"/>
    <col min="2821" max="2821" width="10" style="354" bestFit="1" customWidth="1"/>
    <col min="2822" max="2822" width="8.85546875" style="354" bestFit="1" customWidth="1"/>
    <col min="2823" max="2823" width="22.85546875" style="354" customWidth="1"/>
    <col min="2824" max="2824" width="59.7109375" style="354" bestFit="1" customWidth="1"/>
    <col min="2825" max="2825" width="57.85546875" style="354" bestFit="1" customWidth="1"/>
    <col min="2826" max="2826" width="35.28515625" style="354" bestFit="1" customWidth="1"/>
    <col min="2827" max="2827" width="28.140625" style="354" bestFit="1" customWidth="1"/>
    <col min="2828" max="2828" width="33.140625" style="354" bestFit="1" customWidth="1"/>
    <col min="2829" max="2829" width="26" style="354" bestFit="1" customWidth="1"/>
    <col min="2830" max="2830" width="19.140625" style="354" bestFit="1" customWidth="1"/>
    <col min="2831" max="2831" width="10.42578125" style="354" customWidth="1"/>
    <col min="2832" max="2832" width="11.85546875" style="354" customWidth="1"/>
    <col min="2833" max="2833" width="14.7109375" style="354" customWidth="1"/>
    <col min="2834" max="2834" width="9" style="354" bestFit="1" customWidth="1"/>
    <col min="2835" max="3074" width="9.140625" style="354"/>
    <col min="3075" max="3075" width="4.7109375" style="354" bestFit="1" customWidth="1"/>
    <col min="3076" max="3076" width="9.7109375" style="354" bestFit="1" customWidth="1"/>
    <col min="3077" max="3077" width="10" style="354" bestFit="1" customWidth="1"/>
    <col min="3078" max="3078" width="8.85546875" style="354" bestFit="1" customWidth="1"/>
    <col min="3079" max="3079" width="22.85546875" style="354" customWidth="1"/>
    <col min="3080" max="3080" width="59.7109375" style="354" bestFit="1" customWidth="1"/>
    <col min="3081" max="3081" width="57.85546875" style="354" bestFit="1" customWidth="1"/>
    <col min="3082" max="3082" width="35.28515625" style="354" bestFit="1" customWidth="1"/>
    <col min="3083" max="3083" width="28.140625" style="354" bestFit="1" customWidth="1"/>
    <col min="3084" max="3084" width="33.140625" style="354" bestFit="1" customWidth="1"/>
    <col min="3085" max="3085" width="26" style="354" bestFit="1" customWidth="1"/>
    <col min="3086" max="3086" width="19.140625" style="354" bestFit="1" customWidth="1"/>
    <col min="3087" max="3087" width="10.42578125" style="354" customWidth="1"/>
    <col min="3088" max="3088" width="11.85546875" style="354" customWidth="1"/>
    <col min="3089" max="3089" width="14.7109375" style="354" customWidth="1"/>
    <col min="3090" max="3090" width="9" style="354" bestFit="1" customWidth="1"/>
    <col min="3091" max="3330" width="9.140625" style="354"/>
    <col min="3331" max="3331" width="4.7109375" style="354" bestFit="1" customWidth="1"/>
    <col min="3332" max="3332" width="9.7109375" style="354" bestFit="1" customWidth="1"/>
    <col min="3333" max="3333" width="10" style="354" bestFit="1" customWidth="1"/>
    <col min="3334" max="3334" width="8.85546875" style="354" bestFit="1" customWidth="1"/>
    <col min="3335" max="3335" width="22.85546875" style="354" customWidth="1"/>
    <col min="3336" max="3336" width="59.7109375" style="354" bestFit="1" customWidth="1"/>
    <col min="3337" max="3337" width="57.85546875" style="354" bestFit="1" customWidth="1"/>
    <col min="3338" max="3338" width="35.28515625" style="354" bestFit="1" customWidth="1"/>
    <col min="3339" max="3339" width="28.140625" style="354" bestFit="1" customWidth="1"/>
    <col min="3340" max="3340" width="33.140625" style="354" bestFit="1" customWidth="1"/>
    <col min="3341" max="3341" width="26" style="354" bestFit="1" customWidth="1"/>
    <col min="3342" max="3342" width="19.140625" style="354" bestFit="1" customWidth="1"/>
    <col min="3343" max="3343" width="10.42578125" style="354" customWidth="1"/>
    <col min="3344" max="3344" width="11.85546875" style="354" customWidth="1"/>
    <col min="3345" max="3345" width="14.7109375" style="354" customWidth="1"/>
    <col min="3346" max="3346" width="9" style="354" bestFit="1" customWidth="1"/>
    <col min="3347" max="3586" width="9.140625" style="354"/>
    <col min="3587" max="3587" width="4.7109375" style="354" bestFit="1" customWidth="1"/>
    <col min="3588" max="3588" width="9.7109375" style="354" bestFit="1" customWidth="1"/>
    <col min="3589" max="3589" width="10" style="354" bestFit="1" customWidth="1"/>
    <col min="3590" max="3590" width="8.85546875" style="354" bestFit="1" customWidth="1"/>
    <col min="3591" max="3591" width="22.85546875" style="354" customWidth="1"/>
    <col min="3592" max="3592" width="59.7109375" style="354" bestFit="1" customWidth="1"/>
    <col min="3593" max="3593" width="57.85546875" style="354" bestFit="1" customWidth="1"/>
    <col min="3594" max="3594" width="35.28515625" style="354" bestFit="1" customWidth="1"/>
    <col min="3595" max="3595" width="28.140625" style="354" bestFit="1" customWidth="1"/>
    <col min="3596" max="3596" width="33.140625" style="354" bestFit="1" customWidth="1"/>
    <col min="3597" max="3597" width="26" style="354" bestFit="1" customWidth="1"/>
    <col min="3598" max="3598" width="19.140625" style="354" bestFit="1" customWidth="1"/>
    <col min="3599" max="3599" width="10.42578125" style="354" customWidth="1"/>
    <col min="3600" max="3600" width="11.85546875" style="354" customWidth="1"/>
    <col min="3601" max="3601" width="14.7109375" style="354" customWidth="1"/>
    <col min="3602" max="3602" width="9" style="354" bestFit="1" customWidth="1"/>
    <col min="3603" max="3842" width="9.140625" style="354"/>
    <col min="3843" max="3843" width="4.7109375" style="354" bestFit="1" customWidth="1"/>
    <col min="3844" max="3844" width="9.7109375" style="354" bestFit="1" customWidth="1"/>
    <col min="3845" max="3845" width="10" style="354" bestFit="1" customWidth="1"/>
    <col min="3846" max="3846" width="8.85546875" style="354" bestFit="1" customWidth="1"/>
    <col min="3847" max="3847" width="22.85546875" style="354" customWidth="1"/>
    <col min="3848" max="3848" width="59.7109375" style="354" bestFit="1" customWidth="1"/>
    <col min="3849" max="3849" width="57.85546875" style="354" bestFit="1" customWidth="1"/>
    <col min="3850" max="3850" width="35.28515625" style="354" bestFit="1" customWidth="1"/>
    <col min="3851" max="3851" width="28.140625" style="354" bestFit="1" customWidth="1"/>
    <col min="3852" max="3852" width="33.140625" style="354" bestFit="1" customWidth="1"/>
    <col min="3853" max="3853" width="26" style="354" bestFit="1" customWidth="1"/>
    <col min="3854" max="3854" width="19.140625" style="354" bestFit="1" customWidth="1"/>
    <col min="3855" max="3855" width="10.42578125" style="354" customWidth="1"/>
    <col min="3856" max="3856" width="11.85546875" style="354" customWidth="1"/>
    <col min="3857" max="3857" width="14.7109375" style="354" customWidth="1"/>
    <col min="3858" max="3858" width="9" style="354" bestFit="1" customWidth="1"/>
    <col min="3859" max="4098" width="9.140625" style="354"/>
    <col min="4099" max="4099" width="4.7109375" style="354" bestFit="1" customWidth="1"/>
    <col min="4100" max="4100" width="9.7109375" style="354" bestFit="1" customWidth="1"/>
    <col min="4101" max="4101" width="10" style="354" bestFit="1" customWidth="1"/>
    <col min="4102" max="4102" width="8.85546875" style="354" bestFit="1" customWidth="1"/>
    <col min="4103" max="4103" width="22.85546875" style="354" customWidth="1"/>
    <col min="4104" max="4104" width="59.7109375" style="354" bestFit="1" customWidth="1"/>
    <col min="4105" max="4105" width="57.85546875" style="354" bestFit="1" customWidth="1"/>
    <col min="4106" max="4106" width="35.28515625" style="354" bestFit="1" customWidth="1"/>
    <col min="4107" max="4107" width="28.140625" style="354" bestFit="1" customWidth="1"/>
    <col min="4108" max="4108" width="33.140625" style="354" bestFit="1" customWidth="1"/>
    <col min="4109" max="4109" width="26" style="354" bestFit="1" customWidth="1"/>
    <col min="4110" max="4110" width="19.140625" style="354" bestFit="1" customWidth="1"/>
    <col min="4111" max="4111" width="10.42578125" style="354" customWidth="1"/>
    <col min="4112" max="4112" width="11.85546875" style="354" customWidth="1"/>
    <col min="4113" max="4113" width="14.7109375" style="354" customWidth="1"/>
    <col min="4114" max="4114" width="9" style="354" bestFit="1" customWidth="1"/>
    <col min="4115" max="4354" width="9.140625" style="354"/>
    <col min="4355" max="4355" width="4.7109375" style="354" bestFit="1" customWidth="1"/>
    <col min="4356" max="4356" width="9.7109375" style="354" bestFit="1" customWidth="1"/>
    <col min="4357" max="4357" width="10" style="354" bestFit="1" customWidth="1"/>
    <col min="4358" max="4358" width="8.85546875" style="354" bestFit="1" customWidth="1"/>
    <col min="4359" max="4359" width="22.85546875" style="354" customWidth="1"/>
    <col min="4360" max="4360" width="59.7109375" style="354" bestFit="1" customWidth="1"/>
    <col min="4361" max="4361" width="57.85546875" style="354" bestFit="1" customWidth="1"/>
    <col min="4362" max="4362" width="35.28515625" style="354" bestFit="1" customWidth="1"/>
    <col min="4363" max="4363" width="28.140625" style="354" bestFit="1" customWidth="1"/>
    <col min="4364" max="4364" width="33.140625" style="354" bestFit="1" customWidth="1"/>
    <col min="4365" max="4365" width="26" style="354" bestFit="1" customWidth="1"/>
    <col min="4366" max="4366" width="19.140625" style="354" bestFit="1" customWidth="1"/>
    <col min="4367" max="4367" width="10.42578125" style="354" customWidth="1"/>
    <col min="4368" max="4368" width="11.85546875" style="354" customWidth="1"/>
    <col min="4369" max="4369" width="14.7109375" style="354" customWidth="1"/>
    <col min="4370" max="4370" width="9" style="354" bestFit="1" customWidth="1"/>
    <col min="4371" max="4610" width="9.140625" style="354"/>
    <col min="4611" max="4611" width="4.7109375" style="354" bestFit="1" customWidth="1"/>
    <col min="4612" max="4612" width="9.7109375" style="354" bestFit="1" customWidth="1"/>
    <col min="4613" max="4613" width="10" style="354" bestFit="1" customWidth="1"/>
    <col min="4614" max="4614" width="8.85546875" style="354" bestFit="1" customWidth="1"/>
    <col min="4615" max="4615" width="22.85546875" style="354" customWidth="1"/>
    <col min="4616" max="4616" width="59.7109375" style="354" bestFit="1" customWidth="1"/>
    <col min="4617" max="4617" width="57.85546875" style="354" bestFit="1" customWidth="1"/>
    <col min="4618" max="4618" width="35.28515625" style="354" bestFit="1" customWidth="1"/>
    <col min="4619" max="4619" width="28.140625" style="354" bestFit="1" customWidth="1"/>
    <col min="4620" max="4620" width="33.140625" style="354" bestFit="1" customWidth="1"/>
    <col min="4621" max="4621" width="26" style="354" bestFit="1" customWidth="1"/>
    <col min="4622" max="4622" width="19.140625" style="354" bestFit="1" customWidth="1"/>
    <col min="4623" max="4623" width="10.42578125" style="354" customWidth="1"/>
    <col min="4624" max="4624" width="11.85546875" style="354" customWidth="1"/>
    <col min="4625" max="4625" width="14.7109375" style="354" customWidth="1"/>
    <col min="4626" max="4626" width="9" style="354" bestFit="1" customWidth="1"/>
    <col min="4627" max="4866" width="9.140625" style="354"/>
    <col min="4867" max="4867" width="4.7109375" style="354" bestFit="1" customWidth="1"/>
    <col min="4868" max="4868" width="9.7109375" style="354" bestFit="1" customWidth="1"/>
    <col min="4869" max="4869" width="10" style="354" bestFit="1" customWidth="1"/>
    <col min="4870" max="4870" width="8.85546875" style="354" bestFit="1" customWidth="1"/>
    <col min="4871" max="4871" width="22.85546875" style="354" customWidth="1"/>
    <col min="4872" max="4872" width="59.7109375" style="354" bestFit="1" customWidth="1"/>
    <col min="4873" max="4873" width="57.85546875" style="354" bestFit="1" customWidth="1"/>
    <col min="4874" max="4874" width="35.28515625" style="354" bestFit="1" customWidth="1"/>
    <col min="4875" max="4875" width="28.140625" style="354" bestFit="1" customWidth="1"/>
    <col min="4876" max="4876" width="33.140625" style="354" bestFit="1" customWidth="1"/>
    <col min="4877" max="4877" width="26" style="354" bestFit="1" customWidth="1"/>
    <col min="4878" max="4878" width="19.140625" style="354" bestFit="1" customWidth="1"/>
    <col min="4879" max="4879" width="10.42578125" style="354" customWidth="1"/>
    <col min="4880" max="4880" width="11.85546875" style="354" customWidth="1"/>
    <col min="4881" max="4881" width="14.7109375" style="354" customWidth="1"/>
    <col min="4882" max="4882" width="9" style="354" bestFit="1" customWidth="1"/>
    <col min="4883" max="5122" width="9.140625" style="354"/>
    <col min="5123" max="5123" width="4.7109375" style="354" bestFit="1" customWidth="1"/>
    <col min="5124" max="5124" width="9.7109375" style="354" bestFit="1" customWidth="1"/>
    <col min="5125" max="5125" width="10" style="354" bestFit="1" customWidth="1"/>
    <col min="5126" max="5126" width="8.85546875" style="354" bestFit="1" customWidth="1"/>
    <col min="5127" max="5127" width="22.85546875" style="354" customWidth="1"/>
    <col min="5128" max="5128" width="59.7109375" style="354" bestFit="1" customWidth="1"/>
    <col min="5129" max="5129" width="57.85546875" style="354" bestFit="1" customWidth="1"/>
    <col min="5130" max="5130" width="35.28515625" style="354" bestFit="1" customWidth="1"/>
    <col min="5131" max="5131" width="28.140625" style="354" bestFit="1" customWidth="1"/>
    <col min="5132" max="5132" width="33.140625" style="354" bestFit="1" customWidth="1"/>
    <col min="5133" max="5133" width="26" style="354" bestFit="1" customWidth="1"/>
    <col min="5134" max="5134" width="19.140625" style="354" bestFit="1" customWidth="1"/>
    <col min="5135" max="5135" width="10.42578125" style="354" customWidth="1"/>
    <col min="5136" max="5136" width="11.85546875" style="354" customWidth="1"/>
    <col min="5137" max="5137" width="14.7109375" style="354" customWidth="1"/>
    <col min="5138" max="5138" width="9" style="354" bestFit="1" customWidth="1"/>
    <col min="5139" max="5378" width="9.140625" style="354"/>
    <col min="5379" max="5379" width="4.7109375" style="354" bestFit="1" customWidth="1"/>
    <col min="5380" max="5380" width="9.7109375" style="354" bestFit="1" customWidth="1"/>
    <col min="5381" max="5381" width="10" style="354" bestFit="1" customWidth="1"/>
    <col min="5382" max="5382" width="8.85546875" style="354" bestFit="1" customWidth="1"/>
    <col min="5383" max="5383" width="22.85546875" style="354" customWidth="1"/>
    <col min="5384" max="5384" width="59.7109375" style="354" bestFit="1" customWidth="1"/>
    <col min="5385" max="5385" width="57.85546875" style="354" bestFit="1" customWidth="1"/>
    <col min="5386" max="5386" width="35.28515625" style="354" bestFit="1" customWidth="1"/>
    <col min="5387" max="5387" width="28.140625" style="354" bestFit="1" customWidth="1"/>
    <col min="5388" max="5388" width="33.140625" style="354" bestFit="1" customWidth="1"/>
    <col min="5389" max="5389" width="26" style="354" bestFit="1" customWidth="1"/>
    <col min="5390" max="5390" width="19.140625" style="354" bestFit="1" customWidth="1"/>
    <col min="5391" max="5391" width="10.42578125" style="354" customWidth="1"/>
    <col min="5392" max="5392" width="11.85546875" style="354" customWidth="1"/>
    <col min="5393" max="5393" width="14.7109375" style="354" customWidth="1"/>
    <col min="5394" max="5394" width="9" style="354" bestFit="1" customWidth="1"/>
    <col min="5395" max="5634" width="9.140625" style="354"/>
    <col min="5635" max="5635" width="4.7109375" style="354" bestFit="1" customWidth="1"/>
    <col min="5636" max="5636" width="9.7109375" style="354" bestFit="1" customWidth="1"/>
    <col min="5637" max="5637" width="10" style="354" bestFit="1" customWidth="1"/>
    <col min="5638" max="5638" width="8.85546875" style="354" bestFit="1" customWidth="1"/>
    <col min="5639" max="5639" width="22.85546875" style="354" customWidth="1"/>
    <col min="5640" max="5640" width="59.7109375" style="354" bestFit="1" customWidth="1"/>
    <col min="5641" max="5641" width="57.85546875" style="354" bestFit="1" customWidth="1"/>
    <col min="5642" max="5642" width="35.28515625" style="354" bestFit="1" customWidth="1"/>
    <col min="5643" max="5643" width="28.140625" style="354" bestFit="1" customWidth="1"/>
    <col min="5644" max="5644" width="33.140625" style="354" bestFit="1" customWidth="1"/>
    <col min="5645" max="5645" width="26" style="354" bestFit="1" customWidth="1"/>
    <col min="5646" max="5646" width="19.140625" style="354" bestFit="1" customWidth="1"/>
    <col min="5647" max="5647" width="10.42578125" style="354" customWidth="1"/>
    <col min="5648" max="5648" width="11.85546875" style="354" customWidth="1"/>
    <col min="5649" max="5649" width="14.7109375" style="354" customWidth="1"/>
    <col min="5650" max="5650" width="9" style="354" bestFit="1" customWidth="1"/>
    <col min="5651" max="5890" width="9.140625" style="354"/>
    <col min="5891" max="5891" width="4.7109375" style="354" bestFit="1" customWidth="1"/>
    <col min="5892" max="5892" width="9.7109375" style="354" bestFit="1" customWidth="1"/>
    <col min="5893" max="5893" width="10" style="354" bestFit="1" customWidth="1"/>
    <col min="5894" max="5894" width="8.85546875" style="354" bestFit="1" customWidth="1"/>
    <col min="5895" max="5895" width="22.85546875" style="354" customWidth="1"/>
    <col min="5896" max="5896" width="59.7109375" style="354" bestFit="1" customWidth="1"/>
    <col min="5897" max="5897" width="57.85546875" style="354" bestFit="1" customWidth="1"/>
    <col min="5898" max="5898" width="35.28515625" style="354" bestFit="1" customWidth="1"/>
    <col min="5899" max="5899" width="28.140625" style="354" bestFit="1" customWidth="1"/>
    <col min="5900" max="5900" width="33.140625" style="354" bestFit="1" customWidth="1"/>
    <col min="5901" max="5901" width="26" style="354" bestFit="1" customWidth="1"/>
    <col min="5902" max="5902" width="19.140625" style="354" bestFit="1" customWidth="1"/>
    <col min="5903" max="5903" width="10.42578125" style="354" customWidth="1"/>
    <col min="5904" max="5904" width="11.85546875" style="354" customWidth="1"/>
    <col min="5905" max="5905" width="14.7109375" style="354" customWidth="1"/>
    <col min="5906" max="5906" width="9" style="354" bestFit="1" customWidth="1"/>
    <col min="5907" max="6146" width="9.140625" style="354"/>
    <col min="6147" max="6147" width="4.7109375" style="354" bestFit="1" customWidth="1"/>
    <col min="6148" max="6148" width="9.7109375" style="354" bestFit="1" customWidth="1"/>
    <col min="6149" max="6149" width="10" style="354" bestFit="1" customWidth="1"/>
    <col min="6150" max="6150" width="8.85546875" style="354" bestFit="1" customWidth="1"/>
    <col min="6151" max="6151" width="22.85546875" style="354" customWidth="1"/>
    <col min="6152" max="6152" width="59.7109375" style="354" bestFit="1" customWidth="1"/>
    <col min="6153" max="6153" width="57.85546875" style="354" bestFit="1" customWidth="1"/>
    <col min="6154" max="6154" width="35.28515625" style="354" bestFit="1" customWidth="1"/>
    <col min="6155" max="6155" width="28.140625" style="354" bestFit="1" customWidth="1"/>
    <col min="6156" max="6156" width="33.140625" style="354" bestFit="1" customWidth="1"/>
    <col min="6157" max="6157" width="26" style="354" bestFit="1" customWidth="1"/>
    <col min="6158" max="6158" width="19.140625" style="354" bestFit="1" customWidth="1"/>
    <col min="6159" max="6159" width="10.42578125" style="354" customWidth="1"/>
    <col min="6160" max="6160" width="11.85546875" style="354" customWidth="1"/>
    <col min="6161" max="6161" width="14.7109375" style="354" customWidth="1"/>
    <col min="6162" max="6162" width="9" style="354" bestFit="1" customWidth="1"/>
    <col min="6163" max="6402" width="9.140625" style="354"/>
    <col min="6403" max="6403" width="4.7109375" style="354" bestFit="1" customWidth="1"/>
    <col min="6404" max="6404" width="9.7109375" style="354" bestFit="1" customWidth="1"/>
    <col min="6405" max="6405" width="10" style="354" bestFit="1" customWidth="1"/>
    <col min="6406" max="6406" width="8.85546875" style="354" bestFit="1" customWidth="1"/>
    <col min="6407" max="6407" width="22.85546875" style="354" customWidth="1"/>
    <col min="6408" max="6408" width="59.7109375" style="354" bestFit="1" customWidth="1"/>
    <col min="6409" max="6409" width="57.85546875" style="354" bestFit="1" customWidth="1"/>
    <col min="6410" max="6410" width="35.28515625" style="354" bestFit="1" customWidth="1"/>
    <col min="6411" max="6411" width="28.140625" style="354" bestFit="1" customWidth="1"/>
    <col min="6412" max="6412" width="33.140625" style="354" bestFit="1" customWidth="1"/>
    <col min="6413" max="6413" width="26" style="354" bestFit="1" customWidth="1"/>
    <col min="6414" max="6414" width="19.140625" style="354" bestFit="1" customWidth="1"/>
    <col min="6415" max="6415" width="10.42578125" style="354" customWidth="1"/>
    <col min="6416" max="6416" width="11.85546875" style="354" customWidth="1"/>
    <col min="6417" max="6417" width="14.7109375" style="354" customWidth="1"/>
    <col min="6418" max="6418" width="9" style="354" bestFit="1" customWidth="1"/>
    <col min="6419" max="6658" width="9.140625" style="354"/>
    <col min="6659" max="6659" width="4.7109375" style="354" bestFit="1" customWidth="1"/>
    <col min="6660" max="6660" width="9.7109375" style="354" bestFit="1" customWidth="1"/>
    <col min="6661" max="6661" width="10" style="354" bestFit="1" customWidth="1"/>
    <col min="6662" max="6662" width="8.85546875" style="354" bestFit="1" customWidth="1"/>
    <col min="6663" max="6663" width="22.85546875" style="354" customWidth="1"/>
    <col min="6664" max="6664" width="59.7109375" style="354" bestFit="1" customWidth="1"/>
    <col min="6665" max="6665" width="57.85546875" style="354" bestFit="1" customWidth="1"/>
    <col min="6666" max="6666" width="35.28515625" style="354" bestFit="1" customWidth="1"/>
    <col min="6667" max="6667" width="28.140625" style="354" bestFit="1" customWidth="1"/>
    <col min="6668" max="6668" width="33.140625" style="354" bestFit="1" customWidth="1"/>
    <col min="6669" max="6669" width="26" style="354" bestFit="1" customWidth="1"/>
    <col min="6670" max="6670" width="19.140625" style="354" bestFit="1" customWidth="1"/>
    <col min="6671" max="6671" width="10.42578125" style="354" customWidth="1"/>
    <col min="6672" max="6672" width="11.85546875" style="354" customWidth="1"/>
    <col min="6673" max="6673" width="14.7109375" style="354" customWidth="1"/>
    <col min="6674" max="6674" width="9" style="354" bestFit="1" customWidth="1"/>
    <col min="6675" max="6914" width="9.140625" style="354"/>
    <col min="6915" max="6915" width="4.7109375" style="354" bestFit="1" customWidth="1"/>
    <col min="6916" max="6916" width="9.7109375" style="354" bestFit="1" customWidth="1"/>
    <col min="6917" max="6917" width="10" style="354" bestFit="1" customWidth="1"/>
    <col min="6918" max="6918" width="8.85546875" style="354" bestFit="1" customWidth="1"/>
    <col min="6919" max="6919" width="22.85546875" style="354" customWidth="1"/>
    <col min="6920" max="6920" width="59.7109375" style="354" bestFit="1" customWidth="1"/>
    <col min="6921" max="6921" width="57.85546875" style="354" bestFit="1" customWidth="1"/>
    <col min="6922" max="6922" width="35.28515625" style="354" bestFit="1" customWidth="1"/>
    <col min="6923" max="6923" width="28.140625" style="354" bestFit="1" customWidth="1"/>
    <col min="6924" max="6924" width="33.140625" style="354" bestFit="1" customWidth="1"/>
    <col min="6925" max="6925" width="26" style="354" bestFit="1" customWidth="1"/>
    <col min="6926" max="6926" width="19.140625" style="354" bestFit="1" customWidth="1"/>
    <col min="6927" max="6927" width="10.42578125" style="354" customWidth="1"/>
    <col min="6928" max="6928" width="11.85546875" style="354" customWidth="1"/>
    <col min="6929" max="6929" width="14.7109375" style="354" customWidth="1"/>
    <col min="6930" max="6930" width="9" style="354" bestFit="1" customWidth="1"/>
    <col min="6931" max="7170" width="9.140625" style="354"/>
    <col min="7171" max="7171" width="4.7109375" style="354" bestFit="1" customWidth="1"/>
    <col min="7172" max="7172" width="9.7109375" style="354" bestFit="1" customWidth="1"/>
    <col min="7173" max="7173" width="10" style="354" bestFit="1" customWidth="1"/>
    <col min="7174" max="7174" width="8.85546875" style="354" bestFit="1" customWidth="1"/>
    <col min="7175" max="7175" width="22.85546875" style="354" customWidth="1"/>
    <col min="7176" max="7176" width="59.7109375" style="354" bestFit="1" customWidth="1"/>
    <col min="7177" max="7177" width="57.85546875" style="354" bestFit="1" customWidth="1"/>
    <col min="7178" max="7178" width="35.28515625" style="354" bestFit="1" customWidth="1"/>
    <col min="7179" max="7179" width="28.140625" style="354" bestFit="1" customWidth="1"/>
    <col min="7180" max="7180" width="33.140625" style="354" bestFit="1" customWidth="1"/>
    <col min="7181" max="7181" width="26" style="354" bestFit="1" customWidth="1"/>
    <col min="7182" max="7182" width="19.140625" style="354" bestFit="1" customWidth="1"/>
    <col min="7183" max="7183" width="10.42578125" style="354" customWidth="1"/>
    <col min="7184" max="7184" width="11.85546875" style="354" customWidth="1"/>
    <col min="7185" max="7185" width="14.7109375" style="354" customWidth="1"/>
    <col min="7186" max="7186" width="9" style="354" bestFit="1" customWidth="1"/>
    <col min="7187" max="7426" width="9.140625" style="354"/>
    <col min="7427" max="7427" width="4.7109375" style="354" bestFit="1" customWidth="1"/>
    <col min="7428" max="7428" width="9.7109375" style="354" bestFit="1" customWidth="1"/>
    <col min="7429" max="7429" width="10" style="354" bestFit="1" customWidth="1"/>
    <col min="7430" max="7430" width="8.85546875" style="354" bestFit="1" customWidth="1"/>
    <col min="7431" max="7431" width="22.85546875" style="354" customWidth="1"/>
    <col min="7432" max="7432" width="59.7109375" style="354" bestFit="1" customWidth="1"/>
    <col min="7433" max="7433" width="57.85546875" style="354" bestFit="1" customWidth="1"/>
    <col min="7434" max="7434" width="35.28515625" style="354" bestFit="1" customWidth="1"/>
    <col min="7435" max="7435" width="28.140625" style="354" bestFit="1" customWidth="1"/>
    <col min="7436" max="7436" width="33.140625" style="354" bestFit="1" customWidth="1"/>
    <col min="7437" max="7437" width="26" style="354" bestFit="1" customWidth="1"/>
    <col min="7438" max="7438" width="19.140625" style="354" bestFit="1" customWidth="1"/>
    <col min="7439" max="7439" width="10.42578125" style="354" customWidth="1"/>
    <col min="7440" max="7440" width="11.85546875" style="354" customWidth="1"/>
    <col min="7441" max="7441" width="14.7109375" style="354" customWidth="1"/>
    <col min="7442" max="7442" width="9" style="354" bestFit="1" customWidth="1"/>
    <col min="7443" max="7682" width="9.140625" style="354"/>
    <col min="7683" max="7683" width="4.7109375" style="354" bestFit="1" customWidth="1"/>
    <col min="7684" max="7684" width="9.7109375" style="354" bestFit="1" customWidth="1"/>
    <col min="7685" max="7685" width="10" style="354" bestFit="1" customWidth="1"/>
    <col min="7686" max="7686" width="8.85546875" style="354" bestFit="1" customWidth="1"/>
    <col min="7687" max="7687" width="22.85546875" style="354" customWidth="1"/>
    <col min="7688" max="7688" width="59.7109375" style="354" bestFit="1" customWidth="1"/>
    <col min="7689" max="7689" width="57.85546875" style="354" bestFit="1" customWidth="1"/>
    <col min="7690" max="7690" width="35.28515625" style="354" bestFit="1" customWidth="1"/>
    <col min="7691" max="7691" width="28.140625" style="354" bestFit="1" customWidth="1"/>
    <col min="7692" max="7692" width="33.140625" style="354" bestFit="1" customWidth="1"/>
    <col min="7693" max="7693" width="26" style="354" bestFit="1" customWidth="1"/>
    <col min="7694" max="7694" width="19.140625" style="354" bestFit="1" customWidth="1"/>
    <col min="7695" max="7695" width="10.42578125" style="354" customWidth="1"/>
    <col min="7696" max="7696" width="11.85546875" style="354" customWidth="1"/>
    <col min="7697" max="7697" width="14.7109375" style="354" customWidth="1"/>
    <col min="7698" max="7698" width="9" style="354" bestFit="1" customWidth="1"/>
    <col min="7699" max="7938" width="9.140625" style="354"/>
    <col min="7939" max="7939" width="4.7109375" style="354" bestFit="1" customWidth="1"/>
    <col min="7940" max="7940" width="9.7109375" style="354" bestFit="1" customWidth="1"/>
    <col min="7941" max="7941" width="10" style="354" bestFit="1" customWidth="1"/>
    <col min="7942" max="7942" width="8.85546875" style="354" bestFit="1" customWidth="1"/>
    <col min="7943" max="7943" width="22.85546875" style="354" customWidth="1"/>
    <col min="7944" max="7944" width="59.7109375" style="354" bestFit="1" customWidth="1"/>
    <col min="7945" max="7945" width="57.85546875" style="354" bestFit="1" customWidth="1"/>
    <col min="7946" max="7946" width="35.28515625" style="354" bestFit="1" customWidth="1"/>
    <col min="7947" max="7947" width="28.140625" style="354" bestFit="1" customWidth="1"/>
    <col min="7948" max="7948" width="33.140625" style="354" bestFit="1" customWidth="1"/>
    <col min="7949" max="7949" width="26" style="354" bestFit="1" customWidth="1"/>
    <col min="7950" max="7950" width="19.140625" style="354" bestFit="1" customWidth="1"/>
    <col min="7951" max="7951" width="10.42578125" style="354" customWidth="1"/>
    <col min="7952" max="7952" width="11.85546875" style="354" customWidth="1"/>
    <col min="7953" max="7953" width="14.7109375" style="354" customWidth="1"/>
    <col min="7954" max="7954" width="9" style="354" bestFit="1" customWidth="1"/>
    <col min="7955" max="8194" width="9.140625" style="354"/>
    <col min="8195" max="8195" width="4.7109375" style="354" bestFit="1" customWidth="1"/>
    <col min="8196" max="8196" width="9.7109375" style="354" bestFit="1" customWidth="1"/>
    <col min="8197" max="8197" width="10" style="354" bestFit="1" customWidth="1"/>
    <col min="8198" max="8198" width="8.85546875" style="354" bestFit="1" customWidth="1"/>
    <col min="8199" max="8199" width="22.85546875" style="354" customWidth="1"/>
    <col min="8200" max="8200" width="59.7109375" style="354" bestFit="1" customWidth="1"/>
    <col min="8201" max="8201" width="57.85546875" style="354" bestFit="1" customWidth="1"/>
    <col min="8202" max="8202" width="35.28515625" style="354" bestFit="1" customWidth="1"/>
    <col min="8203" max="8203" width="28.140625" style="354" bestFit="1" customWidth="1"/>
    <col min="8204" max="8204" width="33.140625" style="354" bestFit="1" customWidth="1"/>
    <col min="8205" max="8205" width="26" style="354" bestFit="1" customWidth="1"/>
    <col min="8206" max="8206" width="19.140625" style="354" bestFit="1" customWidth="1"/>
    <col min="8207" max="8207" width="10.42578125" style="354" customWidth="1"/>
    <col min="8208" max="8208" width="11.85546875" style="354" customWidth="1"/>
    <col min="8209" max="8209" width="14.7109375" style="354" customWidth="1"/>
    <col min="8210" max="8210" width="9" style="354" bestFit="1" customWidth="1"/>
    <col min="8211" max="8450" width="9.140625" style="354"/>
    <col min="8451" max="8451" width="4.7109375" style="354" bestFit="1" customWidth="1"/>
    <col min="8452" max="8452" width="9.7109375" style="354" bestFit="1" customWidth="1"/>
    <col min="8453" max="8453" width="10" style="354" bestFit="1" customWidth="1"/>
    <col min="8454" max="8454" width="8.85546875" style="354" bestFit="1" customWidth="1"/>
    <col min="8455" max="8455" width="22.85546875" style="354" customWidth="1"/>
    <col min="8456" max="8456" width="59.7109375" style="354" bestFit="1" customWidth="1"/>
    <col min="8457" max="8457" width="57.85546875" style="354" bestFit="1" customWidth="1"/>
    <col min="8458" max="8458" width="35.28515625" style="354" bestFit="1" customWidth="1"/>
    <col min="8459" max="8459" width="28.140625" style="354" bestFit="1" customWidth="1"/>
    <col min="8460" max="8460" width="33.140625" style="354" bestFit="1" customWidth="1"/>
    <col min="8461" max="8461" width="26" style="354" bestFit="1" customWidth="1"/>
    <col min="8462" max="8462" width="19.140625" style="354" bestFit="1" customWidth="1"/>
    <col min="8463" max="8463" width="10.42578125" style="354" customWidth="1"/>
    <col min="8464" max="8464" width="11.85546875" style="354" customWidth="1"/>
    <col min="8465" max="8465" width="14.7109375" style="354" customWidth="1"/>
    <col min="8466" max="8466" width="9" style="354" bestFit="1" customWidth="1"/>
    <col min="8467" max="8706" width="9.140625" style="354"/>
    <col min="8707" max="8707" width="4.7109375" style="354" bestFit="1" customWidth="1"/>
    <col min="8708" max="8708" width="9.7109375" style="354" bestFit="1" customWidth="1"/>
    <col min="8709" max="8709" width="10" style="354" bestFit="1" customWidth="1"/>
    <col min="8710" max="8710" width="8.85546875" style="354" bestFit="1" customWidth="1"/>
    <col min="8711" max="8711" width="22.85546875" style="354" customWidth="1"/>
    <col min="8712" max="8712" width="59.7109375" style="354" bestFit="1" customWidth="1"/>
    <col min="8713" max="8713" width="57.85546875" style="354" bestFit="1" customWidth="1"/>
    <col min="8714" max="8714" width="35.28515625" style="354" bestFit="1" customWidth="1"/>
    <col min="8715" max="8715" width="28.140625" style="354" bestFit="1" customWidth="1"/>
    <col min="8716" max="8716" width="33.140625" style="354" bestFit="1" customWidth="1"/>
    <col min="8717" max="8717" width="26" style="354" bestFit="1" customWidth="1"/>
    <col min="8718" max="8718" width="19.140625" style="354" bestFit="1" customWidth="1"/>
    <col min="8719" max="8719" width="10.42578125" style="354" customWidth="1"/>
    <col min="8720" max="8720" width="11.85546875" style="354" customWidth="1"/>
    <col min="8721" max="8721" width="14.7109375" style="354" customWidth="1"/>
    <col min="8722" max="8722" width="9" style="354" bestFit="1" customWidth="1"/>
    <col min="8723" max="8962" width="9.140625" style="354"/>
    <col min="8963" max="8963" width="4.7109375" style="354" bestFit="1" customWidth="1"/>
    <col min="8964" max="8964" width="9.7109375" style="354" bestFit="1" customWidth="1"/>
    <col min="8965" max="8965" width="10" style="354" bestFit="1" customWidth="1"/>
    <col min="8966" max="8966" width="8.85546875" style="354" bestFit="1" customWidth="1"/>
    <col min="8967" max="8967" width="22.85546875" style="354" customWidth="1"/>
    <col min="8968" max="8968" width="59.7109375" style="354" bestFit="1" customWidth="1"/>
    <col min="8969" max="8969" width="57.85546875" style="354" bestFit="1" customWidth="1"/>
    <col min="8970" max="8970" width="35.28515625" style="354" bestFit="1" customWidth="1"/>
    <col min="8971" max="8971" width="28.140625" style="354" bestFit="1" customWidth="1"/>
    <col min="8972" max="8972" width="33.140625" style="354" bestFit="1" customWidth="1"/>
    <col min="8973" max="8973" width="26" style="354" bestFit="1" customWidth="1"/>
    <col min="8974" max="8974" width="19.140625" style="354" bestFit="1" customWidth="1"/>
    <col min="8975" max="8975" width="10.42578125" style="354" customWidth="1"/>
    <col min="8976" max="8976" width="11.85546875" style="354" customWidth="1"/>
    <col min="8977" max="8977" width="14.7109375" style="354" customWidth="1"/>
    <col min="8978" max="8978" width="9" style="354" bestFit="1" customWidth="1"/>
    <col min="8979" max="9218" width="9.140625" style="354"/>
    <col min="9219" max="9219" width="4.7109375" style="354" bestFit="1" customWidth="1"/>
    <col min="9220" max="9220" width="9.7109375" style="354" bestFit="1" customWidth="1"/>
    <col min="9221" max="9221" width="10" style="354" bestFit="1" customWidth="1"/>
    <col min="9222" max="9222" width="8.85546875" style="354" bestFit="1" customWidth="1"/>
    <col min="9223" max="9223" width="22.85546875" style="354" customWidth="1"/>
    <col min="9224" max="9224" width="59.7109375" style="354" bestFit="1" customWidth="1"/>
    <col min="9225" max="9225" width="57.85546875" style="354" bestFit="1" customWidth="1"/>
    <col min="9226" max="9226" width="35.28515625" style="354" bestFit="1" customWidth="1"/>
    <col min="9227" max="9227" width="28.140625" style="354" bestFit="1" customWidth="1"/>
    <col min="9228" max="9228" width="33.140625" style="354" bestFit="1" customWidth="1"/>
    <col min="9229" max="9229" width="26" style="354" bestFit="1" customWidth="1"/>
    <col min="9230" max="9230" width="19.140625" style="354" bestFit="1" customWidth="1"/>
    <col min="9231" max="9231" width="10.42578125" style="354" customWidth="1"/>
    <col min="9232" max="9232" width="11.85546875" style="354" customWidth="1"/>
    <col min="9233" max="9233" width="14.7109375" style="354" customWidth="1"/>
    <col min="9234" max="9234" width="9" style="354" bestFit="1" customWidth="1"/>
    <col min="9235" max="9474" width="9.140625" style="354"/>
    <col min="9475" max="9475" width="4.7109375" style="354" bestFit="1" customWidth="1"/>
    <col min="9476" max="9476" width="9.7109375" style="354" bestFit="1" customWidth="1"/>
    <col min="9477" max="9477" width="10" style="354" bestFit="1" customWidth="1"/>
    <col min="9478" max="9478" width="8.85546875" style="354" bestFit="1" customWidth="1"/>
    <col min="9479" max="9479" width="22.85546875" style="354" customWidth="1"/>
    <col min="9480" max="9480" width="59.7109375" style="354" bestFit="1" customWidth="1"/>
    <col min="9481" max="9481" width="57.85546875" style="354" bestFit="1" customWidth="1"/>
    <col min="9482" max="9482" width="35.28515625" style="354" bestFit="1" customWidth="1"/>
    <col min="9483" max="9483" width="28.140625" style="354" bestFit="1" customWidth="1"/>
    <col min="9484" max="9484" width="33.140625" style="354" bestFit="1" customWidth="1"/>
    <col min="9485" max="9485" width="26" style="354" bestFit="1" customWidth="1"/>
    <col min="9486" max="9486" width="19.140625" style="354" bestFit="1" customWidth="1"/>
    <col min="9487" max="9487" width="10.42578125" style="354" customWidth="1"/>
    <col min="9488" max="9488" width="11.85546875" style="354" customWidth="1"/>
    <col min="9489" max="9489" width="14.7109375" style="354" customWidth="1"/>
    <col min="9490" max="9490" width="9" style="354" bestFit="1" customWidth="1"/>
    <col min="9491" max="9730" width="9.140625" style="354"/>
    <col min="9731" max="9731" width="4.7109375" style="354" bestFit="1" customWidth="1"/>
    <col min="9732" max="9732" width="9.7109375" style="354" bestFit="1" customWidth="1"/>
    <col min="9733" max="9733" width="10" style="354" bestFit="1" customWidth="1"/>
    <col min="9734" max="9734" width="8.85546875" style="354" bestFit="1" customWidth="1"/>
    <col min="9735" max="9735" width="22.85546875" style="354" customWidth="1"/>
    <col min="9736" max="9736" width="59.7109375" style="354" bestFit="1" customWidth="1"/>
    <col min="9737" max="9737" width="57.85546875" style="354" bestFit="1" customWidth="1"/>
    <col min="9738" max="9738" width="35.28515625" style="354" bestFit="1" customWidth="1"/>
    <col min="9739" max="9739" width="28.140625" style="354" bestFit="1" customWidth="1"/>
    <col min="9740" max="9740" width="33.140625" style="354" bestFit="1" customWidth="1"/>
    <col min="9741" max="9741" width="26" style="354" bestFit="1" customWidth="1"/>
    <col min="9742" max="9742" width="19.140625" style="354" bestFit="1" customWidth="1"/>
    <col min="9743" max="9743" width="10.42578125" style="354" customWidth="1"/>
    <col min="9744" max="9744" width="11.85546875" style="354" customWidth="1"/>
    <col min="9745" max="9745" width="14.7109375" style="354" customWidth="1"/>
    <col min="9746" max="9746" width="9" style="354" bestFit="1" customWidth="1"/>
    <col min="9747" max="9986" width="9.140625" style="354"/>
    <col min="9987" max="9987" width="4.7109375" style="354" bestFit="1" customWidth="1"/>
    <col min="9988" max="9988" width="9.7109375" style="354" bestFit="1" customWidth="1"/>
    <col min="9989" max="9989" width="10" style="354" bestFit="1" customWidth="1"/>
    <col min="9990" max="9990" width="8.85546875" style="354" bestFit="1" customWidth="1"/>
    <col min="9991" max="9991" width="22.85546875" style="354" customWidth="1"/>
    <col min="9992" max="9992" width="59.7109375" style="354" bestFit="1" customWidth="1"/>
    <col min="9993" max="9993" width="57.85546875" style="354" bestFit="1" customWidth="1"/>
    <col min="9994" max="9994" width="35.28515625" style="354" bestFit="1" customWidth="1"/>
    <col min="9995" max="9995" width="28.140625" style="354" bestFit="1" customWidth="1"/>
    <col min="9996" max="9996" width="33.140625" style="354" bestFit="1" customWidth="1"/>
    <col min="9997" max="9997" width="26" style="354" bestFit="1" customWidth="1"/>
    <col min="9998" max="9998" width="19.140625" style="354" bestFit="1" customWidth="1"/>
    <col min="9999" max="9999" width="10.42578125" style="354" customWidth="1"/>
    <col min="10000" max="10000" width="11.85546875" style="354" customWidth="1"/>
    <col min="10001" max="10001" width="14.7109375" style="354" customWidth="1"/>
    <col min="10002" max="10002" width="9" style="354" bestFit="1" customWidth="1"/>
    <col min="10003" max="10242" width="9.140625" style="354"/>
    <col min="10243" max="10243" width="4.7109375" style="354" bestFit="1" customWidth="1"/>
    <col min="10244" max="10244" width="9.7109375" style="354" bestFit="1" customWidth="1"/>
    <col min="10245" max="10245" width="10" style="354" bestFit="1" customWidth="1"/>
    <col min="10246" max="10246" width="8.85546875" style="354" bestFit="1" customWidth="1"/>
    <col min="10247" max="10247" width="22.85546875" style="354" customWidth="1"/>
    <col min="10248" max="10248" width="59.7109375" style="354" bestFit="1" customWidth="1"/>
    <col min="10249" max="10249" width="57.85546875" style="354" bestFit="1" customWidth="1"/>
    <col min="10250" max="10250" width="35.28515625" style="354" bestFit="1" customWidth="1"/>
    <col min="10251" max="10251" width="28.140625" style="354" bestFit="1" customWidth="1"/>
    <col min="10252" max="10252" width="33.140625" style="354" bestFit="1" customWidth="1"/>
    <col min="10253" max="10253" width="26" style="354" bestFit="1" customWidth="1"/>
    <col min="10254" max="10254" width="19.140625" style="354" bestFit="1" customWidth="1"/>
    <col min="10255" max="10255" width="10.42578125" style="354" customWidth="1"/>
    <col min="10256" max="10256" width="11.85546875" style="354" customWidth="1"/>
    <col min="10257" max="10257" width="14.7109375" style="354" customWidth="1"/>
    <col min="10258" max="10258" width="9" style="354" bestFit="1" customWidth="1"/>
    <col min="10259" max="10498" width="9.140625" style="354"/>
    <col min="10499" max="10499" width="4.7109375" style="354" bestFit="1" customWidth="1"/>
    <col min="10500" max="10500" width="9.7109375" style="354" bestFit="1" customWidth="1"/>
    <col min="10501" max="10501" width="10" style="354" bestFit="1" customWidth="1"/>
    <col min="10502" max="10502" width="8.85546875" style="354" bestFit="1" customWidth="1"/>
    <col min="10503" max="10503" width="22.85546875" style="354" customWidth="1"/>
    <col min="10504" max="10504" width="59.7109375" style="354" bestFit="1" customWidth="1"/>
    <col min="10505" max="10505" width="57.85546875" style="354" bestFit="1" customWidth="1"/>
    <col min="10506" max="10506" width="35.28515625" style="354" bestFit="1" customWidth="1"/>
    <col min="10507" max="10507" width="28.140625" style="354" bestFit="1" customWidth="1"/>
    <col min="10508" max="10508" width="33.140625" style="354" bestFit="1" customWidth="1"/>
    <col min="10509" max="10509" width="26" style="354" bestFit="1" customWidth="1"/>
    <col min="10510" max="10510" width="19.140625" style="354" bestFit="1" customWidth="1"/>
    <col min="10511" max="10511" width="10.42578125" style="354" customWidth="1"/>
    <col min="10512" max="10512" width="11.85546875" style="354" customWidth="1"/>
    <col min="10513" max="10513" width="14.7109375" style="354" customWidth="1"/>
    <col min="10514" max="10514" width="9" style="354" bestFit="1" customWidth="1"/>
    <col min="10515" max="10754" width="9.140625" style="354"/>
    <col min="10755" max="10755" width="4.7109375" style="354" bestFit="1" customWidth="1"/>
    <col min="10756" max="10756" width="9.7109375" style="354" bestFit="1" customWidth="1"/>
    <col min="10757" max="10757" width="10" style="354" bestFit="1" customWidth="1"/>
    <col min="10758" max="10758" width="8.85546875" style="354" bestFit="1" customWidth="1"/>
    <col min="10759" max="10759" width="22.85546875" style="354" customWidth="1"/>
    <col min="10760" max="10760" width="59.7109375" style="354" bestFit="1" customWidth="1"/>
    <col min="10761" max="10761" width="57.85546875" style="354" bestFit="1" customWidth="1"/>
    <col min="10762" max="10762" width="35.28515625" style="354" bestFit="1" customWidth="1"/>
    <col min="10763" max="10763" width="28.140625" style="354" bestFit="1" customWidth="1"/>
    <col min="10764" max="10764" width="33.140625" style="354" bestFit="1" customWidth="1"/>
    <col min="10765" max="10765" width="26" style="354" bestFit="1" customWidth="1"/>
    <col min="10766" max="10766" width="19.140625" style="354" bestFit="1" customWidth="1"/>
    <col min="10767" max="10767" width="10.42578125" style="354" customWidth="1"/>
    <col min="10768" max="10768" width="11.85546875" style="354" customWidth="1"/>
    <col min="10769" max="10769" width="14.7109375" style="354" customWidth="1"/>
    <col min="10770" max="10770" width="9" style="354" bestFit="1" customWidth="1"/>
    <col min="10771" max="11010" width="9.140625" style="354"/>
    <col min="11011" max="11011" width="4.7109375" style="354" bestFit="1" customWidth="1"/>
    <col min="11012" max="11012" width="9.7109375" style="354" bestFit="1" customWidth="1"/>
    <col min="11013" max="11013" width="10" style="354" bestFit="1" customWidth="1"/>
    <col min="11014" max="11014" width="8.85546875" style="354" bestFit="1" customWidth="1"/>
    <col min="11015" max="11015" width="22.85546875" style="354" customWidth="1"/>
    <col min="11016" max="11016" width="59.7109375" style="354" bestFit="1" customWidth="1"/>
    <col min="11017" max="11017" width="57.85546875" style="354" bestFit="1" customWidth="1"/>
    <col min="11018" max="11018" width="35.28515625" style="354" bestFit="1" customWidth="1"/>
    <col min="11019" max="11019" width="28.140625" style="354" bestFit="1" customWidth="1"/>
    <col min="11020" max="11020" width="33.140625" style="354" bestFit="1" customWidth="1"/>
    <col min="11021" max="11021" width="26" style="354" bestFit="1" customWidth="1"/>
    <col min="11022" max="11022" width="19.140625" style="354" bestFit="1" customWidth="1"/>
    <col min="11023" max="11023" width="10.42578125" style="354" customWidth="1"/>
    <col min="11024" max="11024" width="11.85546875" style="354" customWidth="1"/>
    <col min="11025" max="11025" width="14.7109375" style="354" customWidth="1"/>
    <col min="11026" max="11026" width="9" style="354" bestFit="1" customWidth="1"/>
    <col min="11027" max="11266" width="9.140625" style="354"/>
    <col min="11267" max="11267" width="4.7109375" style="354" bestFit="1" customWidth="1"/>
    <col min="11268" max="11268" width="9.7109375" style="354" bestFit="1" customWidth="1"/>
    <col min="11269" max="11269" width="10" style="354" bestFit="1" customWidth="1"/>
    <col min="11270" max="11270" width="8.85546875" style="354" bestFit="1" customWidth="1"/>
    <col min="11271" max="11271" width="22.85546875" style="354" customWidth="1"/>
    <col min="11272" max="11272" width="59.7109375" style="354" bestFit="1" customWidth="1"/>
    <col min="11273" max="11273" width="57.85546875" style="354" bestFit="1" customWidth="1"/>
    <col min="11274" max="11274" width="35.28515625" style="354" bestFit="1" customWidth="1"/>
    <col min="11275" max="11275" width="28.140625" style="354" bestFit="1" customWidth="1"/>
    <col min="11276" max="11276" width="33.140625" style="354" bestFit="1" customWidth="1"/>
    <col min="11277" max="11277" width="26" style="354" bestFit="1" customWidth="1"/>
    <col min="11278" max="11278" width="19.140625" style="354" bestFit="1" customWidth="1"/>
    <col min="11279" max="11279" width="10.42578125" style="354" customWidth="1"/>
    <col min="11280" max="11280" width="11.85546875" style="354" customWidth="1"/>
    <col min="11281" max="11281" width="14.7109375" style="354" customWidth="1"/>
    <col min="11282" max="11282" width="9" style="354" bestFit="1" customWidth="1"/>
    <col min="11283" max="11522" width="9.140625" style="354"/>
    <col min="11523" max="11523" width="4.7109375" style="354" bestFit="1" customWidth="1"/>
    <col min="11524" max="11524" width="9.7109375" style="354" bestFit="1" customWidth="1"/>
    <col min="11525" max="11525" width="10" style="354" bestFit="1" customWidth="1"/>
    <col min="11526" max="11526" width="8.85546875" style="354" bestFit="1" customWidth="1"/>
    <col min="11527" max="11527" width="22.85546875" style="354" customWidth="1"/>
    <col min="11528" max="11528" width="59.7109375" style="354" bestFit="1" customWidth="1"/>
    <col min="11529" max="11529" width="57.85546875" style="354" bestFit="1" customWidth="1"/>
    <col min="11530" max="11530" width="35.28515625" style="354" bestFit="1" customWidth="1"/>
    <col min="11531" max="11531" width="28.140625" style="354" bestFit="1" customWidth="1"/>
    <col min="11532" max="11532" width="33.140625" style="354" bestFit="1" customWidth="1"/>
    <col min="11533" max="11533" width="26" style="354" bestFit="1" customWidth="1"/>
    <col min="11534" max="11534" width="19.140625" style="354" bestFit="1" customWidth="1"/>
    <col min="11535" max="11535" width="10.42578125" style="354" customWidth="1"/>
    <col min="11536" max="11536" width="11.85546875" style="354" customWidth="1"/>
    <col min="11537" max="11537" width="14.7109375" style="354" customWidth="1"/>
    <col min="11538" max="11538" width="9" style="354" bestFit="1" customWidth="1"/>
    <col min="11539" max="11778" width="9.140625" style="354"/>
    <col min="11779" max="11779" width="4.7109375" style="354" bestFit="1" customWidth="1"/>
    <col min="11780" max="11780" width="9.7109375" style="354" bestFit="1" customWidth="1"/>
    <col min="11781" max="11781" width="10" style="354" bestFit="1" customWidth="1"/>
    <col min="11782" max="11782" width="8.85546875" style="354" bestFit="1" customWidth="1"/>
    <col min="11783" max="11783" width="22.85546875" style="354" customWidth="1"/>
    <col min="11784" max="11784" width="59.7109375" style="354" bestFit="1" customWidth="1"/>
    <col min="11785" max="11785" width="57.85546875" style="354" bestFit="1" customWidth="1"/>
    <col min="11786" max="11786" width="35.28515625" style="354" bestFit="1" customWidth="1"/>
    <col min="11787" max="11787" width="28.140625" style="354" bestFit="1" customWidth="1"/>
    <col min="11788" max="11788" width="33.140625" style="354" bestFit="1" customWidth="1"/>
    <col min="11789" max="11789" width="26" style="354" bestFit="1" customWidth="1"/>
    <col min="11790" max="11790" width="19.140625" style="354" bestFit="1" customWidth="1"/>
    <col min="11791" max="11791" width="10.42578125" style="354" customWidth="1"/>
    <col min="11792" max="11792" width="11.85546875" style="354" customWidth="1"/>
    <col min="11793" max="11793" width="14.7109375" style="354" customWidth="1"/>
    <col min="11794" max="11794" width="9" style="354" bestFit="1" customWidth="1"/>
    <col min="11795" max="12034" width="9.140625" style="354"/>
    <col min="12035" max="12035" width="4.7109375" style="354" bestFit="1" customWidth="1"/>
    <col min="12036" max="12036" width="9.7109375" style="354" bestFit="1" customWidth="1"/>
    <col min="12037" max="12037" width="10" style="354" bestFit="1" customWidth="1"/>
    <col min="12038" max="12038" width="8.85546875" style="354" bestFit="1" customWidth="1"/>
    <col min="12039" max="12039" width="22.85546875" style="354" customWidth="1"/>
    <col min="12040" max="12040" width="59.7109375" style="354" bestFit="1" customWidth="1"/>
    <col min="12041" max="12041" width="57.85546875" style="354" bestFit="1" customWidth="1"/>
    <col min="12042" max="12042" width="35.28515625" style="354" bestFit="1" customWidth="1"/>
    <col min="12043" max="12043" width="28.140625" style="354" bestFit="1" customWidth="1"/>
    <col min="12044" max="12044" width="33.140625" style="354" bestFit="1" customWidth="1"/>
    <col min="12045" max="12045" width="26" style="354" bestFit="1" customWidth="1"/>
    <col min="12046" max="12046" width="19.140625" style="354" bestFit="1" customWidth="1"/>
    <col min="12047" max="12047" width="10.42578125" style="354" customWidth="1"/>
    <col min="12048" max="12048" width="11.85546875" style="354" customWidth="1"/>
    <col min="12049" max="12049" width="14.7109375" style="354" customWidth="1"/>
    <col min="12050" max="12050" width="9" style="354" bestFit="1" customWidth="1"/>
    <col min="12051" max="12290" width="9.140625" style="354"/>
    <col min="12291" max="12291" width="4.7109375" style="354" bestFit="1" customWidth="1"/>
    <col min="12292" max="12292" width="9.7109375" style="354" bestFit="1" customWidth="1"/>
    <col min="12293" max="12293" width="10" style="354" bestFit="1" customWidth="1"/>
    <col min="12294" max="12294" width="8.85546875" style="354" bestFit="1" customWidth="1"/>
    <col min="12295" max="12295" width="22.85546875" style="354" customWidth="1"/>
    <col min="12296" max="12296" width="59.7109375" style="354" bestFit="1" customWidth="1"/>
    <col min="12297" max="12297" width="57.85546875" style="354" bestFit="1" customWidth="1"/>
    <col min="12298" max="12298" width="35.28515625" style="354" bestFit="1" customWidth="1"/>
    <col min="12299" max="12299" width="28.140625" style="354" bestFit="1" customWidth="1"/>
    <col min="12300" max="12300" width="33.140625" style="354" bestFit="1" customWidth="1"/>
    <col min="12301" max="12301" width="26" style="354" bestFit="1" customWidth="1"/>
    <col min="12302" max="12302" width="19.140625" style="354" bestFit="1" customWidth="1"/>
    <col min="12303" max="12303" width="10.42578125" style="354" customWidth="1"/>
    <col min="12304" max="12304" width="11.85546875" style="354" customWidth="1"/>
    <col min="12305" max="12305" width="14.7109375" style="354" customWidth="1"/>
    <col min="12306" max="12306" width="9" style="354" bestFit="1" customWidth="1"/>
    <col min="12307" max="12546" width="9.140625" style="354"/>
    <col min="12547" max="12547" width="4.7109375" style="354" bestFit="1" customWidth="1"/>
    <col min="12548" max="12548" width="9.7109375" style="354" bestFit="1" customWidth="1"/>
    <col min="12549" max="12549" width="10" style="354" bestFit="1" customWidth="1"/>
    <col min="12550" max="12550" width="8.85546875" style="354" bestFit="1" customWidth="1"/>
    <col min="12551" max="12551" width="22.85546875" style="354" customWidth="1"/>
    <col min="12552" max="12552" width="59.7109375" style="354" bestFit="1" customWidth="1"/>
    <col min="12553" max="12553" width="57.85546875" style="354" bestFit="1" customWidth="1"/>
    <col min="12554" max="12554" width="35.28515625" style="354" bestFit="1" customWidth="1"/>
    <col min="12555" max="12555" width="28.140625" style="354" bestFit="1" customWidth="1"/>
    <col min="12556" max="12556" width="33.140625" style="354" bestFit="1" customWidth="1"/>
    <col min="12557" max="12557" width="26" style="354" bestFit="1" customWidth="1"/>
    <col min="12558" max="12558" width="19.140625" style="354" bestFit="1" customWidth="1"/>
    <col min="12559" max="12559" width="10.42578125" style="354" customWidth="1"/>
    <col min="12560" max="12560" width="11.85546875" style="354" customWidth="1"/>
    <col min="12561" max="12561" width="14.7109375" style="354" customWidth="1"/>
    <col min="12562" max="12562" width="9" style="354" bestFit="1" customWidth="1"/>
    <col min="12563" max="12802" width="9.140625" style="354"/>
    <col min="12803" max="12803" width="4.7109375" style="354" bestFit="1" customWidth="1"/>
    <col min="12804" max="12804" width="9.7109375" style="354" bestFit="1" customWidth="1"/>
    <col min="12805" max="12805" width="10" style="354" bestFit="1" customWidth="1"/>
    <col min="12806" max="12806" width="8.85546875" style="354" bestFit="1" customWidth="1"/>
    <col min="12807" max="12807" width="22.85546875" style="354" customWidth="1"/>
    <col min="12808" max="12808" width="59.7109375" style="354" bestFit="1" customWidth="1"/>
    <col min="12809" max="12809" width="57.85546875" style="354" bestFit="1" customWidth="1"/>
    <col min="12810" max="12810" width="35.28515625" style="354" bestFit="1" customWidth="1"/>
    <col min="12811" max="12811" width="28.140625" style="354" bestFit="1" customWidth="1"/>
    <col min="12812" max="12812" width="33.140625" style="354" bestFit="1" customWidth="1"/>
    <col min="12813" max="12813" width="26" style="354" bestFit="1" customWidth="1"/>
    <col min="12814" max="12814" width="19.140625" style="354" bestFit="1" customWidth="1"/>
    <col min="12815" max="12815" width="10.42578125" style="354" customWidth="1"/>
    <col min="12816" max="12816" width="11.85546875" style="354" customWidth="1"/>
    <col min="12817" max="12817" width="14.7109375" style="354" customWidth="1"/>
    <col min="12818" max="12818" width="9" style="354" bestFit="1" customWidth="1"/>
    <col min="12819" max="13058" width="9.140625" style="354"/>
    <col min="13059" max="13059" width="4.7109375" style="354" bestFit="1" customWidth="1"/>
    <col min="13060" max="13060" width="9.7109375" style="354" bestFit="1" customWidth="1"/>
    <col min="13061" max="13061" width="10" style="354" bestFit="1" customWidth="1"/>
    <col min="13062" max="13062" width="8.85546875" style="354" bestFit="1" customWidth="1"/>
    <col min="13063" max="13063" width="22.85546875" style="354" customWidth="1"/>
    <col min="13064" max="13064" width="59.7109375" style="354" bestFit="1" customWidth="1"/>
    <col min="13065" max="13065" width="57.85546875" style="354" bestFit="1" customWidth="1"/>
    <col min="13066" max="13066" width="35.28515625" style="354" bestFit="1" customWidth="1"/>
    <col min="13067" max="13067" width="28.140625" style="354" bestFit="1" customWidth="1"/>
    <col min="13068" max="13068" width="33.140625" style="354" bestFit="1" customWidth="1"/>
    <col min="13069" max="13069" width="26" style="354" bestFit="1" customWidth="1"/>
    <col min="13070" max="13070" width="19.140625" style="354" bestFit="1" customWidth="1"/>
    <col min="13071" max="13071" width="10.42578125" style="354" customWidth="1"/>
    <col min="13072" max="13072" width="11.85546875" style="354" customWidth="1"/>
    <col min="13073" max="13073" width="14.7109375" style="354" customWidth="1"/>
    <col min="13074" max="13074" width="9" style="354" bestFit="1" customWidth="1"/>
    <col min="13075" max="13314" width="9.140625" style="354"/>
    <col min="13315" max="13315" width="4.7109375" style="354" bestFit="1" customWidth="1"/>
    <col min="13316" max="13316" width="9.7109375" style="354" bestFit="1" customWidth="1"/>
    <col min="13317" max="13317" width="10" style="354" bestFit="1" customWidth="1"/>
    <col min="13318" max="13318" width="8.85546875" style="354" bestFit="1" customWidth="1"/>
    <col min="13319" max="13319" width="22.85546875" style="354" customWidth="1"/>
    <col min="13320" max="13320" width="59.7109375" style="354" bestFit="1" customWidth="1"/>
    <col min="13321" max="13321" width="57.85546875" style="354" bestFit="1" customWidth="1"/>
    <col min="13322" max="13322" width="35.28515625" style="354" bestFit="1" customWidth="1"/>
    <col min="13323" max="13323" width="28.140625" style="354" bestFit="1" customWidth="1"/>
    <col min="13324" max="13324" width="33.140625" style="354" bestFit="1" customWidth="1"/>
    <col min="13325" max="13325" width="26" style="354" bestFit="1" customWidth="1"/>
    <col min="13326" max="13326" width="19.140625" style="354" bestFit="1" customWidth="1"/>
    <col min="13327" max="13327" width="10.42578125" style="354" customWidth="1"/>
    <col min="13328" max="13328" width="11.85546875" style="354" customWidth="1"/>
    <col min="13329" max="13329" width="14.7109375" style="354" customWidth="1"/>
    <col min="13330" max="13330" width="9" style="354" bestFit="1" customWidth="1"/>
    <col min="13331" max="13570" width="9.140625" style="354"/>
    <col min="13571" max="13571" width="4.7109375" style="354" bestFit="1" customWidth="1"/>
    <col min="13572" max="13572" width="9.7109375" style="354" bestFit="1" customWidth="1"/>
    <col min="13573" max="13573" width="10" style="354" bestFit="1" customWidth="1"/>
    <col min="13574" max="13574" width="8.85546875" style="354" bestFit="1" customWidth="1"/>
    <col min="13575" max="13575" width="22.85546875" style="354" customWidth="1"/>
    <col min="13576" max="13576" width="59.7109375" style="354" bestFit="1" customWidth="1"/>
    <col min="13577" max="13577" width="57.85546875" style="354" bestFit="1" customWidth="1"/>
    <col min="13578" max="13578" width="35.28515625" style="354" bestFit="1" customWidth="1"/>
    <col min="13579" max="13579" width="28.140625" style="354" bestFit="1" customWidth="1"/>
    <col min="13580" max="13580" width="33.140625" style="354" bestFit="1" customWidth="1"/>
    <col min="13581" max="13581" width="26" style="354" bestFit="1" customWidth="1"/>
    <col min="13582" max="13582" width="19.140625" style="354" bestFit="1" customWidth="1"/>
    <col min="13583" max="13583" width="10.42578125" style="354" customWidth="1"/>
    <col min="13584" max="13584" width="11.85546875" style="354" customWidth="1"/>
    <col min="13585" max="13585" width="14.7109375" style="354" customWidth="1"/>
    <col min="13586" max="13586" width="9" style="354" bestFit="1" customWidth="1"/>
    <col min="13587" max="13826" width="9.140625" style="354"/>
    <col min="13827" max="13827" width="4.7109375" style="354" bestFit="1" customWidth="1"/>
    <col min="13828" max="13828" width="9.7109375" style="354" bestFit="1" customWidth="1"/>
    <col min="13829" max="13829" width="10" style="354" bestFit="1" customWidth="1"/>
    <col min="13830" max="13830" width="8.85546875" style="354" bestFit="1" customWidth="1"/>
    <col min="13831" max="13831" width="22.85546875" style="354" customWidth="1"/>
    <col min="13832" max="13832" width="59.7109375" style="354" bestFit="1" customWidth="1"/>
    <col min="13833" max="13833" width="57.85546875" style="354" bestFit="1" customWidth="1"/>
    <col min="13834" max="13834" width="35.28515625" style="354" bestFit="1" customWidth="1"/>
    <col min="13835" max="13835" width="28.140625" style="354" bestFit="1" customWidth="1"/>
    <col min="13836" max="13836" width="33.140625" style="354" bestFit="1" customWidth="1"/>
    <col min="13837" max="13837" width="26" style="354" bestFit="1" customWidth="1"/>
    <col min="13838" max="13838" width="19.140625" style="354" bestFit="1" customWidth="1"/>
    <col min="13839" max="13839" width="10.42578125" style="354" customWidth="1"/>
    <col min="13840" max="13840" width="11.85546875" style="354" customWidth="1"/>
    <col min="13841" max="13841" width="14.7109375" style="354" customWidth="1"/>
    <col min="13842" max="13842" width="9" style="354" bestFit="1" customWidth="1"/>
    <col min="13843" max="14082" width="9.140625" style="354"/>
    <col min="14083" max="14083" width="4.7109375" style="354" bestFit="1" customWidth="1"/>
    <col min="14084" max="14084" width="9.7109375" style="354" bestFit="1" customWidth="1"/>
    <col min="14085" max="14085" width="10" style="354" bestFit="1" customWidth="1"/>
    <col min="14086" max="14086" width="8.85546875" style="354" bestFit="1" customWidth="1"/>
    <col min="14087" max="14087" width="22.85546875" style="354" customWidth="1"/>
    <col min="14088" max="14088" width="59.7109375" style="354" bestFit="1" customWidth="1"/>
    <col min="14089" max="14089" width="57.85546875" style="354" bestFit="1" customWidth="1"/>
    <col min="14090" max="14090" width="35.28515625" style="354" bestFit="1" customWidth="1"/>
    <col min="14091" max="14091" width="28.140625" style="354" bestFit="1" customWidth="1"/>
    <col min="14092" max="14092" width="33.140625" style="354" bestFit="1" customWidth="1"/>
    <col min="14093" max="14093" width="26" style="354" bestFit="1" customWidth="1"/>
    <col min="14094" max="14094" width="19.140625" style="354" bestFit="1" customWidth="1"/>
    <col min="14095" max="14095" width="10.42578125" style="354" customWidth="1"/>
    <col min="14096" max="14096" width="11.85546875" style="354" customWidth="1"/>
    <col min="14097" max="14097" width="14.7109375" style="354" customWidth="1"/>
    <col min="14098" max="14098" width="9" style="354" bestFit="1" customWidth="1"/>
    <col min="14099" max="14338" width="9.140625" style="354"/>
    <col min="14339" max="14339" width="4.7109375" style="354" bestFit="1" customWidth="1"/>
    <col min="14340" max="14340" width="9.7109375" style="354" bestFit="1" customWidth="1"/>
    <col min="14341" max="14341" width="10" style="354" bestFit="1" customWidth="1"/>
    <col min="14342" max="14342" width="8.85546875" style="354" bestFit="1" customWidth="1"/>
    <col min="14343" max="14343" width="22.85546875" style="354" customWidth="1"/>
    <col min="14344" max="14344" width="59.7109375" style="354" bestFit="1" customWidth="1"/>
    <col min="14345" max="14345" width="57.85546875" style="354" bestFit="1" customWidth="1"/>
    <col min="14346" max="14346" width="35.28515625" style="354" bestFit="1" customWidth="1"/>
    <col min="14347" max="14347" width="28.140625" style="354" bestFit="1" customWidth="1"/>
    <col min="14348" max="14348" width="33.140625" style="354" bestFit="1" customWidth="1"/>
    <col min="14349" max="14349" width="26" style="354" bestFit="1" customWidth="1"/>
    <col min="14350" max="14350" width="19.140625" style="354" bestFit="1" customWidth="1"/>
    <col min="14351" max="14351" width="10.42578125" style="354" customWidth="1"/>
    <col min="14352" max="14352" width="11.85546875" style="354" customWidth="1"/>
    <col min="14353" max="14353" width="14.7109375" style="354" customWidth="1"/>
    <col min="14354" max="14354" width="9" style="354" bestFit="1" customWidth="1"/>
    <col min="14355" max="14594" width="9.140625" style="354"/>
    <col min="14595" max="14595" width="4.7109375" style="354" bestFit="1" customWidth="1"/>
    <col min="14596" max="14596" width="9.7109375" style="354" bestFit="1" customWidth="1"/>
    <col min="14597" max="14597" width="10" style="354" bestFit="1" customWidth="1"/>
    <col min="14598" max="14598" width="8.85546875" style="354" bestFit="1" customWidth="1"/>
    <col min="14599" max="14599" width="22.85546875" style="354" customWidth="1"/>
    <col min="14600" max="14600" width="59.7109375" style="354" bestFit="1" customWidth="1"/>
    <col min="14601" max="14601" width="57.85546875" style="354" bestFit="1" customWidth="1"/>
    <col min="14602" max="14602" width="35.28515625" style="354" bestFit="1" customWidth="1"/>
    <col min="14603" max="14603" width="28.140625" style="354" bestFit="1" customWidth="1"/>
    <col min="14604" max="14604" width="33.140625" style="354" bestFit="1" customWidth="1"/>
    <col min="14605" max="14605" width="26" style="354" bestFit="1" customWidth="1"/>
    <col min="14606" max="14606" width="19.140625" style="354" bestFit="1" customWidth="1"/>
    <col min="14607" max="14607" width="10.42578125" style="354" customWidth="1"/>
    <col min="14608" max="14608" width="11.85546875" style="354" customWidth="1"/>
    <col min="14609" max="14609" width="14.7109375" style="354" customWidth="1"/>
    <col min="14610" max="14610" width="9" style="354" bestFit="1" customWidth="1"/>
    <col min="14611" max="14850" width="9.140625" style="354"/>
    <col min="14851" max="14851" width="4.7109375" style="354" bestFit="1" customWidth="1"/>
    <col min="14852" max="14852" width="9.7109375" style="354" bestFit="1" customWidth="1"/>
    <col min="14853" max="14853" width="10" style="354" bestFit="1" customWidth="1"/>
    <col min="14854" max="14854" width="8.85546875" style="354" bestFit="1" customWidth="1"/>
    <col min="14855" max="14855" width="22.85546875" style="354" customWidth="1"/>
    <col min="14856" max="14856" width="59.7109375" style="354" bestFit="1" customWidth="1"/>
    <col min="14857" max="14857" width="57.85546875" style="354" bestFit="1" customWidth="1"/>
    <col min="14858" max="14858" width="35.28515625" style="354" bestFit="1" customWidth="1"/>
    <col min="14859" max="14859" width="28.140625" style="354" bestFit="1" customWidth="1"/>
    <col min="14860" max="14860" width="33.140625" style="354" bestFit="1" customWidth="1"/>
    <col min="14861" max="14861" width="26" style="354" bestFit="1" customWidth="1"/>
    <col min="14862" max="14862" width="19.140625" style="354" bestFit="1" customWidth="1"/>
    <col min="14863" max="14863" width="10.42578125" style="354" customWidth="1"/>
    <col min="14864" max="14864" width="11.85546875" style="354" customWidth="1"/>
    <col min="14865" max="14865" width="14.7109375" style="354" customWidth="1"/>
    <col min="14866" max="14866" width="9" style="354" bestFit="1" customWidth="1"/>
    <col min="14867" max="15106" width="9.140625" style="354"/>
    <col min="15107" max="15107" width="4.7109375" style="354" bestFit="1" customWidth="1"/>
    <col min="15108" max="15108" width="9.7109375" style="354" bestFit="1" customWidth="1"/>
    <col min="15109" max="15109" width="10" style="354" bestFit="1" customWidth="1"/>
    <col min="15110" max="15110" width="8.85546875" style="354" bestFit="1" customWidth="1"/>
    <col min="15111" max="15111" width="22.85546875" style="354" customWidth="1"/>
    <col min="15112" max="15112" width="59.7109375" style="354" bestFit="1" customWidth="1"/>
    <col min="15113" max="15113" width="57.85546875" style="354" bestFit="1" customWidth="1"/>
    <col min="15114" max="15114" width="35.28515625" style="354" bestFit="1" customWidth="1"/>
    <col min="15115" max="15115" width="28.140625" style="354" bestFit="1" customWidth="1"/>
    <col min="15116" max="15116" width="33.140625" style="354" bestFit="1" customWidth="1"/>
    <col min="15117" max="15117" width="26" style="354" bestFit="1" customWidth="1"/>
    <col min="15118" max="15118" width="19.140625" style="354" bestFit="1" customWidth="1"/>
    <col min="15119" max="15119" width="10.42578125" style="354" customWidth="1"/>
    <col min="15120" max="15120" width="11.85546875" style="354" customWidth="1"/>
    <col min="15121" max="15121" width="14.7109375" style="354" customWidth="1"/>
    <col min="15122" max="15122" width="9" style="354" bestFit="1" customWidth="1"/>
    <col min="15123" max="15362" width="9.140625" style="354"/>
    <col min="15363" max="15363" width="4.7109375" style="354" bestFit="1" customWidth="1"/>
    <col min="15364" max="15364" width="9.7109375" style="354" bestFit="1" customWidth="1"/>
    <col min="15365" max="15365" width="10" style="354" bestFit="1" customWidth="1"/>
    <col min="15366" max="15366" width="8.85546875" style="354" bestFit="1" customWidth="1"/>
    <col min="15367" max="15367" width="22.85546875" style="354" customWidth="1"/>
    <col min="15368" max="15368" width="59.7109375" style="354" bestFit="1" customWidth="1"/>
    <col min="15369" max="15369" width="57.85546875" style="354" bestFit="1" customWidth="1"/>
    <col min="15370" max="15370" width="35.28515625" style="354" bestFit="1" customWidth="1"/>
    <col min="15371" max="15371" width="28.140625" style="354" bestFit="1" customWidth="1"/>
    <col min="15372" max="15372" width="33.140625" style="354" bestFit="1" customWidth="1"/>
    <col min="15373" max="15373" width="26" style="354" bestFit="1" customWidth="1"/>
    <col min="15374" max="15374" width="19.140625" style="354" bestFit="1" customWidth="1"/>
    <col min="15375" max="15375" width="10.42578125" style="354" customWidth="1"/>
    <col min="15376" max="15376" width="11.85546875" style="354" customWidth="1"/>
    <col min="15377" max="15377" width="14.7109375" style="354" customWidth="1"/>
    <col min="15378" max="15378" width="9" style="354" bestFit="1" customWidth="1"/>
    <col min="15379" max="15618" width="9.140625" style="354"/>
    <col min="15619" max="15619" width="4.7109375" style="354" bestFit="1" customWidth="1"/>
    <col min="15620" max="15620" width="9.7109375" style="354" bestFit="1" customWidth="1"/>
    <col min="15621" max="15621" width="10" style="354" bestFit="1" customWidth="1"/>
    <col min="15622" max="15622" width="8.85546875" style="354" bestFit="1" customWidth="1"/>
    <col min="15623" max="15623" width="22.85546875" style="354" customWidth="1"/>
    <col min="15624" max="15624" width="59.7109375" style="354" bestFit="1" customWidth="1"/>
    <col min="15625" max="15625" width="57.85546875" style="354" bestFit="1" customWidth="1"/>
    <col min="15626" max="15626" width="35.28515625" style="354" bestFit="1" customWidth="1"/>
    <col min="15627" max="15627" width="28.140625" style="354" bestFit="1" customWidth="1"/>
    <col min="15628" max="15628" width="33.140625" style="354" bestFit="1" customWidth="1"/>
    <col min="15629" max="15629" width="26" style="354" bestFit="1" customWidth="1"/>
    <col min="15630" max="15630" width="19.140625" style="354" bestFit="1" customWidth="1"/>
    <col min="15631" max="15631" width="10.42578125" style="354" customWidth="1"/>
    <col min="15632" max="15632" width="11.85546875" style="354" customWidth="1"/>
    <col min="15633" max="15633" width="14.7109375" style="354" customWidth="1"/>
    <col min="15634" max="15634" width="9" style="354" bestFit="1" customWidth="1"/>
    <col min="15635" max="15874" width="9.140625" style="354"/>
    <col min="15875" max="15875" width="4.7109375" style="354" bestFit="1" customWidth="1"/>
    <col min="15876" max="15876" width="9.7109375" style="354" bestFit="1" customWidth="1"/>
    <col min="15877" max="15877" width="10" style="354" bestFit="1" customWidth="1"/>
    <col min="15878" max="15878" width="8.85546875" style="354" bestFit="1" customWidth="1"/>
    <col min="15879" max="15879" width="22.85546875" style="354" customWidth="1"/>
    <col min="15880" max="15880" width="59.7109375" style="354" bestFit="1" customWidth="1"/>
    <col min="15881" max="15881" width="57.85546875" style="354" bestFit="1" customWidth="1"/>
    <col min="15882" max="15882" width="35.28515625" style="354" bestFit="1" customWidth="1"/>
    <col min="15883" max="15883" width="28.140625" style="354" bestFit="1" customWidth="1"/>
    <col min="15884" max="15884" width="33.140625" style="354" bestFit="1" customWidth="1"/>
    <col min="15885" max="15885" width="26" style="354" bestFit="1" customWidth="1"/>
    <col min="15886" max="15886" width="19.140625" style="354" bestFit="1" customWidth="1"/>
    <col min="15887" max="15887" width="10.42578125" style="354" customWidth="1"/>
    <col min="15888" max="15888" width="11.85546875" style="354" customWidth="1"/>
    <col min="15889" max="15889" width="14.7109375" style="354" customWidth="1"/>
    <col min="15890" max="15890" width="9" style="354" bestFit="1" customWidth="1"/>
    <col min="15891" max="16130" width="9.140625" style="354"/>
    <col min="16131" max="16131" width="4.7109375" style="354" bestFit="1" customWidth="1"/>
    <col min="16132" max="16132" width="9.7109375" style="354" bestFit="1" customWidth="1"/>
    <col min="16133" max="16133" width="10" style="354" bestFit="1" customWidth="1"/>
    <col min="16134" max="16134" width="8.85546875" style="354" bestFit="1" customWidth="1"/>
    <col min="16135" max="16135" width="22.85546875" style="354" customWidth="1"/>
    <col min="16136" max="16136" width="59.7109375" style="354" bestFit="1" customWidth="1"/>
    <col min="16137" max="16137" width="57.85546875" style="354" bestFit="1" customWidth="1"/>
    <col min="16138" max="16138" width="35.28515625" style="354" bestFit="1" customWidth="1"/>
    <col min="16139" max="16139" width="28.140625" style="354" bestFit="1" customWidth="1"/>
    <col min="16140" max="16140" width="33.140625" style="354" bestFit="1" customWidth="1"/>
    <col min="16141" max="16141" width="26" style="354" bestFit="1" customWidth="1"/>
    <col min="16142" max="16142" width="19.140625" style="354" bestFit="1" customWidth="1"/>
    <col min="16143" max="16143" width="10.42578125" style="354" customWidth="1"/>
    <col min="16144" max="16144" width="11.85546875" style="354" customWidth="1"/>
    <col min="16145" max="16145" width="14.7109375" style="354" customWidth="1"/>
    <col min="16146" max="16146" width="9" style="354" bestFit="1" customWidth="1"/>
    <col min="16147" max="16384" width="9.140625" style="354"/>
  </cols>
  <sheetData>
    <row r="2" spans="1:19" x14ac:dyDescent="0.25">
      <c r="A2" s="423" t="s">
        <v>1995</v>
      </c>
    </row>
    <row r="3" spans="1:19" x14ac:dyDescent="0.25">
      <c r="M3" s="380"/>
      <c r="N3" s="380"/>
      <c r="O3" s="380"/>
      <c r="P3" s="380"/>
    </row>
    <row r="4" spans="1:19" s="378" customFormat="1" ht="46.5" customHeight="1" x14ac:dyDescent="0.25">
      <c r="A4" s="845" t="s">
        <v>0</v>
      </c>
      <c r="B4" s="847" t="s">
        <v>1</v>
      </c>
      <c r="C4" s="847" t="s">
        <v>2</v>
      </c>
      <c r="D4" s="847" t="s">
        <v>3</v>
      </c>
      <c r="E4" s="845" t="s">
        <v>4</v>
      </c>
      <c r="F4" s="845" t="s">
        <v>5</v>
      </c>
      <c r="G4" s="845" t="s">
        <v>6</v>
      </c>
      <c r="H4" s="849" t="s">
        <v>7</v>
      </c>
      <c r="I4" s="849"/>
      <c r="J4" s="845" t="s">
        <v>8</v>
      </c>
      <c r="K4" s="850" t="s">
        <v>9</v>
      </c>
      <c r="L4" s="863"/>
      <c r="M4" s="864" t="s">
        <v>10</v>
      </c>
      <c r="N4" s="864"/>
      <c r="O4" s="864" t="s">
        <v>11</v>
      </c>
      <c r="P4" s="864"/>
      <c r="Q4" s="845" t="s">
        <v>12</v>
      </c>
      <c r="R4" s="847" t="s">
        <v>13</v>
      </c>
      <c r="S4" s="377"/>
    </row>
    <row r="5" spans="1:19" s="378" customFormat="1" x14ac:dyDescent="0.2">
      <c r="A5" s="846"/>
      <c r="B5" s="848"/>
      <c r="C5" s="848"/>
      <c r="D5" s="848"/>
      <c r="E5" s="846"/>
      <c r="F5" s="846"/>
      <c r="G5" s="846"/>
      <c r="H5" s="395" t="s">
        <v>14</v>
      </c>
      <c r="I5" s="395" t="s">
        <v>15</v>
      </c>
      <c r="J5" s="846"/>
      <c r="K5" s="396">
        <v>2020</v>
      </c>
      <c r="L5" s="396">
        <v>2021</v>
      </c>
      <c r="M5" s="355">
        <v>2020</v>
      </c>
      <c r="N5" s="355">
        <v>2021</v>
      </c>
      <c r="O5" s="355">
        <v>2020</v>
      </c>
      <c r="P5" s="355">
        <v>2021</v>
      </c>
      <c r="Q5" s="846"/>
      <c r="R5" s="848"/>
      <c r="S5" s="377"/>
    </row>
    <row r="6" spans="1:19" s="378" customFormat="1" x14ac:dyDescent="0.2">
      <c r="A6" s="394" t="s">
        <v>16</v>
      </c>
      <c r="B6" s="395" t="s">
        <v>17</v>
      </c>
      <c r="C6" s="395" t="s">
        <v>18</v>
      </c>
      <c r="D6" s="395" t="s">
        <v>19</v>
      </c>
      <c r="E6" s="394" t="s">
        <v>20</v>
      </c>
      <c r="F6" s="394" t="s">
        <v>21</v>
      </c>
      <c r="G6" s="394" t="s">
        <v>22</v>
      </c>
      <c r="H6" s="395" t="s">
        <v>23</v>
      </c>
      <c r="I6" s="395" t="s">
        <v>24</v>
      </c>
      <c r="J6" s="394" t="s">
        <v>25</v>
      </c>
      <c r="K6" s="396" t="s">
        <v>26</v>
      </c>
      <c r="L6" s="396" t="s">
        <v>27</v>
      </c>
      <c r="M6" s="397" t="s">
        <v>28</v>
      </c>
      <c r="N6" s="397" t="s">
        <v>29</v>
      </c>
      <c r="O6" s="397" t="s">
        <v>30</v>
      </c>
      <c r="P6" s="397" t="s">
        <v>31</v>
      </c>
      <c r="Q6" s="394" t="s">
        <v>32</v>
      </c>
      <c r="R6" s="395" t="s">
        <v>33</v>
      </c>
      <c r="S6" s="377"/>
    </row>
    <row r="7" spans="1:19" s="356" customFormat="1" ht="140.25" customHeight="1" x14ac:dyDescent="0.25">
      <c r="A7" s="703">
        <v>1</v>
      </c>
      <c r="B7" s="697">
        <v>1</v>
      </c>
      <c r="C7" s="703">
        <v>4</v>
      </c>
      <c r="D7" s="697">
        <v>2</v>
      </c>
      <c r="E7" s="697" t="s">
        <v>1996</v>
      </c>
      <c r="F7" s="697" t="s">
        <v>1997</v>
      </c>
      <c r="G7" s="697" t="s">
        <v>776</v>
      </c>
      <c r="H7" s="532" t="s">
        <v>222</v>
      </c>
      <c r="I7" s="554" t="s">
        <v>936</v>
      </c>
      <c r="J7" s="697" t="s">
        <v>1998</v>
      </c>
      <c r="K7" s="723" t="s">
        <v>38</v>
      </c>
      <c r="L7" s="723"/>
      <c r="M7" s="724">
        <v>60000</v>
      </c>
      <c r="N7" s="724"/>
      <c r="O7" s="701">
        <v>60000</v>
      </c>
      <c r="P7" s="724"/>
      <c r="Q7" s="721" t="s">
        <v>1999</v>
      </c>
      <c r="R7" s="721" t="s">
        <v>2000</v>
      </c>
      <c r="S7" s="359"/>
    </row>
    <row r="8" spans="1:19" s="356" customFormat="1" ht="69" customHeight="1" x14ac:dyDescent="0.25">
      <c r="A8" s="834">
        <v>2</v>
      </c>
      <c r="B8" s="836">
        <v>1</v>
      </c>
      <c r="C8" s="834">
        <v>4</v>
      </c>
      <c r="D8" s="834">
        <v>2</v>
      </c>
      <c r="E8" s="836" t="s">
        <v>2001</v>
      </c>
      <c r="F8" s="836" t="s">
        <v>2002</v>
      </c>
      <c r="G8" s="836" t="s">
        <v>44</v>
      </c>
      <c r="H8" s="532" t="s">
        <v>2003</v>
      </c>
      <c r="I8" s="532">
        <v>1</v>
      </c>
      <c r="J8" s="836" t="s">
        <v>2004</v>
      </c>
      <c r="K8" s="874" t="s">
        <v>45</v>
      </c>
      <c r="L8" s="836"/>
      <c r="M8" s="856">
        <v>25000</v>
      </c>
      <c r="N8" s="836"/>
      <c r="O8" s="852">
        <v>25000</v>
      </c>
      <c r="P8" s="836"/>
      <c r="Q8" s="1141" t="s">
        <v>1999</v>
      </c>
      <c r="R8" s="1141" t="s">
        <v>2000</v>
      </c>
    </row>
    <row r="9" spans="1:19" s="356" customFormat="1" ht="101.45" customHeight="1" x14ac:dyDescent="0.25">
      <c r="A9" s="835"/>
      <c r="B9" s="833"/>
      <c r="C9" s="835"/>
      <c r="D9" s="835"/>
      <c r="E9" s="833"/>
      <c r="F9" s="833"/>
      <c r="G9" s="833"/>
      <c r="H9" s="532" t="s">
        <v>2005</v>
      </c>
      <c r="I9" s="554" t="s">
        <v>1509</v>
      </c>
      <c r="J9" s="833"/>
      <c r="K9" s="886"/>
      <c r="L9" s="833"/>
      <c r="M9" s="857"/>
      <c r="N9" s="833"/>
      <c r="O9" s="853"/>
      <c r="P9" s="833"/>
      <c r="Q9" s="1143"/>
      <c r="R9" s="1143"/>
    </row>
    <row r="10" spans="1:19" ht="197.25" customHeight="1" x14ac:dyDescent="0.25">
      <c r="A10" s="533">
        <v>3</v>
      </c>
      <c r="B10" s="532">
        <v>1</v>
      </c>
      <c r="C10" s="533">
        <v>4</v>
      </c>
      <c r="D10" s="532">
        <v>5</v>
      </c>
      <c r="E10" s="532" t="s">
        <v>2006</v>
      </c>
      <c r="F10" s="532" t="s">
        <v>2007</v>
      </c>
      <c r="G10" s="532" t="s">
        <v>2008</v>
      </c>
      <c r="H10" s="532" t="s">
        <v>2009</v>
      </c>
      <c r="I10" s="554" t="s">
        <v>936</v>
      </c>
      <c r="J10" s="532" t="s">
        <v>2010</v>
      </c>
      <c r="K10" s="539" t="s">
        <v>45</v>
      </c>
      <c r="L10" s="539"/>
      <c r="M10" s="534">
        <v>75000</v>
      </c>
      <c r="N10" s="533"/>
      <c r="O10" s="534">
        <v>75000</v>
      </c>
      <c r="P10" s="534"/>
      <c r="Q10" s="732" t="s">
        <v>1999</v>
      </c>
      <c r="R10" s="732" t="s">
        <v>2000</v>
      </c>
    </row>
    <row r="11" spans="1:19" ht="84.75" customHeight="1" x14ac:dyDescent="0.25">
      <c r="A11" s="836">
        <v>4</v>
      </c>
      <c r="B11" s="836">
        <v>1</v>
      </c>
      <c r="C11" s="834">
        <v>4</v>
      </c>
      <c r="D11" s="836">
        <v>2</v>
      </c>
      <c r="E11" s="836" t="s">
        <v>2011</v>
      </c>
      <c r="F11" s="836" t="s">
        <v>2012</v>
      </c>
      <c r="G11" s="834" t="s">
        <v>2013</v>
      </c>
      <c r="H11" s="373" t="s">
        <v>2014</v>
      </c>
      <c r="I11" s="373">
        <v>6</v>
      </c>
      <c r="J11" s="941" t="s">
        <v>2015</v>
      </c>
      <c r="K11" s="941" t="s">
        <v>38</v>
      </c>
      <c r="L11" s="941"/>
      <c r="M11" s="944">
        <v>85000</v>
      </c>
      <c r="N11" s="944"/>
      <c r="O11" s="944">
        <v>85000</v>
      </c>
      <c r="P11" s="944"/>
      <c r="Q11" s="941" t="s">
        <v>1999</v>
      </c>
      <c r="R11" s="941" t="s">
        <v>2000</v>
      </c>
    </row>
    <row r="12" spans="1:19" ht="84.75" customHeight="1" x14ac:dyDescent="0.25">
      <c r="A12" s="869"/>
      <c r="B12" s="869"/>
      <c r="C12" s="881"/>
      <c r="D12" s="869"/>
      <c r="E12" s="869"/>
      <c r="F12" s="869"/>
      <c r="G12" s="881"/>
      <c r="H12" s="373" t="s">
        <v>2016</v>
      </c>
      <c r="I12" s="373">
        <v>100</v>
      </c>
      <c r="J12" s="942"/>
      <c r="K12" s="942"/>
      <c r="L12" s="942"/>
      <c r="M12" s="945"/>
      <c r="N12" s="945"/>
      <c r="O12" s="945"/>
      <c r="P12" s="945"/>
      <c r="Q12" s="942"/>
      <c r="R12" s="942"/>
    </row>
    <row r="13" spans="1:19" ht="84.75" customHeight="1" x14ac:dyDescent="0.25">
      <c r="A13" s="869"/>
      <c r="B13" s="869"/>
      <c r="C13" s="881"/>
      <c r="D13" s="869"/>
      <c r="E13" s="869"/>
      <c r="F13" s="869"/>
      <c r="G13" s="881"/>
      <c r="H13" s="532" t="s">
        <v>2017</v>
      </c>
      <c r="I13" s="533" t="s">
        <v>2018</v>
      </c>
      <c r="J13" s="942"/>
      <c r="K13" s="942"/>
      <c r="L13" s="942"/>
      <c r="M13" s="945"/>
      <c r="N13" s="945"/>
      <c r="O13" s="945"/>
      <c r="P13" s="945"/>
      <c r="Q13" s="942"/>
      <c r="R13" s="942"/>
    </row>
    <row r="14" spans="1:19" ht="99" customHeight="1" x14ac:dyDescent="0.25">
      <c r="A14" s="869"/>
      <c r="B14" s="869"/>
      <c r="C14" s="881"/>
      <c r="D14" s="869"/>
      <c r="E14" s="869"/>
      <c r="F14" s="869"/>
      <c r="G14" s="881"/>
      <c r="H14" s="533" t="s">
        <v>222</v>
      </c>
      <c r="I14" s="533">
        <v>2</v>
      </c>
      <c r="J14" s="942"/>
      <c r="K14" s="942"/>
      <c r="L14" s="942"/>
      <c r="M14" s="945"/>
      <c r="N14" s="945"/>
      <c r="O14" s="945"/>
      <c r="P14" s="945"/>
      <c r="Q14" s="942"/>
      <c r="R14" s="942"/>
    </row>
    <row r="15" spans="1:19" ht="84.75" customHeight="1" x14ac:dyDescent="0.25">
      <c r="A15" s="869"/>
      <c r="B15" s="869"/>
      <c r="C15" s="881"/>
      <c r="D15" s="869"/>
      <c r="E15" s="869"/>
      <c r="F15" s="869"/>
      <c r="G15" s="881"/>
      <c r="H15" s="532" t="s">
        <v>2019</v>
      </c>
      <c r="I15" s="533" t="s">
        <v>2020</v>
      </c>
      <c r="J15" s="942"/>
      <c r="K15" s="942"/>
      <c r="L15" s="942"/>
      <c r="M15" s="945"/>
      <c r="N15" s="945"/>
      <c r="O15" s="945"/>
      <c r="P15" s="945"/>
      <c r="Q15" s="942"/>
      <c r="R15" s="942"/>
    </row>
    <row r="16" spans="1:19" s="356" customFormat="1" ht="54.75" customHeight="1" x14ac:dyDescent="0.25">
      <c r="A16" s="834">
        <v>5</v>
      </c>
      <c r="B16" s="836">
        <v>1</v>
      </c>
      <c r="C16" s="834">
        <v>4</v>
      </c>
      <c r="D16" s="836">
        <v>2</v>
      </c>
      <c r="E16" s="836" t="s">
        <v>2021</v>
      </c>
      <c r="F16" s="836" t="s">
        <v>2022</v>
      </c>
      <c r="G16" s="836" t="s">
        <v>194</v>
      </c>
      <c r="H16" s="532" t="s">
        <v>2023</v>
      </c>
      <c r="I16" s="533">
        <v>1</v>
      </c>
      <c r="J16" s="836" t="s">
        <v>2024</v>
      </c>
      <c r="K16" s="874" t="s">
        <v>38</v>
      </c>
      <c r="L16" s="834"/>
      <c r="M16" s="852">
        <v>15000</v>
      </c>
      <c r="N16" s="834"/>
      <c r="O16" s="852">
        <v>15000</v>
      </c>
      <c r="P16" s="834"/>
      <c r="Q16" s="1141" t="s">
        <v>1999</v>
      </c>
      <c r="R16" s="1141" t="s">
        <v>2000</v>
      </c>
    </row>
    <row r="17" spans="1:18" s="356" customFormat="1" ht="72" customHeight="1" x14ac:dyDescent="0.25">
      <c r="A17" s="835"/>
      <c r="B17" s="833"/>
      <c r="C17" s="835"/>
      <c r="D17" s="833"/>
      <c r="E17" s="833"/>
      <c r="F17" s="833"/>
      <c r="G17" s="833"/>
      <c r="H17" s="532" t="s">
        <v>51</v>
      </c>
      <c r="I17" s="532">
        <v>45</v>
      </c>
      <c r="J17" s="833"/>
      <c r="K17" s="886"/>
      <c r="L17" s="835"/>
      <c r="M17" s="853"/>
      <c r="N17" s="835"/>
      <c r="O17" s="853"/>
      <c r="P17" s="835"/>
      <c r="Q17" s="1143"/>
      <c r="R17" s="1143"/>
    </row>
    <row r="18" spans="1:18" s="356" customFormat="1" ht="45" customHeight="1" x14ac:dyDescent="0.25">
      <c r="A18" s="834">
        <v>6</v>
      </c>
      <c r="B18" s="836">
        <v>1</v>
      </c>
      <c r="C18" s="834">
        <v>4</v>
      </c>
      <c r="D18" s="836">
        <v>2</v>
      </c>
      <c r="E18" s="836" t="s">
        <v>2025</v>
      </c>
      <c r="F18" s="836" t="s">
        <v>2026</v>
      </c>
      <c r="G18" s="836" t="s">
        <v>2027</v>
      </c>
      <c r="H18" s="532" t="s">
        <v>57</v>
      </c>
      <c r="I18" s="533">
        <v>2</v>
      </c>
      <c r="J18" s="836" t="s">
        <v>2028</v>
      </c>
      <c r="K18" s="874" t="s">
        <v>38</v>
      </c>
      <c r="L18" s="834"/>
      <c r="M18" s="852">
        <v>69500</v>
      </c>
      <c r="N18" s="834"/>
      <c r="O18" s="852">
        <v>69500</v>
      </c>
      <c r="P18" s="834"/>
      <c r="Q18" s="1141" t="s">
        <v>1999</v>
      </c>
      <c r="R18" s="1141" t="s">
        <v>2000</v>
      </c>
    </row>
    <row r="19" spans="1:18" s="356" customFormat="1" ht="30" x14ac:dyDescent="0.25">
      <c r="A19" s="881"/>
      <c r="B19" s="869"/>
      <c r="C19" s="881"/>
      <c r="D19" s="869"/>
      <c r="E19" s="869"/>
      <c r="F19" s="869"/>
      <c r="G19" s="869"/>
      <c r="H19" s="532" t="s">
        <v>2029</v>
      </c>
      <c r="I19" s="533">
        <v>6</v>
      </c>
      <c r="J19" s="869"/>
      <c r="K19" s="875"/>
      <c r="L19" s="881"/>
      <c r="M19" s="884"/>
      <c r="N19" s="881"/>
      <c r="O19" s="884"/>
      <c r="P19" s="881"/>
      <c r="Q19" s="1142"/>
      <c r="R19" s="1142"/>
    </row>
    <row r="20" spans="1:18" s="356" customFormat="1" ht="30" x14ac:dyDescent="0.25">
      <c r="A20" s="881"/>
      <c r="B20" s="869"/>
      <c r="C20" s="881"/>
      <c r="D20" s="869"/>
      <c r="E20" s="869"/>
      <c r="F20" s="869"/>
      <c r="G20" s="869"/>
      <c r="H20" s="532" t="s">
        <v>398</v>
      </c>
      <c r="I20" s="533">
        <v>150</v>
      </c>
      <c r="J20" s="869"/>
      <c r="K20" s="875"/>
      <c r="L20" s="881"/>
      <c r="M20" s="884"/>
      <c r="N20" s="881"/>
      <c r="O20" s="884"/>
      <c r="P20" s="881"/>
      <c r="Q20" s="1142"/>
      <c r="R20" s="1142"/>
    </row>
    <row r="21" spans="1:18" s="356" customFormat="1" ht="30" x14ac:dyDescent="0.25">
      <c r="A21" s="835"/>
      <c r="B21" s="833"/>
      <c r="C21" s="835"/>
      <c r="D21" s="833"/>
      <c r="E21" s="833"/>
      <c r="F21" s="833"/>
      <c r="G21" s="833"/>
      <c r="H21" s="532" t="s">
        <v>2030</v>
      </c>
      <c r="I21" s="532">
        <v>2000</v>
      </c>
      <c r="J21" s="833"/>
      <c r="K21" s="886"/>
      <c r="L21" s="835"/>
      <c r="M21" s="853"/>
      <c r="N21" s="835"/>
      <c r="O21" s="853"/>
      <c r="P21" s="835"/>
      <c r="Q21" s="1143"/>
      <c r="R21" s="1143"/>
    </row>
    <row r="22" spans="1:18" s="356" customFormat="1" ht="70.5" customHeight="1" x14ac:dyDescent="0.25">
      <c r="A22" s="879">
        <v>7</v>
      </c>
      <c r="B22" s="836">
        <v>1</v>
      </c>
      <c r="C22" s="834">
        <v>4</v>
      </c>
      <c r="D22" s="836">
        <v>2</v>
      </c>
      <c r="E22" s="836" t="s">
        <v>2031</v>
      </c>
      <c r="F22" s="836" t="s">
        <v>2032</v>
      </c>
      <c r="G22" s="836" t="s">
        <v>2033</v>
      </c>
      <c r="H22" s="468" t="s">
        <v>2023</v>
      </c>
      <c r="I22" s="533">
        <v>7</v>
      </c>
      <c r="J22" s="836" t="s">
        <v>2034</v>
      </c>
      <c r="K22" s="941"/>
      <c r="L22" s="941" t="s">
        <v>34</v>
      </c>
      <c r="M22" s="944"/>
      <c r="N22" s="944">
        <v>307000</v>
      </c>
      <c r="O22" s="944"/>
      <c r="P22" s="944">
        <v>307000</v>
      </c>
      <c r="Q22" s="1141" t="s">
        <v>1999</v>
      </c>
      <c r="R22" s="1141" t="s">
        <v>2000</v>
      </c>
    </row>
    <row r="23" spans="1:18" s="356" customFormat="1" ht="70.5" customHeight="1" x14ac:dyDescent="0.25">
      <c r="A23" s="879"/>
      <c r="B23" s="869"/>
      <c r="C23" s="881"/>
      <c r="D23" s="869"/>
      <c r="E23" s="869"/>
      <c r="F23" s="869"/>
      <c r="G23" s="869"/>
      <c r="H23" s="468" t="s">
        <v>2035</v>
      </c>
      <c r="I23" s="532">
        <v>170</v>
      </c>
      <c r="J23" s="869"/>
      <c r="K23" s="942"/>
      <c r="L23" s="942"/>
      <c r="M23" s="945"/>
      <c r="N23" s="945"/>
      <c r="O23" s="945"/>
      <c r="P23" s="945"/>
      <c r="Q23" s="1142"/>
      <c r="R23" s="1142"/>
    </row>
    <row r="24" spans="1:18" s="356" customFormat="1" ht="70.5" customHeight="1" x14ac:dyDescent="0.25">
      <c r="A24" s="879"/>
      <c r="B24" s="869"/>
      <c r="C24" s="881"/>
      <c r="D24" s="869"/>
      <c r="E24" s="869"/>
      <c r="F24" s="869"/>
      <c r="G24" s="869"/>
      <c r="H24" s="468" t="s">
        <v>2009</v>
      </c>
      <c r="I24" s="532">
        <v>8</v>
      </c>
      <c r="J24" s="869"/>
      <c r="K24" s="942"/>
      <c r="L24" s="942"/>
      <c r="M24" s="945"/>
      <c r="N24" s="945"/>
      <c r="O24" s="945"/>
      <c r="P24" s="945"/>
      <c r="Q24" s="1142"/>
      <c r="R24" s="1142"/>
    </row>
    <row r="25" spans="1:18" s="356" customFormat="1" ht="70.5" customHeight="1" x14ac:dyDescent="0.25">
      <c r="A25" s="879"/>
      <c r="B25" s="869"/>
      <c r="C25" s="881"/>
      <c r="D25" s="869"/>
      <c r="E25" s="869"/>
      <c r="F25" s="869"/>
      <c r="G25" s="869"/>
      <c r="H25" s="568" t="s">
        <v>2036</v>
      </c>
      <c r="I25" s="569">
        <v>8</v>
      </c>
      <c r="J25" s="869"/>
      <c r="K25" s="942"/>
      <c r="L25" s="942"/>
      <c r="M25" s="945"/>
      <c r="N25" s="945"/>
      <c r="O25" s="945"/>
      <c r="P25" s="945"/>
      <c r="Q25" s="1142"/>
      <c r="R25" s="1142"/>
    </row>
    <row r="26" spans="1:18" s="356" customFormat="1" ht="143.25" customHeight="1" x14ac:dyDescent="0.25">
      <c r="A26" s="533">
        <v>8</v>
      </c>
      <c r="B26" s="532">
        <v>1</v>
      </c>
      <c r="C26" s="533">
        <v>4</v>
      </c>
      <c r="D26" s="532">
        <v>2</v>
      </c>
      <c r="E26" s="532" t="s">
        <v>2037</v>
      </c>
      <c r="F26" s="532" t="s">
        <v>2038</v>
      </c>
      <c r="G26" s="532" t="s">
        <v>2008</v>
      </c>
      <c r="H26" s="532" t="s">
        <v>2009</v>
      </c>
      <c r="I26" s="554" t="s">
        <v>160</v>
      </c>
      <c r="J26" s="532" t="s">
        <v>2039</v>
      </c>
      <c r="K26" s="373"/>
      <c r="L26" s="373" t="s">
        <v>45</v>
      </c>
      <c r="M26" s="376"/>
      <c r="N26" s="376">
        <v>50000</v>
      </c>
      <c r="O26" s="534"/>
      <c r="P26" s="376">
        <v>50000</v>
      </c>
      <c r="Q26" s="732" t="s">
        <v>1999</v>
      </c>
      <c r="R26" s="732" t="s">
        <v>2000</v>
      </c>
    </row>
    <row r="27" spans="1:18" s="356" customFormat="1" ht="71.25" customHeight="1" x14ac:dyDescent="0.25">
      <c r="A27" s="834">
        <v>9</v>
      </c>
      <c r="B27" s="836">
        <v>1</v>
      </c>
      <c r="C27" s="834">
        <v>4</v>
      </c>
      <c r="D27" s="836">
        <v>2</v>
      </c>
      <c r="E27" s="836" t="s">
        <v>2040</v>
      </c>
      <c r="F27" s="836" t="s">
        <v>2041</v>
      </c>
      <c r="G27" s="836" t="s">
        <v>2042</v>
      </c>
      <c r="H27" s="468" t="s">
        <v>2043</v>
      </c>
      <c r="I27" s="533">
        <v>1</v>
      </c>
      <c r="J27" s="836" t="s">
        <v>2044</v>
      </c>
      <c r="K27" s="1144"/>
      <c r="L27" s="836" t="s">
        <v>45</v>
      </c>
      <c r="M27" s="1144"/>
      <c r="N27" s="944">
        <v>66000</v>
      </c>
      <c r="O27" s="1144"/>
      <c r="P27" s="944">
        <v>66000</v>
      </c>
      <c r="Q27" s="1141" t="s">
        <v>1999</v>
      </c>
      <c r="R27" s="1141" t="s">
        <v>2000</v>
      </c>
    </row>
    <row r="28" spans="1:18" s="356" customFormat="1" ht="60" x14ac:dyDescent="0.25">
      <c r="A28" s="881"/>
      <c r="B28" s="869"/>
      <c r="C28" s="881"/>
      <c r="D28" s="869"/>
      <c r="E28" s="869"/>
      <c r="F28" s="869"/>
      <c r="G28" s="869"/>
      <c r="H28" s="468" t="s">
        <v>2045</v>
      </c>
      <c r="I28" s="532">
        <v>100</v>
      </c>
      <c r="J28" s="869"/>
      <c r="K28" s="1145"/>
      <c r="L28" s="869"/>
      <c r="M28" s="1145"/>
      <c r="N28" s="945"/>
      <c r="O28" s="1145"/>
      <c r="P28" s="945"/>
      <c r="Q28" s="1142"/>
      <c r="R28" s="1142"/>
    </row>
    <row r="29" spans="1:18" s="356" customFormat="1" ht="39.75" customHeight="1" x14ac:dyDescent="0.25">
      <c r="A29" s="881"/>
      <c r="B29" s="869"/>
      <c r="C29" s="881"/>
      <c r="D29" s="869"/>
      <c r="E29" s="869"/>
      <c r="F29" s="869"/>
      <c r="G29" s="869"/>
      <c r="H29" s="470" t="s">
        <v>191</v>
      </c>
      <c r="I29" s="469">
        <v>2</v>
      </c>
      <c r="J29" s="869"/>
      <c r="K29" s="1145"/>
      <c r="L29" s="869"/>
      <c r="M29" s="1145"/>
      <c r="N29" s="945"/>
      <c r="O29" s="1145"/>
      <c r="P29" s="945"/>
      <c r="Q29" s="1142"/>
      <c r="R29" s="1142"/>
    </row>
    <row r="30" spans="1:18" s="356" customFormat="1" ht="45" x14ac:dyDescent="0.25">
      <c r="A30" s="835"/>
      <c r="B30" s="833"/>
      <c r="C30" s="835"/>
      <c r="D30" s="833"/>
      <c r="E30" s="833"/>
      <c r="F30" s="833"/>
      <c r="G30" s="833"/>
      <c r="H30" s="468" t="s">
        <v>2046</v>
      </c>
      <c r="I30" s="532">
        <v>1000</v>
      </c>
      <c r="J30" s="833"/>
      <c r="K30" s="1083"/>
      <c r="L30" s="833"/>
      <c r="M30" s="1083"/>
      <c r="N30" s="946"/>
      <c r="O30" s="1083"/>
      <c r="P30" s="946"/>
      <c r="Q30" s="1143"/>
      <c r="R30" s="1143"/>
    </row>
    <row r="31" spans="1:18" s="356" customFormat="1" ht="195.75" customHeight="1" x14ac:dyDescent="0.25">
      <c r="A31" s="533">
        <v>10</v>
      </c>
      <c r="B31" s="532">
        <v>1</v>
      </c>
      <c r="C31" s="533">
        <v>4</v>
      </c>
      <c r="D31" s="532">
        <v>2</v>
      </c>
      <c r="E31" s="532" t="s">
        <v>2047</v>
      </c>
      <c r="F31" s="536" t="s">
        <v>2048</v>
      </c>
      <c r="G31" s="532" t="s">
        <v>56</v>
      </c>
      <c r="H31" s="532" t="s">
        <v>57</v>
      </c>
      <c r="I31" s="554" t="s">
        <v>41</v>
      </c>
      <c r="J31" s="532" t="s">
        <v>2049</v>
      </c>
      <c r="K31" s="373"/>
      <c r="L31" s="373" t="s">
        <v>45</v>
      </c>
      <c r="M31" s="376"/>
      <c r="N31" s="376">
        <v>125000</v>
      </c>
      <c r="O31" s="534"/>
      <c r="P31" s="376">
        <v>125000</v>
      </c>
      <c r="Q31" s="732" t="s">
        <v>1999</v>
      </c>
      <c r="R31" s="732" t="s">
        <v>2000</v>
      </c>
    </row>
    <row r="32" spans="1:18" ht="90" customHeight="1" x14ac:dyDescent="0.25">
      <c r="A32" s="834">
        <v>11</v>
      </c>
      <c r="B32" s="836">
        <v>1</v>
      </c>
      <c r="C32" s="834">
        <v>4</v>
      </c>
      <c r="D32" s="836">
        <v>2</v>
      </c>
      <c r="E32" s="836" t="s">
        <v>2050</v>
      </c>
      <c r="F32" s="836" t="s">
        <v>2051</v>
      </c>
      <c r="G32" s="836" t="s">
        <v>2052</v>
      </c>
      <c r="H32" s="532" t="s">
        <v>191</v>
      </c>
      <c r="I32" s="533">
        <v>2</v>
      </c>
      <c r="J32" s="836" t="s">
        <v>2053</v>
      </c>
      <c r="K32" s="707"/>
      <c r="L32" s="834" t="s">
        <v>45</v>
      </c>
      <c r="M32" s="709"/>
      <c r="N32" s="852">
        <v>45000</v>
      </c>
      <c r="O32" s="757"/>
      <c r="P32" s="852">
        <v>45000</v>
      </c>
      <c r="Q32" s="1141" t="s">
        <v>1999</v>
      </c>
      <c r="R32" s="1141" t="s">
        <v>2000</v>
      </c>
    </row>
    <row r="33" spans="1:18" ht="90" customHeight="1" x14ac:dyDescent="0.25">
      <c r="A33" s="835"/>
      <c r="B33" s="833"/>
      <c r="C33" s="835"/>
      <c r="D33" s="833"/>
      <c r="E33" s="833"/>
      <c r="F33" s="833"/>
      <c r="G33" s="833"/>
      <c r="H33" s="532" t="s">
        <v>2030</v>
      </c>
      <c r="I33" s="532">
        <v>4000</v>
      </c>
      <c r="J33" s="833"/>
      <c r="K33" s="706"/>
      <c r="L33" s="835"/>
      <c r="M33" s="702"/>
      <c r="N33" s="853"/>
      <c r="O33" s="726"/>
      <c r="P33" s="853"/>
      <c r="Q33" s="1143"/>
      <c r="R33" s="1143"/>
    </row>
    <row r="34" spans="1:18" x14ac:dyDescent="0.25">
      <c r="A34" s="418"/>
      <c r="B34" s="413"/>
      <c r="C34" s="418"/>
      <c r="D34" s="413"/>
      <c r="E34" s="413"/>
      <c r="F34" s="413"/>
      <c r="G34" s="413"/>
      <c r="H34" s="413"/>
      <c r="I34" s="413"/>
      <c r="J34" s="413"/>
      <c r="K34" s="416"/>
      <c r="L34" s="418"/>
      <c r="M34" s="414"/>
      <c r="N34" s="415"/>
      <c r="O34" s="414"/>
      <c r="P34" s="415"/>
      <c r="Q34" s="467"/>
      <c r="R34" s="467"/>
    </row>
    <row r="35" spans="1:18" ht="15.75" x14ac:dyDescent="0.25">
      <c r="M35" s="969"/>
      <c r="N35" s="1033" t="s">
        <v>35</v>
      </c>
      <c r="O35" s="1033"/>
      <c r="P35" s="1033"/>
    </row>
    <row r="36" spans="1:18" x14ac:dyDescent="0.25">
      <c r="M36" s="969"/>
      <c r="N36" s="826" t="s">
        <v>36</v>
      </c>
      <c r="O36" s="969" t="s">
        <v>37</v>
      </c>
      <c r="P36" s="969"/>
    </row>
    <row r="37" spans="1:18" x14ac:dyDescent="0.25">
      <c r="M37" s="969"/>
      <c r="N37" s="828"/>
      <c r="O37" s="393">
        <v>2020</v>
      </c>
      <c r="P37" s="393">
        <v>2021</v>
      </c>
    </row>
    <row r="38" spans="1:18" x14ac:dyDescent="0.25">
      <c r="M38" s="575" t="s">
        <v>729</v>
      </c>
      <c r="N38" s="383">
        <v>11</v>
      </c>
      <c r="O38" s="381">
        <f>O7+O8+O10+O11+O16+O18</f>
        <v>329500</v>
      </c>
      <c r="P38" s="381">
        <f>P32+P31+P27+P26+P22</f>
        <v>593000</v>
      </c>
    </row>
  </sheetData>
  <mergeCells count="127">
    <mergeCell ref="Q4:Q5"/>
    <mergeCell ref="R4:R5"/>
    <mergeCell ref="A8:A9"/>
    <mergeCell ref="B8:B9"/>
    <mergeCell ref="C8:C9"/>
    <mergeCell ref="D8:D9"/>
    <mergeCell ref="E8:E9"/>
    <mergeCell ref="F8:F9"/>
    <mergeCell ref="G8:G9"/>
    <mergeCell ref="J8:J9"/>
    <mergeCell ref="G4:G5"/>
    <mergeCell ref="H4:I4"/>
    <mergeCell ref="J4:J5"/>
    <mergeCell ref="K4:L4"/>
    <mergeCell ref="M4:N4"/>
    <mergeCell ref="O4:P4"/>
    <mergeCell ref="A4:A5"/>
    <mergeCell ref="B4:B5"/>
    <mergeCell ref="C4:C5"/>
    <mergeCell ref="D4:D5"/>
    <mergeCell ref="E4:E5"/>
    <mergeCell ref="F4:F5"/>
    <mergeCell ref="Q8:Q9"/>
    <mergeCell ref="R8:R9"/>
    <mergeCell ref="A11:A15"/>
    <mergeCell ref="B11:B15"/>
    <mergeCell ref="C11:C15"/>
    <mergeCell ref="D11:D15"/>
    <mergeCell ref="E11:E15"/>
    <mergeCell ref="F11:F15"/>
    <mergeCell ref="G11:G15"/>
    <mergeCell ref="J11:J15"/>
    <mergeCell ref="K8:K9"/>
    <mergeCell ref="L8:L9"/>
    <mergeCell ref="M8:M9"/>
    <mergeCell ref="N8:N9"/>
    <mergeCell ref="O8:O9"/>
    <mergeCell ref="P8:P9"/>
    <mergeCell ref="Q11:Q15"/>
    <mergeCell ref="R11:R15"/>
    <mergeCell ref="A16:A17"/>
    <mergeCell ref="B16:B17"/>
    <mergeCell ref="C16:C17"/>
    <mergeCell ref="D16:D17"/>
    <mergeCell ref="E16:E17"/>
    <mergeCell ref="F16:F17"/>
    <mergeCell ref="G16:G17"/>
    <mergeCell ref="J16:J17"/>
    <mergeCell ref="K11:K15"/>
    <mergeCell ref="L11:L15"/>
    <mergeCell ref="M11:M15"/>
    <mergeCell ref="N11:N15"/>
    <mergeCell ref="O11:O15"/>
    <mergeCell ref="P11:P15"/>
    <mergeCell ref="Q16:Q17"/>
    <mergeCell ref="R16:R17"/>
    <mergeCell ref="L16:L17"/>
    <mergeCell ref="A18:A21"/>
    <mergeCell ref="B18:B21"/>
    <mergeCell ref="C18:C21"/>
    <mergeCell ref="D18:D21"/>
    <mergeCell ref="E18:E21"/>
    <mergeCell ref="F18:F21"/>
    <mergeCell ref="G18:G21"/>
    <mergeCell ref="J18:J21"/>
    <mergeCell ref="K16:K17"/>
    <mergeCell ref="K22:K25"/>
    <mergeCell ref="M16:M17"/>
    <mergeCell ref="N16:N17"/>
    <mergeCell ref="O16:O17"/>
    <mergeCell ref="P16:P17"/>
    <mergeCell ref="Q18:Q21"/>
    <mergeCell ref="R18:R21"/>
    <mergeCell ref="A22:A25"/>
    <mergeCell ref="B22:B25"/>
    <mergeCell ref="C22:C25"/>
    <mergeCell ref="D22:D25"/>
    <mergeCell ref="E22:E25"/>
    <mergeCell ref="F22:F25"/>
    <mergeCell ref="G22:G25"/>
    <mergeCell ref="J22:J25"/>
    <mergeCell ref="K18:K21"/>
    <mergeCell ref="L18:L21"/>
    <mergeCell ref="M18:M21"/>
    <mergeCell ref="N18:N21"/>
    <mergeCell ref="O18:O21"/>
    <mergeCell ref="P18:P21"/>
    <mergeCell ref="Q22:Q25"/>
    <mergeCell ref="R22:R25"/>
    <mergeCell ref="L22:L25"/>
    <mergeCell ref="L27:L30"/>
    <mergeCell ref="M27:M30"/>
    <mergeCell ref="N27:N30"/>
    <mergeCell ref="O27:O30"/>
    <mergeCell ref="P27:P30"/>
    <mergeCell ref="L32:L33"/>
    <mergeCell ref="N32:N33"/>
    <mergeCell ref="P32:P33"/>
    <mergeCell ref="Q32:Q33"/>
    <mergeCell ref="A32:A33"/>
    <mergeCell ref="B32:B33"/>
    <mergeCell ref="C32:C33"/>
    <mergeCell ref="D32:D33"/>
    <mergeCell ref="E32:E33"/>
    <mergeCell ref="F32:F33"/>
    <mergeCell ref="G32:G33"/>
    <mergeCell ref="J32:J33"/>
    <mergeCell ref="K27:K30"/>
    <mergeCell ref="A27:A30"/>
    <mergeCell ref="B27:B30"/>
    <mergeCell ref="C27:C30"/>
    <mergeCell ref="D27:D30"/>
    <mergeCell ref="E27:E30"/>
    <mergeCell ref="F27:F30"/>
    <mergeCell ref="G27:G30"/>
    <mergeCell ref="J27:J30"/>
    <mergeCell ref="M35:M37"/>
    <mergeCell ref="N35:P35"/>
    <mergeCell ref="N36:N37"/>
    <mergeCell ref="O36:P36"/>
    <mergeCell ref="N22:N25"/>
    <mergeCell ref="O22:O25"/>
    <mergeCell ref="P22:P25"/>
    <mergeCell ref="Q27:Q30"/>
    <mergeCell ref="R27:R30"/>
    <mergeCell ref="R32:R33"/>
    <mergeCell ref="M22:M25"/>
  </mergeCells>
  <pageMargins left="0.25" right="0.25" top="0.75" bottom="0.75" header="0.3" footer="0.3"/>
  <pageSetup paperSize="9" scale="1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D432E-AF80-48A4-B43F-E73893A6F157}">
  <dimension ref="A2:S73"/>
  <sheetViews>
    <sheetView topLeftCell="A66" zoomScale="70" zoomScaleNormal="70" workbookViewId="0">
      <selection activeCell="E131" sqref="E131"/>
    </sheetView>
  </sheetViews>
  <sheetFormatPr defaultColWidth="9.140625" defaultRowHeight="15" x14ac:dyDescent="0.25"/>
  <cols>
    <col min="1" max="1" width="5" style="354" customWidth="1"/>
    <col min="2" max="2" width="9.42578125" style="354" customWidth="1"/>
    <col min="3" max="3" width="12.140625" style="354" customWidth="1"/>
    <col min="4" max="4" width="10.28515625" style="354" customWidth="1"/>
    <col min="5" max="5" width="48.5703125" style="354" customWidth="1"/>
    <col min="6" max="6" width="65.28515625" style="354" customWidth="1"/>
    <col min="7" max="7" width="38" style="354" customWidth="1"/>
    <col min="8" max="8" width="21.7109375" style="354" customWidth="1"/>
    <col min="9" max="9" width="12.85546875" style="354" customWidth="1"/>
    <col min="10" max="10" width="34.140625" style="354" customWidth="1"/>
    <col min="11" max="11" width="12.85546875" style="354" customWidth="1"/>
    <col min="12" max="12" width="13.5703125" style="354" customWidth="1"/>
    <col min="13" max="13" width="19" style="471" customWidth="1"/>
    <col min="14" max="14" width="18.42578125" style="354" customWidth="1"/>
    <col min="15" max="15" width="19.140625" style="471" customWidth="1"/>
    <col min="16" max="16" width="19.140625" style="354" customWidth="1"/>
    <col min="17" max="17" width="22.5703125" style="354" customWidth="1"/>
    <col min="18" max="18" width="25" style="354" customWidth="1"/>
    <col min="19" max="19" width="20.85546875" style="354" customWidth="1"/>
    <col min="20" max="258" width="9.7109375" style="354" customWidth="1"/>
    <col min="259" max="259" width="5" style="354" customWidth="1"/>
    <col min="260" max="260" width="10.28515625" style="354" customWidth="1"/>
    <col min="261" max="261" width="10.5703125" style="354" customWidth="1"/>
    <col min="262" max="262" width="9.42578125" style="354" customWidth="1"/>
    <col min="263" max="263" width="24.28515625" style="354" customWidth="1"/>
    <col min="264" max="264" width="63.5703125" style="354" customWidth="1"/>
    <col min="265" max="265" width="61.5703125" style="354" customWidth="1"/>
    <col min="266" max="266" width="37.5703125" style="354" customWidth="1"/>
    <col min="267" max="267" width="30" style="354" customWidth="1"/>
    <col min="268" max="268" width="35.28515625" style="354" customWidth="1"/>
    <col min="269" max="269" width="27.7109375" style="354" customWidth="1"/>
    <col min="270" max="270" width="20.42578125" style="354" customWidth="1"/>
    <col min="271" max="271" width="11.140625" style="354" customWidth="1"/>
    <col min="272" max="272" width="12.5703125" style="354" customWidth="1"/>
    <col min="273" max="273" width="15.7109375" style="354" customWidth="1"/>
    <col min="274" max="274" width="9.5703125" style="354" customWidth="1"/>
    <col min="275" max="514" width="9.7109375" style="354" customWidth="1"/>
    <col min="515" max="515" width="5" style="354" customWidth="1"/>
    <col min="516" max="516" width="10.28515625" style="354" customWidth="1"/>
    <col min="517" max="517" width="10.5703125" style="354" customWidth="1"/>
    <col min="518" max="518" width="9.42578125" style="354" customWidth="1"/>
    <col min="519" max="519" width="24.28515625" style="354" customWidth="1"/>
    <col min="520" max="520" width="63.5703125" style="354" customWidth="1"/>
    <col min="521" max="521" width="61.5703125" style="354" customWidth="1"/>
    <col min="522" max="522" width="37.5703125" style="354" customWidth="1"/>
    <col min="523" max="523" width="30" style="354" customWidth="1"/>
    <col min="524" max="524" width="35.28515625" style="354" customWidth="1"/>
    <col min="525" max="525" width="27.7109375" style="354" customWidth="1"/>
    <col min="526" max="526" width="20.42578125" style="354" customWidth="1"/>
    <col min="527" max="527" width="11.140625" style="354" customWidth="1"/>
    <col min="528" max="528" width="12.5703125" style="354" customWidth="1"/>
    <col min="529" max="529" width="15.7109375" style="354" customWidth="1"/>
    <col min="530" max="530" width="9.5703125" style="354" customWidth="1"/>
    <col min="531" max="770" width="9.7109375" style="354" customWidth="1"/>
    <col min="771" max="771" width="5" style="354" customWidth="1"/>
    <col min="772" max="772" width="10.28515625" style="354" customWidth="1"/>
    <col min="773" max="773" width="10.5703125" style="354" customWidth="1"/>
    <col min="774" max="774" width="9.42578125" style="354" customWidth="1"/>
    <col min="775" max="775" width="24.28515625" style="354" customWidth="1"/>
    <col min="776" max="776" width="63.5703125" style="354" customWidth="1"/>
    <col min="777" max="777" width="61.5703125" style="354" customWidth="1"/>
    <col min="778" max="778" width="37.5703125" style="354" customWidth="1"/>
    <col min="779" max="779" width="30" style="354" customWidth="1"/>
    <col min="780" max="780" width="35.28515625" style="354" customWidth="1"/>
    <col min="781" max="781" width="27.7109375" style="354" customWidth="1"/>
    <col min="782" max="782" width="20.42578125" style="354" customWidth="1"/>
    <col min="783" max="783" width="11.140625" style="354" customWidth="1"/>
    <col min="784" max="784" width="12.5703125" style="354" customWidth="1"/>
    <col min="785" max="785" width="15.7109375" style="354" customWidth="1"/>
    <col min="786" max="786" width="9.5703125" style="354" customWidth="1"/>
    <col min="787" max="1024" width="9.7109375" style="354" customWidth="1"/>
    <col min="1025" max="16384" width="9.140625" style="354"/>
  </cols>
  <sheetData>
    <row r="2" spans="1:19" x14ac:dyDescent="0.25">
      <c r="A2" s="486" t="s">
        <v>2054</v>
      </c>
    </row>
    <row r="3" spans="1:19" x14ac:dyDescent="0.25">
      <c r="N3" s="471"/>
      <c r="P3" s="471"/>
    </row>
    <row r="4" spans="1:19" ht="60" customHeight="1" x14ac:dyDescent="0.25">
      <c r="A4" s="1171" t="s">
        <v>0</v>
      </c>
      <c r="B4" s="1172" t="s">
        <v>1</v>
      </c>
      <c r="C4" s="1172" t="s">
        <v>2</v>
      </c>
      <c r="D4" s="1172" t="s">
        <v>3</v>
      </c>
      <c r="E4" s="1171" t="s">
        <v>4</v>
      </c>
      <c r="F4" s="1171" t="s">
        <v>5</v>
      </c>
      <c r="G4" s="1171" t="s">
        <v>6</v>
      </c>
      <c r="H4" s="1172" t="s">
        <v>7</v>
      </c>
      <c r="I4" s="1172"/>
      <c r="J4" s="1171" t="s">
        <v>8</v>
      </c>
      <c r="K4" s="1172" t="s">
        <v>2055</v>
      </c>
      <c r="L4" s="1172"/>
      <c r="M4" s="1173" t="s">
        <v>2056</v>
      </c>
      <c r="N4" s="1173"/>
      <c r="O4" s="1173" t="s">
        <v>11</v>
      </c>
      <c r="P4" s="1173"/>
      <c r="Q4" s="1171" t="s">
        <v>12</v>
      </c>
      <c r="R4" s="1172" t="s">
        <v>13</v>
      </c>
      <c r="S4" s="480"/>
    </row>
    <row r="5" spans="1:19" ht="26.25" customHeight="1" x14ac:dyDescent="0.25">
      <c r="A5" s="1171"/>
      <c r="B5" s="1172"/>
      <c r="C5" s="1172"/>
      <c r="D5" s="1172"/>
      <c r="E5" s="1171"/>
      <c r="F5" s="1171"/>
      <c r="G5" s="1171"/>
      <c r="H5" s="481" t="s">
        <v>14</v>
      </c>
      <c r="I5" s="481" t="s">
        <v>2057</v>
      </c>
      <c r="J5" s="1171"/>
      <c r="K5" s="484">
        <v>2020</v>
      </c>
      <c r="L5" s="484">
        <v>2021</v>
      </c>
      <c r="M5" s="485">
        <v>2020</v>
      </c>
      <c r="N5" s="485">
        <v>2021</v>
      </c>
      <c r="O5" s="485">
        <v>2020</v>
      </c>
      <c r="P5" s="485">
        <v>2021</v>
      </c>
      <c r="Q5" s="1171"/>
      <c r="R5" s="1172"/>
      <c r="S5" s="480"/>
    </row>
    <row r="6" spans="1:19" ht="15.75" customHeight="1" x14ac:dyDescent="0.25">
      <c r="A6" s="482" t="s">
        <v>16</v>
      </c>
      <c r="B6" s="481" t="s">
        <v>17</v>
      </c>
      <c r="C6" s="481" t="s">
        <v>18</v>
      </c>
      <c r="D6" s="481" t="s">
        <v>19</v>
      </c>
      <c r="E6" s="482" t="s">
        <v>20</v>
      </c>
      <c r="F6" s="482" t="s">
        <v>21</v>
      </c>
      <c r="G6" s="482" t="s">
        <v>22</v>
      </c>
      <c r="H6" s="481" t="s">
        <v>23</v>
      </c>
      <c r="I6" s="481" t="s">
        <v>24</v>
      </c>
      <c r="J6" s="482" t="s">
        <v>25</v>
      </c>
      <c r="K6" s="484" t="s">
        <v>26</v>
      </c>
      <c r="L6" s="484" t="s">
        <v>27</v>
      </c>
      <c r="M6" s="483" t="s">
        <v>28</v>
      </c>
      <c r="N6" s="483" t="s">
        <v>29</v>
      </c>
      <c r="O6" s="483" t="s">
        <v>30</v>
      </c>
      <c r="P6" s="483" t="s">
        <v>31</v>
      </c>
      <c r="Q6" s="482" t="s">
        <v>32</v>
      </c>
      <c r="R6" s="481" t="s">
        <v>33</v>
      </c>
      <c r="S6" s="480"/>
    </row>
    <row r="7" spans="1:19" s="559" customFormat="1" ht="71.25" customHeight="1" x14ac:dyDescent="0.25">
      <c r="A7" s="1152">
        <v>1</v>
      </c>
      <c r="B7" s="1151">
        <v>1</v>
      </c>
      <c r="C7" s="1152">
        <v>4</v>
      </c>
      <c r="D7" s="1151">
        <v>2</v>
      </c>
      <c r="E7" s="1151" t="s">
        <v>2058</v>
      </c>
      <c r="F7" s="1151" t="s">
        <v>2059</v>
      </c>
      <c r="G7" s="1151" t="s">
        <v>48</v>
      </c>
      <c r="H7" s="541" t="s">
        <v>192</v>
      </c>
      <c r="I7" s="479" t="s">
        <v>936</v>
      </c>
      <c r="J7" s="1151" t="s">
        <v>2060</v>
      </c>
      <c r="K7" s="1170" t="s">
        <v>45</v>
      </c>
      <c r="L7" s="1153"/>
      <c r="M7" s="1154">
        <v>11998.89</v>
      </c>
      <c r="N7" s="1153"/>
      <c r="O7" s="1154">
        <f>M7</f>
        <v>11998.89</v>
      </c>
      <c r="P7" s="1153"/>
      <c r="Q7" s="1151" t="s">
        <v>2061</v>
      </c>
      <c r="R7" s="1151" t="s">
        <v>2062</v>
      </c>
      <c r="S7" s="564"/>
    </row>
    <row r="8" spans="1:19" s="559" customFormat="1" ht="82.5" customHeight="1" x14ac:dyDescent="0.25">
      <c r="A8" s="1152"/>
      <c r="B8" s="1151"/>
      <c r="C8" s="1152"/>
      <c r="D8" s="1151"/>
      <c r="E8" s="1151"/>
      <c r="F8" s="1151"/>
      <c r="G8" s="1151"/>
      <c r="H8" s="544" t="s">
        <v>2063</v>
      </c>
      <c r="I8" s="478" t="s">
        <v>2064</v>
      </c>
      <c r="J8" s="1151"/>
      <c r="K8" s="1170"/>
      <c r="L8" s="1153"/>
      <c r="M8" s="1154"/>
      <c r="N8" s="1153"/>
      <c r="O8" s="1154"/>
      <c r="P8" s="1153"/>
      <c r="Q8" s="1151"/>
      <c r="R8" s="1151"/>
      <c r="S8" s="564"/>
    </row>
    <row r="9" spans="1:19" s="559" customFormat="1" ht="159.75" customHeight="1" x14ac:dyDescent="0.25">
      <c r="A9" s="546">
        <v>2</v>
      </c>
      <c r="B9" s="546">
        <v>1</v>
      </c>
      <c r="C9" s="546">
        <v>4</v>
      </c>
      <c r="D9" s="544">
        <v>2</v>
      </c>
      <c r="E9" s="544" t="s">
        <v>2065</v>
      </c>
      <c r="F9" s="544" t="s">
        <v>2066</v>
      </c>
      <c r="G9" s="544" t="s">
        <v>194</v>
      </c>
      <c r="H9" s="544" t="s">
        <v>167</v>
      </c>
      <c r="I9" s="478" t="s">
        <v>2064</v>
      </c>
      <c r="J9" s="544" t="s">
        <v>2067</v>
      </c>
      <c r="K9" s="547" t="s">
        <v>45</v>
      </c>
      <c r="L9" s="547"/>
      <c r="M9" s="545">
        <v>7086.42</v>
      </c>
      <c r="N9" s="546"/>
      <c r="O9" s="545">
        <f>M9</f>
        <v>7086.42</v>
      </c>
      <c r="P9" s="545"/>
      <c r="Q9" s="544" t="s">
        <v>2061</v>
      </c>
      <c r="R9" s="544" t="s">
        <v>2062</v>
      </c>
      <c r="S9" s="564"/>
    </row>
    <row r="10" spans="1:19" s="372" customFormat="1" ht="63.75" customHeight="1" x14ac:dyDescent="0.25">
      <c r="A10" s="1087">
        <v>3</v>
      </c>
      <c r="B10" s="1087">
        <v>1</v>
      </c>
      <c r="C10" s="1087">
        <v>4</v>
      </c>
      <c r="D10" s="1087">
        <v>2</v>
      </c>
      <c r="E10" s="1087" t="s">
        <v>2068</v>
      </c>
      <c r="F10" s="1087" t="s">
        <v>2069</v>
      </c>
      <c r="G10" s="544" t="s">
        <v>1306</v>
      </c>
      <c r="H10" s="544" t="s">
        <v>167</v>
      </c>
      <c r="I10" s="546">
        <v>70</v>
      </c>
      <c r="J10" s="1087" t="s">
        <v>2070</v>
      </c>
      <c r="K10" s="1089" t="s">
        <v>38</v>
      </c>
      <c r="L10" s="1165"/>
      <c r="M10" s="1156">
        <v>11325.53</v>
      </c>
      <c r="N10" s="1167"/>
      <c r="O10" s="1156">
        <f>M10</f>
        <v>11325.53</v>
      </c>
      <c r="P10" s="1167"/>
      <c r="Q10" s="1087" t="s">
        <v>2061</v>
      </c>
      <c r="R10" s="1087" t="s">
        <v>2062</v>
      </c>
      <c r="S10" s="565"/>
    </row>
    <row r="11" spans="1:19" s="372" customFormat="1" ht="86.25" customHeight="1" x14ac:dyDescent="0.25">
      <c r="A11" s="1094"/>
      <c r="B11" s="1094"/>
      <c r="C11" s="1094"/>
      <c r="D11" s="1094"/>
      <c r="E11" s="1094"/>
      <c r="F11" s="1094"/>
      <c r="G11" s="544" t="s">
        <v>2071</v>
      </c>
      <c r="H11" s="532" t="s">
        <v>137</v>
      </c>
      <c r="I11" s="532">
        <v>1</v>
      </c>
      <c r="J11" s="1094"/>
      <c r="K11" s="1169"/>
      <c r="L11" s="1166"/>
      <c r="M11" s="1157"/>
      <c r="N11" s="1168"/>
      <c r="O11" s="1157"/>
      <c r="P11" s="1168"/>
      <c r="Q11" s="1094"/>
      <c r="R11" s="1094"/>
      <c r="S11" s="565"/>
    </row>
    <row r="12" spans="1:19" s="372" customFormat="1" ht="50.25" customHeight="1" x14ac:dyDescent="0.25">
      <c r="A12" s="1087">
        <v>4</v>
      </c>
      <c r="B12" s="1087">
        <v>1</v>
      </c>
      <c r="C12" s="1087">
        <v>4</v>
      </c>
      <c r="D12" s="1087">
        <v>2</v>
      </c>
      <c r="E12" s="1087" t="s">
        <v>2072</v>
      </c>
      <c r="F12" s="1087" t="s">
        <v>2073</v>
      </c>
      <c r="G12" s="544" t="s">
        <v>1306</v>
      </c>
      <c r="H12" s="544" t="s">
        <v>167</v>
      </c>
      <c r="I12" s="544">
        <v>70</v>
      </c>
      <c r="J12" s="1087" t="s">
        <v>2074</v>
      </c>
      <c r="K12" s="1087" t="s">
        <v>38</v>
      </c>
      <c r="L12" s="1087"/>
      <c r="M12" s="1156">
        <v>11237.19</v>
      </c>
      <c r="N12" s="1087"/>
      <c r="O12" s="1156">
        <f>M12</f>
        <v>11237.19</v>
      </c>
      <c r="P12" s="1087"/>
      <c r="Q12" s="1087" t="s">
        <v>2061</v>
      </c>
      <c r="R12" s="1087" t="s">
        <v>2062</v>
      </c>
    </row>
    <row r="13" spans="1:19" s="372" customFormat="1" ht="86.25" customHeight="1" x14ac:dyDescent="0.25">
      <c r="A13" s="1094"/>
      <c r="B13" s="1094"/>
      <c r="C13" s="1094"/>
      <c r="D13" s="1094"/>
      <c r="E13" s="1094"/>
      <c r="F13" s="1094"/>
      <c r="G13" s="544" t="s">
        <v>2071</v>
      </c>
      <c r="H13" s="532" t="s">
        <v>137</v>
      </c>
      <c r="I13" s="532">
        <v>1</v>
      </c>
      <c r="J13" s="1094"/>
      <c r="K13" s="1094"/>
      <c r="L13" s="1094"/>
      <c r="M13" s="1157"/>
      <c r="N13" s="1094"/>
      <c r="O13" s="1157"/>
      <c r="P13" s="1094"/>
      <c r="Q13" s="1094"/>
      <c r="R13" s="1094"/>
    </row>
    <row r="14" spans="1:19" s="372" customFormat="1" ht="84" customHeight="1" x14ac:dyDescent="0.25">
      <c r="A14" s="1087">
        <v>5</v>
      </c>
      <c r="B14" s="1087">
        <v>1</v>
      </c>
      <c r="C14" s="1087">
        <v>4</v>
      </c>
      <c r="D14" s="1087">
        <v>2</v>
      </c>
      <c r="E14" s="1087" t="s">
        <v>2075</v>
      </c>
      <c r="F14" s="1087" t="s">
        <v>2076</v>
      </c>
      <c r="G14" s="544" t="s">
        <v>1306</v>
      </c>
      <c r="H14" s="544" t="s">
        <v>167</v>
      </c>
      <c r="I14" s="544">
        <v>50</v>
      </c>
      <c r="J14" s="1087" t="s">
        <v>2077</v>
      </c>
      <c r="K14" s="1087" t="s">
        <v>38</v>
      </c>
      <c r="L14" s="1087"/>
      <c r="M14" s="1156">
        <v>9260.49</v>
      </c>
      <c r="N14" s="1087"/>
      <c r="O14" s="1156">
        <f>M14</f>
        <v>9260.49</v>
      </c>
      <c r="P14" s="1087"/>
      <c r="Q14" s="1087" t="s">
        <v>2061</v>
      </c>
      <c r="R14" s="1087" t="s">
        <v>2062</v>
      </c>
      <c r="S14" s="566"/>
    </row>
    <row r="15" spans="1:19" s="372" customFormat="1" ht="73.5" customHeight="1" x14ac:dyDescent="0.25">
      <c r="A15" s="1094"/>
      <c r="B15" s="1094"/>
      <c r="C15" s="1094"/>
      <c r="D15" s="1094"/>
      <c r="E15" s="1094"/>
      <c r="F15" s="1094"/>
      <c r="G15" s="544" t="s">
        <v>2071</v>
      </c>
      <c r="H15" s="532" t="s">
        <v>137</v>
      </c>
      <c r="I15" s="532">
        <v>1</v>
      </c>
      <c r="J15" s="1094"/>
      <c r="K15" s="1094"/>
      <c r="L15" s="1094"/>
      <c r="M15" s="1157"/>
      <c r="N15" s="1094"/>
      <c r="O15" s="1157"/>
      <c r="P15" s="1094"/>
      <c r="Q15" s="1094"/>
      <c r="R15" s="1094"/>
      <c r="S15" s="566"/>
    </row>
    <row r="16" spans="1:19" s="372" customFormat="1" ht="56.25" customHeight="1" x14ac:dyDescent="0.25">
      <c r="A16" s="1087">
        <v>6</v>
      </c>
      <c r="B16" s="1087">
        <v>1</v>
      </c>
      <c r="C16" s="1087">
        <v>4</v>
      </c>
      <c r="D16" s="1087">
        <v>2</v>
      </c>
      <c r="E16" s="1087" t="s">
        <v>2078</v>
      </c>
      <c r="F16" s="1087" t="s">
        <v>2079</v>
      </c>
      <c r="G16" s="544" t="s">
        <v>1306</v>
      </c>
      <c r="H16" s="544" t="s">
        <v>167</v>
      </c>
      <c r="I16" s="544">
        <v>50</v>
      </c>
      <c r="J16" s="1087" t="s">
        <v>2080</v>
      </c>
      <c r="K16" s="1087" t="s">
        <v>38</v>
      </c>
      <c r="L16" s="1087"/>
      <c r="M16" s="1156">
        <v>10006.06</v>
      </c>
      <c r="N16" s="1087"/>
      <c r="O16" s="1156">
        <f>M16</f>
        <v>10006.06</v>
      </c>
      <c r="P16" s="1087"/>
      <c r="Q16" s="1087" t="s">
        <v>2061</v>
      </c>
      <c r="R16" s="1087" t="s">
        <v>2062</v>
      </c>
      <c r="S16" s="566"/>
    </row>
    <row r="17" spans="1:19" s="372" customFormat="1" ht="66.75" customHeight="1" x14ac:dyDescent="0.25">
      <c r="A17" s="1094"/>
      <c r="B17" s="1094"/>
      <c r="C17" s="1094"/>
      <c r="D17" s="1094"/>
      <c r="E17" s="1094"/>
      <c r="F17" s="1094"/>
      <c r="G17" s="544" t="s">
        <v>2071</v>
      </c>
      <c r="H17" s="532" t="s">
        <v>137</v>
      </c>
      <c r="I17" s="532">
        <v>1</v>
      </c>
      <c r="J17" s="1094"/>
      <c r="K17" s="1094"/>
      <c r="L17" s="1094"/>
      <c r="M17" s="1157"/>
      <c r="N17" s="1094"/>
      <c r="O17" s="1157"/>
      <c r="P17" s="1094"/>
      <c r="Q17" s="1094"/>
      <c r="R17" s="1094"/>
      <c r="S17" s="566"/>
    </row>
    <row r="18" spans="1:19" s="372" customFormat="1" ht="42.75" customHeight="1" x14ac:dyDescent="0.25">
      <c r="A18" s="1087">
        <v>7</v>
      </c>
      <c r="B18" s="1087">
        <v>1</v>
      </c>
      <c r="C18" s="1087">
        <v>4</v>
      </c>
      <c r="D18" s="1087">
        <v>2</v>
      </c>
      <c r="E18" s="1087" t="s">
        <v>2081</v>
      </c>
      <c r="F18" s="1087" t="s">
        <v>2082</v>
      </c>
      <c r="G18" s="544" t="s">
        <v>1306</v>
      </c>
      <c r="H18" s="544" t="s">
        <v>167</v>
      </c>
      <c r="I18" s="544">
        <v>50</v>
      </c>
      <c r="J18" s="1087" t="s">
        <v>2070</v>
      </c>
      <c r="K18" s="1087" t="s">
        <v>38</v>
      </c>
      <c r="L18" s="1087"/>
      <c r="M18" s="1156">
        <v>9596.86</v>
      </c>
      <c r="N18" s="1087"/>
      <c r="O18" s="1156">
        <f>M18</f>
        <v>9596.86</v>
      </c>
      <c r="P18" s="1087"/>
      <c r="Q18" s="1087" t="s">
        <v>2061</v>
      </c>
      <c r="R18" s="1087" t="s">
        <v>2062</v>
      </c>
      <c r="S18" s="566"/>
    </row>
    <row r="19" spans="1:19" s="372" customFormat="1" ht="43.5" customHeight="1" x14ac:dyDescent="0.25">
      <c r="A19" s="1094"/>
      <c r="B19" s="1094"/>
      <c r="C19" s="1094"/>
      <c r="D19" s="1094"/>
      <c r="E19" s="1094"/>
      <c r="F19" s="1094"/>
      <c r="G19" s="544" t="s">
        <v>2071</v>
      </c>
      <c r="H19" s="532" t="s">
        <v>137</v>
      </c>
      <c r="I19" s="532">
        <v>1</v>
      </c>
      <c r="J19" s="1094"/>
      <c r="K19" s="1094"/>
      <c r="L19" s="1094"/>
      <c r="M19" s="1157"/>
      <c r="N19" s="1094"/>
      <c r="O19" s="1157"/>
      <c r="P19" s="1094"/>
      <c r="Q19" s="1094"/>
      <c r="R19" s="1094"/>
      <c r="S19" s="566"/>
    </row>
    <row r="20" spans="1:19" s="372" customFormat="1" ht="46.5" customHeight="1" x14ac:dyDescent="0.25">
      <c r="A20" s="1087">
        <v>8</v>
      </c>
      <c r="B20" s="1087">
        <v>1</v>
      </c>
      <c r="C20" s="1087">
        <v>4</v>
      </c>
      <c r="D20" s="1087">
        <v>2</v>
      </c>
      <c r="E20" s="1087" t="s">
        <v>2083</v>
      </c>
      <c r="F20" s="1087" t="s">
        <v>2084</v>
      </c>
      <c r="G20" s="544" t="s">
        <v>1306</v>
      </c>
      <c r="H20" s="544" t="s">
        <v>167</v>
      </c>
      <c r="I20" s="544">
        <v>60</v>
      </c>
      <c r="J20" s="1087" t="s">
        <v>2085</v>
      </c>
      <c r="K20" s="1087" t="s">
        <v>38</v>
      </c>
      <c r="L20" s="1087"/>
      <c r="M20" s="1156">
        <v>9780</v>
      </c>
      <c r="N20" s="1087"/>
      <c r="O20" s="1156">
        <f>M20</f>
        <v>9780</v>
      </c>
      <c r="P20" s="1087"/>
      <c r="Q20" s="1087" t="s">
        <v>2061</v>
      </c>
      <c r="R20" s="1087" t="s">
        <v>2062</v>
      </c>
      <c r="S20" s="566"/>
    </row>
    <row r="21" spans="1:19" s="372" customFormat="1" ht="53.25" customHeight="1" x14ac:dyDescent="0.25">
      <c r="A21" s="1094"/>
      <c r="B21" s="1094"/>
      <c r="C21" s="1094"/>
      <c r="D21" s="1094"/>
      <c r="E21" s="1094"/>
      <c r="F21" s="1094"/>
      <c r="G21" s="544" t="s">
        <v>2071</v>
      </c>
      <c r="H21" s="532" t="s">
        <v>137</v>
      </c>
      <c r="I21" s="532">
        <v>1</v>
      </c>
      <c r="J21" s="1094"/>
      <c r="K21" s="1094"/>
      <c r="L21" s="1094"/>
      <c r="M21" s="1157"/>
      <c r="N21" s="1094"/>
      <c r="O21" s="1157"/>
      <c r="P21" s="1094"/>
      <c r="Q21" s="1094"/>
      <c r="R21" s="1094"/>
      <c r="S21" s="566"/>
    </row>
    <row r="22" spans="1:19" s="372" customFormat="1" ht="75.75" customHeight="1" x14ac:dyDescent="0.25">
      <c r="A22" s="544">
        <v>9</v>
      </c>
      <c r="B22" s="544">
        <v>1</v>
      </c>
      <c r="C22" s="544">
        <v>4</v>
      </c>
      <c r="D22" s="544">
        <v>2</v>
      </c>
      <c r="E22" s="544" t="s">
        <v>2086</v>
      </c>
      <c r="F22" s="544" t="s">
        <v>2087</v>
      </c>
      <c r="G22" s="544" t="s">
        <v>194</v>
      </c>
      <c r="H22" s="544" t="s">
        <v>167</v>
      </c>
      <c r="I22" s="544">
        <v>50</v>
      </c>
      <c r="J22" s="544" t="s">
        <v>2088</v>
      </c>
      <c r="K22" s="544" t="s">
        <v>38</v>
      </c>
      <c r="L22" s="544"/>
      <c r="M22" s="548">
        <v>7217.74</v>
      </c>
      <c r="N22" s="544"/>
      <c r="O22" s="548">
        <f>M22</f>
        <v>7217.74</v>
      </c>
      <c r="P22" s="544"/>
      <c r="Q22" s="544" t="s">
        <v>2061</v>
      </c>
      <c r="R22" s="544" t="s">
        <v>2062</v>
      </c>
      <c r="S22" s="566"/>
    </row>
    <row r="23" spans="1:19" s="372" customFormat="1" ht="74.25" customHeight="1" x14ac:dyDescent="0.25">
      <c r="A23" s="544">
        <v>10</v>
      </c>
      <c r="B23" s="544">
        <v>1</v>
      </c>
      <c r="C23" s="544">
        <v>4</v>
      </c>
      <c r="D23" s="544">
        <v>2</v>
      </c>
      <c r="E23" s="544" t="s">
        <v>2089</v>
      </c>
      <c r="F23" s="544" t="s">
        <v>2090</v>
      </c>
      <c r="G23" s="544" t="s">
        <v>194</v>
      </c>
      <c r="H23" s="544" t="s">
        <v>167</v>
      </c>
      <c r="I23" s="544">
        <v>50</v>
      </c>
      <c r="J23" s="544" t="s">
        <v>2091</v>
      </c>
      <c r="K23" s="544" t="s">
        <v>45</v>
      </c>
      <c r="L23" s="544"/>
      <c r="M23" s="548">
        <v>6940</v>
      </c>
      <c r="N23" s="544"/>
      <c r="O23" s="548">
        <f>M23</f>
        <v>6940</v>
      </c>
      <c r="P23" s="544"/>
      <c r="Q23" s="544" t="s">
        <v>2061</v>
      </c>
      <c r="R23" s="544" t="s">
        <v>2062</v>
      </c>
      <c r="S23" s="566"/>
    </row>
    <row r="24" spans="1:19" s="372" customFormat="1" ht="40.5" customHeight="1" x14ac:dyDescent="0.25">
      <c r="A24" s="1089">
        <v>11</v>
      </c>
      <c r="B24" s="1089">
        <v>1</v>
      </c>
      <c r="C24" s="1089">
        <v>4</v>
      </c>
      <c r="D24" s="1089">
        <v>2</v>
      </c>
      <c r="E24" s="1087" t="s">
        <v>2092</v>
      </c>
      <c r="F24" s="1087" t="s">
        <v>2093</v>
      </c>
      <c r="G24" s="1151" t="s">
        <v>48</v>
      </c>
      <c r="H24" s="544" t="s">
        <v>2094</v>
      </c>
      <c r="I24" s="544">
        <v>94</v>
      </c>
      <c r="J24" s="1087" t="s">
        <v>1652</v>
      </c>
      <c r="K24" s="1089" t="s">
        <v>45</v>
      </c>
      <c r="L24" s="1089" t="s">
        <v>34</v>
      </c>
      <c r="M24" s="1161">
        <v>34430.6</v>
      </c>
      <c r="N24" s="1090">
        <v>450998.37</v>
      </c>
      <c r="O24" s="1161">
        <f>M24</f>
        <v>34430.6</v>
      </c>
      <c r="P24" s="1090">
        <f>N24</f>
        <v>450998.37</v>
      </c>
      <c r="Q24" s="1087" t="s">
        <v>2061</v>
      </c>
      <c r="R24" s="1087" t="s">
        <v>2062</v>
      </c>
      <c r="S24" s="566"/>
    </row>
    <row r="25" spans="1:19" s="372" customFormat="1" ht="40.5" customHeight="1" x14ac:dyDescent="0.25">
      <c r="A25" s="1096"/>
      <c r="B25" s="1096"/>
      <c r="C25" s="1096"/>
      <c r="D25" s="1096"/>
      <c r="E25" s="1164"/>
      <c r="F25" s="1164"/>
      <c r="G25" s="1151"/>
      <c r="H25" s="544" t="s">
        <v>167</v>
      </c>
      <c r="I25" s="544">
        <v>1920</v>
      </c>
      <c r="J25" s="1164"/>
      <c r="K25" s="1096"/>
      <c r="L25" s="1096"/>
      <c r="M25" s="1162"/>
      <c r="N25" s="1163"/>
      <c r="O25" s="1162"/>
      <c r="P25" s="1163"/>
      <c r="Q25" s="1164"/>
      <c r="R25" s="1164"/>
      <c r="S25" s="566"/>
    </row>
    <row r="26" spans="1:19" s="372" customFormat="1" ht="40.5" customHeight="1" x14ac:dyDescent="0.25">
      <c r="A26" s="1096"/>
      <c r="B26" s="1096"/>
      <c r="C26" s="1096"/>
      <c r="D26" s="1096"/>
      <c r="E26" s="1164"/>
      <c r="F26" s="1164"/>
      <c r="G26" s="544" t="s">
        <v>194</v>
      </c>
      <c r="H26" s="544" t="s">
        <v>167</v>
      </c>
      <c r="I26" s="544">
        <v>100</v>
      </c>
      <c r="J26" s="1164"/>
      <c r="K26" s="1096"/>
      <c r="L26" s="1096"/>
      <c r="M26" s="1162"/>
      <c r="N26" s="1163"/>
      <c r="O26" s="1162"/>
      <c r="P26" s="1163"/>
      <c r="Q26" s="1164"/>
      <c r="R26" s="1164"/>
      <c r="S26" s="566"/>
    </row>
    <row r="27" spans="1:19" s="372" customFormat="1" ht="40.5" customHeight="1" x14ac:dyDescent="0.25">
      <c r="A27" s="1096"/>
      <c r="B27" s="1096"/>
      <c r="C27" s="1096"/>
      <c r="D27" s="1096"/>
      <c r="E27" s="1164"/>
      <c r="F27" s="1164"/>
      <c r="G27" s="544" t="s">
        <v>728</v>
      </c>
      <c r="H27" s="544" t="s">
        <v>869</v>
      </c>
      <c r="I27" s="544">
        <v>1</v>
      </c>
      <c r="J27" s="1164"/>
      <c r="K27" s="1096"/>
      <c r="L27" s="1096"/>
      <c r="M27" s="1162"/>
      <c r="N27" s="1163"/>
      <c r="O27" s="1162"/>
      <c r="P27" s="1163"/>
      <c r="Q27" s="1164"/>
      <c r="R27" s="1164"/>
      <c r="S27" s="566"/>
    </row>
    <row r="28" spans="1:19" s="372" customFormat="1" ht="40.5" customHeight="1" x14ac:dyDescent="0.25">
      <c r="A28" s="1096"/>
      <c r="B28" s="1096"/>
      <c r="C28" s="1096"/>
      <c r="D28" s="1096"/>
      <c r="E28" s="1164"/>
      <c r="F28" s="1164"/>
      <c r="G28" s="544" t="s">
        <v>2095</v>
      </c>
      <c r="H28" s="544" t="s">
        <v>869</v>
      </c>
      <c r="I28" s="544">
        <v>8</v>
      </c>
      <c r="J28" s="1164"/>
      <c r="K28" s="1096"/>
      <c r="L28" s="1096"/>
      <c r="M28" s="1162"/>
      <c r="N28" s="1163"/>
      <c r="O28" s="1162"/>
      <c r="P28" s="1163"/>
      <c r="Q28" s="1164"/>
      <c r="R28" s="1164"/>
      <c r="S28" s="566"/>
    </row>
    <row r="29" spans="1:19" s="372" customFormat="1" ht="40.5" customHeight="1" x14ac:dyDescent="0.25">
      <c r="A29" s="1096"/>
      <c r="B29" s="1096"/>
      <c r="C29" s="1096"/>
      <c r="D29" s="1096"/>
      <c r="E29" s="1164"/>
      <c r="F29" s="1164"/>
      <c r="G29" s="544" t="s">
        <v>2096</v>
      </c>
      <c r="H29" s="544" t="s">
        <v>2097</v>
      </c>
      <c r="I29" s="544">
        <v>5</v>
      </c>
      <c r="J29" s="1164"/>
      <c r="K29" s="1096"/>
      <c r="L29" s="1096"/>
      <c r="M29" s="1162"/>
      <c r="N29" s="1163"/>
      <c r="O29" s="1162"/>
      <c r="P29" s="1163"/>
      <c r="Q29" s="1164"/>
      <c r="R29" s="1164"/>
      <c r="S29" s="566"/>
    </row>
    <row r="30" spans="1:19" s="372" customFormat="1" ht="40.5" customHeight="1" x14ac:dyDescent="0.25">
      <c r="A30" s="1096"/>
      <c r="B30" s="1096"/>
      <c r="C30" s="1096"/>
      <c r="D30" s="1096"/>
      <c r="E30" s="1164"/>
      <c r="F30" s="1164"/>
      <c r="G30" s="544" t="s">
        <v>44</v>
      </c>
      <c r="H30" s="544" t="s">
        <v>167</v>
      </c>
      <c r="I30" s="544">
        <v>50</v>
      </c>
      <c r="J30" s="1164"/>
      <c r="K30" s="1096"/>
      <c r="L30" s="1096"/>
      <c r="M30" s="1162"/>
      <c r="N30" s="1163"/>
      <c r="O30" s="1162"/>
      <c r="P30" s="1163"/>
      <c r="Q30" s="1164"/>
      <c r="R30" s="1164"/>
      <c r="S30" s="566"/>
    </row>
    <row r="31" spans="1:19" s="372" customFormat="1" ht="111.75" customHeight="1" x14ac:dyDescent="0.25">
      <c r="A31" s="1151">
        <v>12</v>
      </c>
      <c r="B31" s="1151">
        <v>1</v>
      </c>
      <c r="C31" s="1151">
        <v>4</v>
      </c>
      <c r="D31" s="1151">
        <v>2</v>
      </c>
      <c r="E31" s="1151" t="s">
        <v>2098</v>
      </c>
      <c r="F31" s="1151" t="s">
        <v>2099</v>
      </c>
      <c r="G31" s="549" t="s">
        <v>194</v>
      </c>
      <c r="H31" s="540" t="s">
        <v>167</v>
      </c>
      <c r="I31" s="477">
        <v>60</v>
      </c>
      <c r="J31" s="1151" t="s">
        <v>2100</v>
      </c>
      <c r="K31" s="1151" t="s">
        <v>45</v>
      </c>
      <c r="L31" s="1153"/>
      <c r="M31" s="1160">
        <v>13200</v>
      </c>
      <c r="N31" s="1153"/>
      <c r="O31" s="1160">
        <f>M31</f>
        <v>13200</v>
      </c>
      <c r="P31" s="1153"/>
      <c r="Q31" s="1151" t="s">
        <v>2061</v>
      </c>
      <c r="R31" s="1151" t="s">
        <v>2062</v>
      </c>
      <c r="S31" s="566"/>
    </row>
    <row r="32" spans="1:19" s="372" customFormat="1" ht="87" customHeight="1" x14ac:dyDescent="0.25">
      <c r="A32" s="1151"/>
      <c r="B32" s="1151"/>
      <c r="C32" s="1151"/>
      <c r="D32" s="1151"/>
      <c r="E32" s="1151"/>
      <c r="F32" s="1151"/>
      <c r="G32" s="476" t="s">
        <v>56</v>
      </c>
      <c r="H32" s="544" t="s">
        <v>56</v>
      </c>
      <c r="I32" s="475">
        <v>1</v>
      </c>
      <c r="J32" s="1151"/>
      <c r="K32" s="1151"/>
      <c r="L32" s="1153"/>
      <c r="M32" s="1160"/>
      <c r="N32" s="1153"/>
      <c r="O32" s="1160"/>
      <c r="P32" s="1153"/>
      <c r="Q32" s="1151"/>
      <c r="R32" s="1151"/>
      <c r="S32" s="566"/>
    </row>
    <row r="33" spans="1:19" s="372" customFormat="1" ht="43.5" customHeight="1" x14ac:dyDescent="0.25">
      <c r="A33" s="1087">
        <v>13</v>
      </c>
      <c r="B33" s="1087">
        <v>1</v>
      </c>
      <c r="C33" s="1087">
        <v>4</v>
      </c>
      <c r="D33" s="1087">
        <v>2</v>
      </c>
      <c r="E33" s="1087" t="s">
        <v>2101</v>
      </c>
      <c r="F33" s="1087" t="s">
        <v>2102</v>
      </c>
      <c r="G33" s="544" t="s">
        <v>1306</v>
      </c>
      <c r="H33" s="544" t="s">
        <v>167</v>
      </c>
      <c r="I33" s="544">
        <v>50</v>
      </c>
      <c r="J33" s="1087" t="s">
        <v>2103</v>
      </c>
      <c r="K33" s="1087" t="s">
        <v>38</v>
      </c>
      <c r="L33" s="1087"/>
      <c r="M33" s="1156">
        <v>5662.5</v>
      </c>
      <c r="N33" s="1087"/>
      <c r="O33" s="1156">
        <f>M33</f>
        <v>5662.5</v>
      </c>
      <c r="P33" s="1087"/>
      <c r="Q33" s="1087" t="s">
        <v>2061</v>
      </c>
      <c r="R33" s="1087" t="s">
        <v>2062</v>
      </c>
      <c r="S33" s="566"/>
    </row>
    <row r="34" spans="1:19" s="372" customFormat="1" ht="37.5" customHeight="1" x14ac:dyDescent="0.25">
      <c r="A34" s="1094"/>
      <c r="B34" s="1094"/>
      <c r="C34" s="1094"/>
      <c r="D34" s="1094"/>
      <c r="E34" s="1094"/>
      <c r="F34" s="1094"/>
      <c r="G34" s="540" t="s">
        <v>2096</v>
      </c>
      <c r="H34" s="540" t="s">
        <v>2097</v>
      </c>
      <c r="I34" s="540">
        <v>1</v>
      </c>
      <c r="J34" s="1094"/>
      <c r="K34" s="1094"/>
      <c r="L34" s="1094"/>
      <c r="M34" s="1157"/>
      <c r="N34" s="1094"/>
      <c r="O34" s="1157"/>
      <c r="P34" s="1094"/>
      <c r="Q34" s="1094"/>
      <c r="R34" s="1094"/>
      <c r="S34" s="566"/>
    </row>
    <row r="35" spans="1:19" s="372" customFormat="1" ht="37.5" customHeight="1" x14ac:dyDescent="0.25">
      <c r="A35" s="1087">
        <v>14</v>
      </c>
      <c r="B35" s="1087">
        <v>1</v>
      </c>
      <c r="C35" s="1087">
        <v>4</v>
      </c>
      <c r="D35" s="1087">
        <v>2</v>
      </c>
      <c r="E35" s="1087" t="s">
        <v>2104</v>
      </c>
      <c r="F35" s="1087" t="s">
        <v>2105</v>
      </c>
      <c r="G35" s="544" t="s">
        <v>1306</v>
      </c>
      <c r="H35" s="544" t="s">
        <v>167</v>
      </c>
      <c r="I35" s="544">
        <v>55</v>
      </c>
      <c r="J35" s="1158" t="s">
        <v>2085</v>
      </c>
      <c r="K35" s="1087" t="s">
        <v>38</v>
      </c>
      <c r="L35" s="1087"/>
      <c r="M35" s="1156">
        <v>7170.9</v>
      </c>
      <c r="N35" s="1087"/>
      <c r="O35" s="1156">
        <f>M35</f>
        <v>7170.9</v>
      </c>
      <c r="P35" s="1087"/>
      <c r="Q35" s="1087" t="s">
        <v>2061</v>
      </c>
      <c r="R35" s="1087" t="s">
        <v>2062</v>
      </c>
      <c r="S35" s="566"/>
    </row>
    <row r="36" spans="1:19" s="372" customFormat="1" ht="37.5" customHeight="1" x14ac:dyDescent="0.25">
      <c r="A36" s="1094"/>
      <c r="B36" s="1094"/>
      <c r="C36" s="1094"/>
      <c r="D36" s="1094"/>
      <c r="E36" s="1094"/>
      <c r="F36" s="1094"/>
      <c r="G36" s="544" t="s">
        <v>2071</v>
      </c>
      <c r="H36" s="532" t="s">
        <v>137</v>
      </c>
      <c r="I36" s="532">
        <v>1</v>
      </c>
      <c r="J36" s="1159"/>
      <c r="K36" s="1094"/>
      <c r="L36" s="1094"/>
      <c r="M36" s="1157"/>
      <c r="N36" s="1094"/>
      <c r="O36" s="1157"/>
      <c r="P36" s="1094"/>
      <c r="Q36" s="1094"/>
      <c r="R36" s="1094"/>
      <c r="S36" s="566"/>
    </row>
    <row r="37" spans="1:19" s="372" customFormat="1" ht="43.5" customHeight="1" x14ac:dyDescent="0.25">
      <c r="A37" s="1087">
        <v>15</v>
      </c>
      <c r="B37" s="1087">
        <v>1</v>
      </c>
      <c r="C37" s="1087">
        <v>4</v>
      </c>
      <c r="D37" s="1087">
        <v>2</v>
      </c>
      <c r="E37" s="1087" t="s">
        <v>2106</v>
      </c>
      <c r="F37" s="1087" t="s">
        <v>2107</v>
      </c>
      <c r="G37" s="544" t="s">
        <v>1306</v>
      </c>
      <c r="H37" s="544" t="s">
        <v>167</v>
      </c>
      <c r="I37" s="544">
        <v>50</v>
      </c>
      <c r="J37" s="1087" t="s">
        <v>2108</v>
      </c>
      <c r="K37" s="1087" t="s">
        <v>45</v>
      </c>
      <c r="L37" s="1087"/>
      <c r="M37" s="1156">
        <v>14978.09</v>
      </c>
      <c r="N37" s="1087"/>
      <c r="O37" s="1156">
        <f>M37</f>
        <v>14978.09</v>
      </c>
      <c r="P37" s="1087"/>
      <c r="Q37" s="1087" t="s">
        <v>2061</v>
      </c>
      <c r="R37" s="1087" t="s">
        <v>2062</v>
      </c>
      <c r="S37" s="566"/>
    </row>
    <row r="38" spans="1:19" s="372" customFormat="1" ht="79.5" customHeight="1" x14ac:dyDescent="0.25">
      <c r="A38" s="1094"/>
      <c r="B38" s="1094"/>
      <c r="C38" s="1094"/>
      <c r="D38" s="1094"/>
      <c r="E38" s="1094"/>
      <c r="F38" s="1094"/>
      <c r="G38" s="544" t="s">
        <v>2071</v>
      </c>
      <c r="H38" s="532" t="s">
        <v>137</v>
      </c>
      <c r="I38" s="532">
        <v>1</v>
      </c>
      <c r="J38" s="1094"/>
      <c r="K38" s="1094"/>
      <c r="L38" s="1094"/>
      <c r="M38" s="1157"/>
      <c r="N38" s="1094"/>
      <c r="O38" s="1157"/>
      <c r="P38" s="1094"/>
      <c r="Q38" s="1094"/>
      <c r="R38" s="1094"/>
      <c r="S38" s="566"/>
    </row>
    <row r="39" spans="1:19" s="372" customFormat="1" ht="208.5" customHeight="1" x14ac:dyDescent="0.25">
      <c r="A39" s="544">
        <v>16</v>
      </c>
      <c r="B39" s="544">
        <v>1</v>
      </c>
      <c r="C39" s="544">
        <v>4</v>
      </c>
      <c r="D39" s="544">
        <v>2</v>
      </c>
      <c r="E39" s="544" t="s">
        <v>2109</v>
      </c>
      <c r="F39" s="544" t="s">
        <v>2110</v>
      </c>
      <c r="G39" s="544" t="s">
        <v>194</v>
      </c>
      <c r="H39" s="544" t="s">
        <v>167</v>
      </c>
      <c r="I39" s="544">
        <v>60</v>
      </c>
      <c r="J39" s="544" t="s">
        <v>2111</v>
      </c>
      <c r="K39" s="544" t="s">
        <v>38</v>
      </c>
      <c r="L39" s="544"/>
      <c r="M39" s="548">
        <v>7497.6</v>
      </c>
      <c r="N39" s="544"/>
      <c r="O39" s="548">
        <f>M39</f>
        <v>7497.6</v>
      </c>
      <c r="P39" s="544"/>
      <c r="Q39" s="544" t="s">
        <v>2061</v>
      </c>
      <c r="R39" s="544" t="s">
        <v>2062</v>
      </c>
      <c r="S39" s="566"/>
    </row>
    <row r="40" spans="1:19" s="372" customFormat="1" ht="81" customHeight="1" x14ac:dyDescent="0.25">
      <c r="A40" s="880">
        <v>17</v>
      </c>
      <c r="B40" s="880">
        <v>1</v>
      </c>
      <c r="C40" s="880">
        <v>4</v>
      </c>
      <c r="D40" s="880">
        <v>2</v>
      </c>
      <c r="E40" s="880" t="s">
        <v>2112</v>
      </c>
      <c r="F40" s="880" t="s">
        <v>2113</v>
      </c>
      <c r="G40" s="532" t="s">
        <v>1306</v>
      </c>
      <c r="H40" s="532" t="s">
        <v>167</v>
      </c>
      <c r="I40" s="532">
        <v>60</v>
      </c>
      <c r="J40" s="880" t="s">
        <v>2114</v>
      </c>
      <c r="K40" s="880" t="s">
        <v>38</v>
      </c>
      <c r="L40" s="880"/>
      <c r="M40" s="1155">
        <v>6986.42</v>
      </c>
      <c r="N40" s="880"/>
      <c r="O40" s="1155">
        <f>M40</f>
        <v>6986.42</v>
      </c>
      <c r="P40" s="880"/>
      <c r="Q40" s="880" t="s">
        <v>2061</v>
      </c>
      <c r="R40" s="880" t="s">
        <v>2062</v>
      </c>
      <c r="S40" s="566"/>
    </row>
    <row r="41" spans="1:19" s="372" customFormat="1" ht="55.5" customHeight="1" x14ac:dyDescent="0.25">
      <c r="A41" s="880"/>
      <c r="B41" s="880"/>
      <c r="C41" s="880"/>
      <c r="D41" s="880"/>
      <c r="E41" s="880"/>
      <c r="F41" s="880"/>
      <c r="G41" s="532" t="s">
        <v>2096</v>
      </c>
      <c r="H41" s="532" t="s">
        <v>2097</v>
      </c>
      <c r="I41" s="532">
        <v>1</v>
      </c>
      <c r="J41" s="880"/>
      <c r="K41" s="880"/>
      <c r="L41" s="880"/>
      <c r="M41" s="1155"/>
      <c r="N41" s="880"/>
      <c r="O41" s="1155"/>
      <c r="P41" s="880"/>
      <c r="Q41" s="880"/>
      <c r="R41" s="880"/>
      <c r="S41" s="566"/>
    </row>
    <row r="42" spans="1:19" s="372" customFormat="1" ht="55.5" customHeight="1" x14ac:dyDescent="0.25">
      <c r="A42" s="880"/>
      <c r="B42" s="880"/>
      <c r="C42" s="880"/>
      <c r="D42" s="880"/>
      <c r="E42" s="880"/>
      <c r="F42" s="880"/>
      <c r="G42" s="532" t="s">
        <v>54</v>
      </c>
      <c r="H42" s="532" t="s">
        <v>137</v>
      </c>
      <c r="I42" s="532">
        <v>1</v>
      </c>
      <c r="J42" s="880"/>
      <c r="K42" s="880"/>
      <c r="L42" s="880"/>
      <c r="M42" s="1155"/>
      <c r="N42" s="880"/>
      <c r="O42" s="1155"/>
      <c r="P42" s="880"/>
      <c r="Q42" s="880"/>
      <c r="R42" s="880"/>
      <c r="S42" s="566"/>
    </row>
    <row r="43" spans="1:19" s="372" customFormat="1" ht="129" customHeight="1" x14ac:dyDescent="0.25">
      <c r="A43" s="544">
        <v>18</v>
      </c>
      <c r="B43" s="544">
        <v>1</v>
      </c>
      <c r="C43" s="544">
        <v>4</v>
      </c>
      <c r="D43" s="544">
        <v>2</v>
      </c>
      <c r="E43" s="544" t="s">
        <v>2115</v>
      </c>
      <c r="F43" s="544" t="s">
        <v>2116</v>
      </c>
      <c r="G43" s="544" t="s">
        <v>194</v>
      </c>
      <c r="H43" s="544" t="s">
        <v>167</v>
      </c>
      <c r="I43" s="544">
        <v>60</v>
      </c>
      <c r="J43" s="544" t="s">
        <v>2117</v>
      </c>
      <c r="K43" s="544" t="s">
        <v>38</v>
      </c>
      <c r="L43" s="544"/>
      <c r="M43" s="548">
        <v>11978.96</v>
      </c>
      <c r="N43" s="544"/>
      <c r="O43" s="548">
        <f>M43</f>
        <v>11978.96</v>
      </c>
      <c r="P43" s="544"/>
      <c r="Q43" s="544" t="s">
        <v>2061</v>
      </c>
      <c r="R43" s="544" t="s">
        <v>2062</v>
      </c>
      <c r="S43" s="566"/>
    </row>
    <row r="44" spans="1:19" s="559" customFormat="1" ht="315" customHeight="1" x14ac:dyDescent="0.25">
      <c r="A44" s="544">
        <v>19</v>
      </c>
      <c r="B44" s="544">
        <v>1</v>
      </c>
      <c r="C44" s="544">
        <v>4</v>
      </c>
      <c r="D44" s="544">
        <v>5</v>
      </c>
      <c r="E44" s="544" t="s">
        <v>2118</v>
      </c>
      <c r="F44" s="544" t="s">
        <v>2119</v>
      </c>
      <c r="G44" s="544" t="s">
        <v>194</v>
      </c>
      <c r="H44" s="544" t="s">
        <v>167</v>
      </c>
      <c r="I44" s="544">
        <v>60</v>
      </c>
      <c r="J44" s="544" t="s">
        <v>2120</v>
      </c>
      <c r="K44" s="544"/>
      <c r="L44" s="544" t="s">
        <v>45</v>
      </c>
      <c r="M44" s="548"/>
      <c r="N44" s="474">
        <v>30000</v>
      </c>
      <c r="O44" s="548"/>
      <c r="P44" s="474">
        <f>N44</f>
        <v>30000</v>
      </c>
      <c r="Q44" s="544" t="s">
        <v>2061</v>
      </c>
      <c r="R44" s="544" t="s">
        <v>2062</v>
      </c>
      <c r="S44" s="567"/>
    </row>
    <row r="45" spans="1:19" s="372" customFormat="1" ht="47.25" customHeight="1" x14ac:dyDescent="0.25">
      <c r="A45" s="1152">
        <v>20</v>
      </c>
      <c r="B45" s="1152">
        <v>1</v>
      </c>
      <c r="C45" s="1152">
        <v>4</v>
      </c>
      <c r="D45" s="1152">
        <v>2</v>
      </c>
      <c r="E45" s="1152" t="s">
        <v>2121</v>
      </c>
      <c r="F45" s="1151" t="s">
        <v>2122</v>
      </c>
      <c r="G45" s="1152" t="s">
        <v>56</v>
      </c>
      <c r="H45" s="546" t="s">
        <v>2123</v>
      </c>
      <c r="I45" s="546">
        <v>3</v>
      </c>
      <c r="J45" s="1151" t="s">
        <v>2124</v>
      </c>
      <c r="K45" s="1152" t="s">
        <v>45</v>
      </c>
      <c r="L45" s="1153"/>
      <c r="M45" s="1154">
        <v>14785.9</v>
      </c>
      <c r="N45" s="1153"/>
      <c r="O45" s="1154">
        <f>M45</f>
        <v>14785.9</v>
      </c>
      <c r="P45" s="1153"/>
      <c r="Q45" s="1151" t="s">
        <v>2061</v>
      </c>
      <c r="R45" s="1151" t="s">
        <v>2062</v>
      </c>
    </row>
    <row r="46" spans="1:19" s="372" customFormat="1" ht="58.5" customHeight="1" x14ac:dyDescent="0.25">
      <c r="A46" s="1152"/>
      <c r="B46" s="1152"/>
      <c r="C46" s="1152"/>
      <c r="D46" s="1152"/>
      <c r="E46" s="1152"/>
      <c r="F46" s="1151"/>
      <c r="G46" s="1152"/>
      <c r="H46" s="546" t="s">
        <v>2125</v>
      </c>
      <c r="I46" s="546">
        <v>2</v>
      </c>
      <c r="J46" s="1151"/>
      <c r="K46" s="1152"/>
      <c r="L46" s="1153"/>
      <c r="M46" s="1154"/>
      <c r="N46" s="1153"/>
      <c r="O46" s="1154"/>
      <c r="P46" s="1153"/>
      <c r="Q46" s="1151"/>
      <c r="R46" s="1151"/>
      <c r="S46" s="566"/>
    </row>
    <row r="47" spans="1:19" s="372" customFormat="1" ht="76.5" customHeight="1" x14ac:dyDescent="0.25">
      <c r="A47" s="1152"/>
      <c r="B47" s="1152"/>
      <c r="C47" s="1152"/>
      <c r="D47" s="1152"/>
      <c r="E47" s="1152"/>
      <c r="F47" s="1151"/>
      <c r="G47" s="473" t="s">
        <v>2126</v>
      </c>
      <c r="H47" s="546" t="s">
        <v>822</v>
      </c>
      <c r="I47" s="546">
        <v>3000</v>
      </c>
      <c r="J47" s="1151"/>
      <c r="K47" s="1152"/>
      <c r="L47" s="1153"/>
      <c r="M47" s="1154"/>
      <c r="N47" s="1153"/>
      <c r="O47" s="1154"/>
      <c r="P47" s="1153"/>
      <c r="Q47" s="1151"/>
      <c r="R47" s="1151"/>
    </row>
    <row r="48" spans="1:19" s="372" customFormat="1" ht="85.5" customHeight="1" x14ac:dyDescent="0.25">
      <c r="A48" s="1152"/>
      <c r="B48" s="1152"/>
      <c r="C48" s="1152"/>
      <c r="D48" s="1152"/>
      <c r="E48" s="1152"/>
      <c r="F48" s="1151"/>
      <c r="G48" s="473" t="s">
        <v>2127</v>
      </c>
      <c r="H48" s="546" t="s">
        <v>822</v>
      </c>
      <c r="I48" s="546">
        <v>5000</v>
      </c>
      <c r="J48" s="1151"/>
      <c r="K48" s="1152"/>
      <c r="L48" s="1153"/>
      <c r="M48" s="1154"/>
      <c r="N48" s="1153"/>
      <c r="O48" s="1154"/>
      <c r="P48" s="1153"/>
      <c r="Q48" s="1151"/>
      <c r="R48" s="1151"/>
    </row>
    <row r="49" spans="1:18" s="372" customFormat="1" ht="57" customHeight="1" x14ac:dyDescent="0.25">
      <c r="A49" s="879">
        <v>21</v>
      </c>
      <c r="B49" s="879">
        <v>1</v>
      </c>
      <c r="C49" s="879">
        <v>4</v>
      </c>
      <c r="D49" s="879">
        <v>2</v>
      </c>
      <c r="E49" s="879" t="s">
        <v>2128</v>
      </c>
      <c r="F49" s="880" t="s">
        <v>2129</v>
      </c>
      <c r="G49" s="532" t="s">
        <v>2096</v>
      </c>
      <c r="H49" s="532" t="s">
        <v>2097</v>
      </c>
      <c r="I49" s="532">
        <v>30</v>
      </c>
      <c r="J49" s="880" t="s">
        <v>2117</v>
      </c>
      <c r="K49" s="879" t="s">
        <v>45</v>
      </c>
      <c r="L49" s="879"/>
      <c r="M49" s="1150">
        <v>156912.84</v>
      </c>
      <c r="N49" s="879"/>
      <c r="O49" s="1150">
        <f>M49</f>
        <v>156912.84</v>
      </c>
      <c r="P49" s="879"/>
      <c r="Q49" s="880" t="s">
        <v>2061</v>
      </c>
      <c r="R49" s="880" t="s">
        <v>2062</v>
      </c>
    </row>
    <row r="50" spans="1:18" s="372" customFormat="1" ht="54" customHeight="1" x14ac:dyDescent="0.25">
      <c r="A50" s="879"/>
      <c r="B50" s="879"/>
      <c r="C50" s="879"/>
      <c r="D50" s="879"/>
      <c r="E50" s="879"/>
      <c r="F50" s="880"/>
      <c r="G50" s="532" t="s">
        <v>56</v>
      </c>
      <c r="H50" s="532" t="s">
        <v>56</v>
      </c>
      <c r="I50" s="532">
        <v>1</v>
      </c>
      <c r="J50" s="880"/>
      <c r="K50" s="879"/>
      <c r="L50" s="879"/>
      <c r="M50" s="1150"/>
      <c r="N50" s="879"/>
      <c r="O50" s="1150"/>
      <c r="P50" s="879"/>
      <c r="Q50" s="880"/>
      <c r="R50" s="880"/>
    </row>
    <row r="51" spans="1:18" s="372" customFormat="1" ht="159" customHeight="1" x14ac:dyDescent="0.25">
      <c r="A51" s="546">
        <v>22</v>
      </c>
      <c r="B51" s="546">
        <v>1</v>
      </c>
      <c r="C51" s="546">
        <v>4</v>
      </c>
      <c r="D51" s="546">
        <v>5</v>
      </c>
      <c r="E51" s="544" t="s">
        <v>2130</v>
      </c>
      <c r="F51" s="544" t="s">
        <v>2131</v>
      </c>
      <c r="G51" s="544" t="s">
        <v>1464</v>
      </c>
      <c r="H51" s="544" t="s">
        <v>167</v>
      </c>
      <c r="I51" s="544">
        <v>80</v>
      </c>
      <c r="J51" s="544" t="s">
        <v>2132</v>
      </c>
      <c r="K51" s="546" t="s">
        <v>45</v>
      </c>
      <c r="L51" s="546"/>
      <c r="M51" s="545">
        <v>40292.06</v>
      </c>
      <c r="N51" s="546"/>
      <c r="O51" s="545">
        <f>M51</f>
        <v>40292.06</v>
      </c>
      <c r="P51" s="546"/>
      <c r="Q51" s="544" t="s">
        <v>2061</v>
      </c>
      <c r="R51" s="544" t="s">
        <v>2062</v>
      </c>
    </row>
    <row r="52" spans="1:18" s="372" customFormat="1" ht="132" customHeight="1" x14ac:dyDescent="0.25">
      <c r="A52" s="879">
        <v>23</v>
      </c>
      <c r="B52" s="879">
        <v>1</v>
      </c>
      <c r="C52" s="879">
        <v>4</v>
      </c>
      <c r="D52" s="879">
        <v>2</v>
      </c>
      <c r="E52" s="880" t="s">
        <v>2133</v>
      </c>
      <c r="F52" s="880" t="s">
        <v>2134</v>
      </c>
      <c r="G52" s="532" t="s">
        <v>1306</v>
      </c>
      <c r="H52" s="532" t="s">
        <v>167</v>
      </c>
      <c r="I52" s="532">
        <v>100</v>
      </c>
      <c r="J52" s="880" t="s">
        <v>2135</v>
      </c>
      <c r="K52" s="879" t="s">
        <v>38</v>
      </c>
      <c r="L52" s="879"/>
      <c r="M52" s="1150">
        <v>11654.95</v>
      </c>
      <c r="N52" s="879"/>
      <c r="O52" s="1150">
        <f>M52</f>
        <v>11654.95</v>
      </c>
      <c r="P52" s="879"/>
      <c r="Q52" s="880" t="s">
        <v>2061</v>
      </c>
      <c r="R52" s="880" t="s">
        <v>2062</v>
      </c>
    </row>
    <row r="53" spans="1:18" s="372" customFormat="1" ht="63" customHeight="1" x14ac:dyDescent="0.25">
      <c r="A53" s="879"/>
      <c r="B53" s="879"/>
      <c r="C53" s="879"/>
      <c r="D53" s="879"/>
      <c r="E53" s="880"/>
      <c r="F53" s="880"/>
      <c r="G53" s="544" t="s">
        <v>2071</v>
      </c>
      <c r="H53" s="532" t="s">
        <v>137</v>
      </c>
      <c r="I53" s="532">
        <v>1</v>
      </c>
      <c r="J53" s="880"/>
      <c r="K53" s="879"/>
      <c r="L53" s="879"/>
      <c r="M53" s="1150"/>
      <c r="N53" s="879"/>
      <c r="O53" s="1150"/>
      <c r="P53" s="879"/>
      <c r="Q53" s="880"/>
      <c r="R53" s="880"/>
    </row>
    <row r="54" spans="1:18" s="372" customFormat="1" ht="150" x14ac:dyDescent="0.25">
      <c r="A54" s="533">
        <v>24</v>
      </c>
      <c r="B54" s="533">
        <v>1</v>
      </c>
      <c r="C54" s="533">
        <v>4</v>
      </c>
      <c r="D54" s="533">
        <v>2</v>
      </c>
      <c r="E54" s="532" t="s">
        <v>2136</v>
      </c>
      <c r="F54" s="532" t="s">
        <v>2137</v>
      </c>
      <c r="G54" s="532" t="s">
        <v>2138</v>
      </c>
      <c r="H54" s="532" t="s">
        <v>2139</v>
      </c>
      <c r="I54" s="532">
        <v>35</v>
      </c>
      <c r="J54" s="532" t="s">
        <v>2140</v>
      </c>
      <c r="K54" s="533"/>
      <c r="L54" s="533" t="s">
        <v>34</v>
      </c>
      <c r="M54" s="550"/>
      <c r="N54" s="534">
        <v>400000</v>
      </c>
      <c r="O54" s="534"/>
      <c r="P54" s="534">
        <f>N54</f>
        <v>400000</v>
      </c>
      <c r="Q54" s="532" t="s">
        <v>2061</v>
      </c>
      <c r="R54" s="532" t="s">
        <v>2062</v>
      </c>
    </row>
    <row r="55" spans="1:18" s="372" customFormat="1" ht="110.25" customHeight="1" x14ac:dyDescent="0.25">
      <c r="A55" s="533">
        <v>25</v>
      </c>
      <c r="B55" s="533">
        <v>1</v>
      </c>
      <c r="C55" s="533">
        <v>4</v>
      </c>
      <c r="D55" s="533">
        <v>2</v>
      </c>
      <c r="E55" s="532" t="s">
        <v>2141</v>
      </c>
      <c r="F55" s="532" t="s">
        <v>2142</v>
      </c>
      <c r="G55" s="532" t="s">
        <v>44</v>
      </c>
      <c r="H55" s="532" t="s">
        <v>167</v>
      </c>
      <c r="I55" s="532">
        <v>30</v>
      </c>
      <c r="J55" s="532" t="s">
        <v>2143</v>
      </c>
      <c r="K55" s="533"/>
      <c r="L55" s="533" t="s">
        <v>34</v>
      </c>
      <c r="M55" s="550"/>
      <c r="N55" s="534">
        <v>120000</v>
      </c>
      <c r="O55" s="550"/>
      <c r="P55" s="534">
        <f>N55</f>
        <v>120000</v>
      </c>
      <c r="Q55" s="532" t="s">
        <v>2061</v>
      </c>
      <c r="R55" s="532" t="s">
        <v>2062</v>
      </c>
    </row>
    <row r="56" spans="1:18" s="372" customFormat="1" ht="60" x14ac:dyDescent="0.25">
      <c r="A56" s="533">
        <v>26</v>
      </c>
      <c r="B56" s="533">
        <v>1</v>
      </c>
      <c r="C56" s="533">
        <v>4</v>
      </c>
      <c r="D56" s="533">
        <v>2</v>
      </c>
      <c r="E56" s="532" t="s">
        <v>2144</v>
      </c>
      <c r="F56" s="532" t="s">
        <v>2145</v>
      </c>
      <c r="G56" s="533" t="s">
        <v>194</v>
      </c>
      <c r="H56" s="533" t="s">
        <v>167</v>
      </c>
      <c r="I56" s="533">
        <v>100</v>
      </c>
      <c r="J56" s="532" t="s">
        <v>2146</v>
      </c>
      <c r="K56" s="533"/>
      <c r="L56" s="533" t="s">
        <v>34</v>
      </c>
      <c r="M56" s="533"/>
      <c r="N56" s="534">
        <v>15000</v>
      </c>
      <c r="O56" s="533"/>
      <c r="P56" s="534">
        <f>N56</f>
        <v>15000</v>
      </c>
      <c r="Q56" s="532" t="s">
        <v>2061</v>
      </c>
      <c r="R56" s="532" t="s">
        <v>2062</v>
      </c>
    </row>
    <row r="57" spans="1:18" s="372" customFormat="1" ht="120.75" customHeight="1" x14ac:dyDescent="0.25">
      <c r="A57" s="879">
        <v>27</v>
      </c>
      <c r="B57" s="879">
        <v>1</v>
      </c>
      <c r="C57" s="879">
        <v>4</v>
      </c>
      <c r="D57" s="879">
        <v>2</v>
      </c>
      <c r="E57" s="880" t="s">
        <v>2147</v>
      </c>
      <c r="F57" s="880" t="s">
        <v>2148</v>
      </c>
      <c r="G57" s="880" t="s">
        <v>194</v>
      </c>
      <c r="H57" s="532" t="s">
        <v>2149</v>
      </c>
      <c r="I57" s="532">
        <v>2</v>
      </c>
      <c r="J57" s="880" t="s">
        <v>2150</v>
      </c>
      <c r="K57" s="879"/>
      <c r="L57" s="879" t="s">
        <v>34</v>
      </c>
      <c r="M57" s="1150"/>
      <c r="N57" s="883">
        <v>11000</v>
      </c>
      <c r="O57" s="883"/>
      <c r="P57" s="883">
        <v>11000</v>
      </c>
      <c r="Q57" s="880" t="s">
        <v>2061</v>
      </c>
      <c r="R57" s="880" t="s">
        <v>2062</v>
      </c>
    </row>
    <row r="58" spans="1:18" s="372" customFormat="1" ht="30" x14ac:dyDescent="0.25">
      <c r="A58" s="879"/>
      <c r="B58" s="879"/>
      <c r="C58" s="879"/>
      <c r="D58" s="879"/>
      <c r="E58" s="880"/>
      <c r="F58" s="880"/>
      <c r="G58" s="880"/>
      <c r="H58" s="532" t="s">
        <v>2151</v>
      </c>
      <c r="I58" s="532">
        <v>120</v>
      </c>
      <c r="J58" s="880"/>
      <c r="K58" s="879"/>
      <c r="L58" s="879"/>
      <c r="M58" s="1150"/>
      <c r="N58" s="883"/>
      <c r="O58" s="883"/>
      <c r="P58" s="883"/>
      <c r="Q58" s="880"/>
      <c r="R58" s="880"/>
    </row>
    <row r="59" spans="1:18" s="372" customFormat="1" ht="35.25" customHeight="1" x14ac:dyDescent="0.25">
      <c r="A59" s="879"/>
      <c r="B59" s="879"/>
      <c r="C59" s="879"/>
      <c r="D59" s="879"/>
      <c r="E59" s="880"/>
      <c r="F59" s="880"/>
      <c r="G59" s="532" t="s">
        <v>2096</v>
      </c>
      <c r="H59" s="532" t="s">
        <v>2097</v>
      </c>
      <c r="I59" s="532">
        <v>2</v>
      </c>
      <c r="J59" s="880"/>
      <c r="K59" s="879"/>
      <c r="L59" s="879"/>
      <c r="M59" s="1150"/>
      <c r="N59" s="883"/>
      <c r="O59" s="883"/>
      <c r="P59" s="883"/>
      <c r="Q59" s="880"/>
      <c r="R59" s="880"/>
    </row>
    <row r="60" spans="1:18" s="372" customFormat="1" ht="112.5" customHeight="1" x14ac:dyDescent="0.25">
      <c r="A60" s="879">
        <v>28</v>
      </c>
      <c r="B60" s="879">
        <v>1</v>
      </c>
      <c r="C60" s="879">
        <v>4</v>
      </c>
      <c r="D60" s="879">
        <v>5</v>
      </c>
      <c r="E60" s="880" t="s">
        <v>2152</v>
      </c>
      <c r="F60" s="836" t="s">
        <v>2153</v>
      </c>
      <c r="G60" s="880" t="s">
        <v>48</v>
      </c>
      <c r="H60" s="532" t="s">
        <v>2094</v>
      </c>
      <c r="I60" s="532">
        <v>3</v>
      </c>
      <c r="J60" s="880" t="s">
        <v>2154</v>
      </c>
      <c r="K60" s="1073"/>
      <c r="L60" s="879" t="s">
        <v>45</v>
      </c>
      <c r="M60" s="1148"/>
      <c r="N60" s="883">
        <v>11967.13</v>
      </c>
      <c r="O60" s="1149"/>
      <c r="P60" s="883">
        <f>N60</f>
        <v>11967.13</v>
      </c>
      <c r="Q60" s="880" t="s">
        <v>2061</v>
      </c>
      <c r="R60" s="880" t="s">
        <v>2062</v>
      </c>
    </row>
    <row r="61" spans="1:18" s="372" customFormat="1" ht="154.5" customHeight="1" x14ac:dyDescent="0.25">
      <c r="A61" s="879"/>
      <c r="B61" s="879"/>
      <c r="C61" s="879"/>
      <c r="D61" s="879"/>
      <c r="E61" s="880"/>
      <c r="F61" s="833"/>
      <c r="G61" s="880"/>
      <c r="H61" s="532" t="s">
        <v>2063</v>
      </c>
      <c r="I61" s="532">
        <v>60</v>
      </c>
      <c r="J61" s="880"/>
      <c r="K61" s="1073"/>
      <c r="L61" s="879"/>
      <c r="M61" s="1148"/>
      <c r="N61" s="883"/>
      <c r="O61" s="1149"/>
      <c r="P61" s="883"/>
      <c r="Q61" s="880"/>
      <c r="R61" s="880"/>
    </row>
    <row r="62" spans="1:18" s="372" customFormat="1" ht="150.75" customHeight="1" x14ac:dyDescent="0.25">
      <c r="A62" s="532">
        <v>29</v>
      </c>
      <c r="B62" s="532">
        <v>1</v>
      </c>
      <c r="C62" s="532">
        <v>4</v>
      </c>
      <c r="D62" s="532">
        <v>5</v>
      </c>
      <c r="E62" s="532" t="s">
        <v>2155</v>
      </c>
      <c r="F62" s="532" t="s">
        <v>2156</v>
      </c>
      <c r="G62" s="532" t="s">
        <v>194</v>
      </c>
      <c r="H62" s="532" t="s">
        <v>167</v>
      </c>
      <c r="I62" s="532">
        <v>100</v>
      </c>
      <c r="J62" s="532" t="s">
        <v>2157</v>
      </c>
      <c r="K62" s="536"/>
      <c r="L62" s="532" t="s">
        <v>45</v>
      </c>
      <c r="M62" s="536"/>
      <c r="N62" s="535">
        <v>15936.9</v>
      </c>
      <c r="O62" s="535"/>
      <c r="P62" s="535">
        <f>N62</f>
        <v>15936.9</v>
      </c>
      <c r="Q62" s="532" t="s">
        <v>2061</v>
      </c>
      <c r="R62" s="532" t="s">
        <v>2062</v>
      </c>
    </row>
    <row r="63" spans="1:18" s="372" customFormat="1" ht="139.5" customHeight="1" x14ac:dyDescent="0.25">
      <c r="A63" s="532">
        <v>30</v>
      </c>
      <c r="B63" s="532">
        <v>1</v>
      </c>
      <c r="C63" s="532">
        <v>4</v>
      </c>
      <c r="D63" s="532">
        <v>2</v>
      </c>
      <c r="E63" s="532" t="s">
        <v>2158</v>
      </c>
      <c r="F63" s="532" t="s">
        <v>2159</v>
      </c>
      <c r="G63" s="532" t="s">
        <v>2096</v>
      </c>
      <c r="H63" s="532" t="s">
        <v>2097</v>
      </c>
      <c r="I63" s="532">
        <v>1</v>
      </c>
      <c r="J63" s="532" t="s">
        <v>2160</v>
      </c>
      <c r="K63" s="536"/>
      <c r="L63" s="532" t="s">
        <v>34</v>
      </c>
      <c r="M63" s="532"/>
      <c r="N63" s="535">
        <v>25000</v>
      </c>
      <c r="O63" s="535"/>
      <c r="P63" s="535">
        <v>25000</v>
      </c>
      <c r="Q63" s="532" t="s">
        <v>2061</v>
      </c>
      <c r="R63" s="532" t="s">
        <v>2062</v>
      </c>
    </row>
    <row r="64" spans="1:18" s="386" customFormat="1" ht="92.25" customHeight="1" x14ac:dyDescent="0.25">
      <c r="A64" s="880">
        <v>31</v>
      </c>
      <c r="B64" s="880">
        <v>1</v>
      </c>
      <c r="C64" s="880">
        <v>4</v>
      </c>
      <c r="D64" s="880">
        <v>2</v>
      </c>
      <c r="E64" s="880" t="s">
        <v>2161</v>
      </c>
      <c r="F64" s="880" t="s">
        <v>2162</v>
      </c>
      <c r="G64" s="532" t="s">
        <v>194</v>
      </c>
      <c r="H64" s="532" t="s">
        <v>167</v>
      </c>
      <c r="I64" s="532">
        <v>60</v>
      </c>
      <c r="J64" s="880" t="s">
        <v>2163</v>
      </c>
      <c r="K64" s="880"/>
      <c r="L64" s="880" t="s">
        <v>45</v>
      </c>
      <c r="M64" s="880"/>
      <c r="N64" s="890">
        <v>14000</v>
      </c>
      <c r="O64" s="890"/>
      <c r="P64" s="890">
        <f>N64</f>
        <v>14000</v>
      </c>
      <c r="Q64" s="880" t="s">
        <v>2061</v>
      </c>
      <c r="R64" s="880" t="s">
        <v>2062</v>
      </c>
    </row>
    <row r="65" spans="1:18" s="386" customFormat="1" ht="304.5" customHeight="1" x14ac:dyDescent="0.25">
      <c r="A65" s="880"/>
      <c r="B65" s="880"/>
      <c r="C65" s="880"/>
      <c r="D65" s="880"/>
      <c r="E65" s="880"/>
      <c r="F65" s="880"/>
      <c r="G65" s="532" t="s">
        <v>56</v>
      </c>
      <c r="H65" s="532" t="s">
        <v>56</v>
      </c>
      <c r="I65" s="532">
        <v>1</v>
      </c>
      <c r="J65" s="880"/>
      <c r="K65" s="880"/>
      <c r="L65" s="880"/>
      <c r="M65" s="880"/>
      <c r="N65" s="890"/>
      <c r="O65" s="890"/>
      <c r="P65" s="890"/>
      <c r="Q65" s="880"/>
      <c r="R65" s="880"/>
    </row>
    <row r="66" spans="1:18" s="386" customFormat="1" ht="177" customHeight="1" x14ac:dyDescent="0.25">
      <c r="A66" s="532">
        <v>32</v>
      </c>
      <c r="B66" s="532">
        <v>1</v>
      </c>
      <c r="C66" s="532">
        <v>4</v>
      </c>
      <c r="D66" s="532">
        <v>2</v>
      </c>
      <c r="E66" s="532" t="s">
        <v>2164</v>
      </c>
      <c r="F66" s="532" t="s">
        <v>2165</v>
      </c>
      <c r="G66" s="532" t="s">
        <v>194</v>
      </c>
      <c r="H66" s="532" t="s">
        <v>167</v>
      </c>
      <c r="I66" s="532">
        <v>60</v>
      </c>
      <c r="J66" s="532" t="s">
        <v>2166</v>
      </c>
      <c r="K66" s="532"/>
      <c r="L66" s="532" t="s">
        <v>38</v>
      </c>
      <c r="M66" s="532"/>
      <c r="N66" s="535">
        <v>8097.6</v>
      </c>
      <c r="O66" s="535"/>
      <c r="P66" s="535">
        <f>N66</f>
        <v>8097.6</v>
      </c>
      <c r="Q66" s="532" t="s">
        <v>2061</v>
      </c>
      <c r="R66" s="532" t="s">
        <v>2062</v>
      </c>
    </row>
    <row r="67" spans="1:18" s="372" customFormat="1" ht="108" customHeight="1" x14ac:dyDescent="0.25">
      <c r="A67" s="880">
        <v>33</v>
      </c>
      <c r="B67" s="880">
        <v>1</v>
      </c>
      <c r="C67" s="880">
        <v>4</v>
      </c>
      <c r="D67" s="880">
        <v>2</v>
      </c>
      <c r="E67" s="880" t="s">
        <v>2167</v>
      </c>
      <c r="F67" s="880" t="s">
        <v>2168</v>
      </c>
      <c r="G67" s="880" t="s">
        <v>44</v>
      </c>
      <c r="H67" s="532" t="s">
        <v>2169</v>
      </c>
      <c r="I67" s="532">
        <v>2</v>
      </c>
      <c r="J67" s="880" t="s">
        <v>2170</v>
      </c>
      <c r="K67" s="880"/>
      <c r="L67" s="880" t="s">
        <v>34</v>
      </c>
      <c r="M67" s="880"/>
      <c r="N67" s="890">
        <v>48000</v>
      </c>
      <c r="O67" s="890"/>
      <c r="P67" s="890">
        <v>48000</v>
      </c>
      <c r="Q67" s="880" t="s">
        <v>2061</v>
      </c>
      <c r="R67" s="880" t="s">
        <v>2062</v>
      </c>
    </row>
    <row r="68" spans="1:18" s="372" customFormat="1" ht="108" customHeight="1" x14ac:dyDescent="0.25">
      <c r="A68" s="880"/>
      <c r="B68" s="880"/>
      <c r="C68" s="880"/>
      <c r="D68" s="880"/>
      <c r="E68" s="880"/>
      <c r="F68" s="880"/>
      <c r="G68" s="880"/>
      <c r="H68" s="532" t="s">
        <v>2171</v>
      </c>
      <c r="I68" s="532">
        <v>50</v>
      </c>
      <c r="J68" s="880"/>
      <c r="K68" s="880"/>
      <c r="L68" s="880"/>
      <c r="M68" s="880"/>
      <c r="N68" s="890"/>
      <c r="O68" s="890"/>
      <c r="P68" s="890"/>
      <c r="Q68" s="880"/>
      <c r="R68" s="880"/>
    </row>
    <row r="69" spans="1:18" x14ac:dyDescent="0.25">
      <c r="A69" s="413"/>
      <c r="B69" s="413"/>
      <c r="C69" s="413"/>
      <c r="D69" s="413"/>
      <c r="E69" s="413"/>
      <c r="F69" s="413"/>
      <c r="G69" s="413"/>
      <c r="H69" s="413"/>
      <c r="I69" s="413"/>
      <c r="J69" s="413"/>
      <c r="K69" s="413"/>
      <c r="L69" s="413"/>
      <c r="M69" s="413"/>
      <c r="N69" s="420"/>
      <c r="O69" s="420"/>
      <c r="P69" s="420"/>
      <c r="Q69" s="413"/>
      <c r="R69" s="413"/>
    </row>
    <row r="70" spans="1:18" x14ac:dyDescent="0.25">
      <c r="L70" s="926"/>
      <c r="M70" s="969" t="s">
        <v>35</v>
      </c>
      <c r="N70" s="969"/>
      <c r="O70" s="969"/>
      <c r="P70" s="1147"/>
      <c r="Q70" s="1147"/>
    </row>
    <row r="71" spans="1:18" x14ac:dyDescent="0.25">
      <c r="L71" s="1146"/>
      <c r="M71" s="969" t="s">
        <v>36</v>
      </c>
      <c r="N71" s="969" t="s">
        <v>37</v>
      </c>
      <c r="O71" s="969"/>
      <c r="P71" s="361"/>
      <c r="Q71" s="361"/>
    </row>
    <row r="72" spans="1:18" x14ac:dyDescent="0.25">
      <c r="L72" s="882"/>
      <c r="M72" s="969"/>
      <c r="N72" s="393">
        <v>2020</v>
      </c>
      <c r="O72" s="393">
        <v>2021</v>
      </c>
      <c r="P72" s="361"/>
      <c r="Q72" s="361"/>
    </row>
    <row r="73" spans="1:18" x14ac:dyDescent="0.25">
      <c r="L73" s="382" t="s">
        <v>729</v>
      </c>
      <c r="M73" s="472">
        <v>33</v>
      </c>
      <c r="N73" s="379">
        <f>O7+O9+O10+O12+O16+O18+O20+O14+O23+O24+O22+O31+O33+O35+O37+O39+O40+O43+O45+O49+O52+O51</f>
        <v>420000</v>
      </c>
      <c r="O73" s="379">
        <f>P67+P66+P64+P63+P62+P60+P57+P55+P56+P54+P44+P24</f>
        <v>1150000</v>
      </c>
    </row>
  </sheetData>
  <mergeCells count="325">
    <mergeCell ref="F4:F5"/>
    <mergeCell ref="Q7:Q8"/>
    <mergeCell ref="R7:R8"/>
    <mergeCell ref="J10:J11"/>
    <mergeCell ref="K10:K11"/>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L7:L8"/>
    <mergeCell ref="M7:M8"/>
    <mergeCell ref="N7:N8"/>
    <mergeCell ref="O7:O8"/>
    <mergeCell ref="P7:P8"/>
    <mergeCell ref="M12:M13"/>
    <mergeCell ref="N12:N13"/>
    <mergeCell ref="O12:O13"/>
    <mergeCell ref="P12:P13"/>
    <mergeCell ref="Q12:Q13"/>
    <mergeCell ref="R12:R13"/>
    <mergeCell ref="R10:R11"/>
    <mergeCell ref="A12:A13"/>
    <mergeCell ref="B12:B13"/>
    <mergeCell ref="C12:C13"/>
    <mergeCell ref="D12:D13"/>
    <mergeCell ref="E12:E13"/>
    <mergeCell ref="F12:F13"/>
    <mergeCell ref="J12:J13"/>
    <mergeCell ref="K12:K13"/>
    <mergeCell ref="L12:L13"/>
    <mergeCell ref="L10:L11"/>
    <mergeCell ref="M10:M11"/>
    <mergeCell ref="N10:N11"/>
    <mergeCell ref="O10:O11"/>
    <mergeCell ref="P10:P11"/>
    <mergeCell ref="Q10:Q11"/>
    <mergeCell ref="A10:A11"/>
    <mergeCell ref="B10:B11"/>
    <mergeCell ref="C10:C11"/>
    <mergeCell ref="D10:D11"/>
    <mergeCell ref="E10:E11"/>
    <mergeCell ref="F10:F11"/>
    <mergeCell ref="R14:R15"/>
    <mergeCell ref="A16:A17"/>
    <mergeCell ref="B16:B17"/>
    <mergeCell ref="C16:C17"/>
    <mergeCell ref="D16:D17"/>
    <mergeCell ref="E16:E17"/>
    <mergeCell ref="F16:F17"/>
    <mergeCell ref="J16:J17"/>
    <mergeCell ref="J14:J15"/>
    <mergeCell ref="K14:K15"/>
    <mergeCell ref="L14:L15"/>
    <mergeCell ref="M14:M15"/>
    <mergeCell ref="N14:N15"/>
    <mergeCell ref="O14:O15"/>
    <mergeCell ref="A14:A15"/>
    <mergeCell ref="B14:B15"/>
    <mergeCell ref="C14:C15"/>
    <mergeCell ref="D14:D15"/>
    <mergeCell ref="E14:E15"/>
    <mergeCell ref="F14:F15"/>
    <mergeCell ref="Q16:Q17"/>
    <mergeCell ref="R16:R17"/>
    <mergeCell ref="C18:C19"/>
    <mergeCell ref="D18:D19"/>
    <mergeCell ref="E18:E19"/>
    <mergeCell ref="F18:F19"/>
    <mergeCell ref="J18:J19"/>
    <mergeCell ref="K18:K19"/>
    <mergeCell ref="K16:K17"/>
    <mergeCell ref="P14:P15"/>
    <mergeCell ref="Q14:Q15"/>
    <mergeCell ref="L16:L17"/>
    <mergeCell ref="M16:M17"/>
    <mergeCell ref="N16:N17"/>
    <mergeCell ref="O16:O17"/>
    <mergeCell ref="P16:P17"/>
    <mergeCell ref="M20:M21"/>
    <mergeCell ref="N20:N21"/>
    <mergeCell ref="O20:O21"/>
    <mergeCell ref="P20:P21"/>
    <mergeCell ref="E24:E30"/>
    <mergeCell ref="F24:F30"/>
    <mergeCell ref="P31:P32"/>
    <mergeCell ref="Q31:Q32"/>
    <mergeCell ref="Q20:Q21"/>
    <mergeCell ref="R20:R21"/>
    <mergeCell ref="R18:R19"/>
    <mergeCell ref="A20:A21"/>
    <mergeCell ref="B20:B21"/>
    <mergeCell ref="C20:C21"/>
    <mergeCell ref="D20:D21"/>
    <mergeCell ref="E20:E21"/>
    <mergeCell ref="F20:F21"/>
    <mergeCell ref="J20:J21"/>
    <mergeCell ref="K20:K21"/>
    <mergeCell ref="L20:L21"/>
    <mergeCell ref="L18:L19"/>
    <mergeCell ref="M18:M19"/>
    <mergeCell ref="N18:N19"/>
    <mergeCell ref="O18:O19"/>
    <mergeCell ref="P18:P19"/>
    <mergeCell ref="Q18:Q19"/>
    <mergeCell ref="A18:A19"/>
    <mergeCell ref="B18:B19"/>
    <mergeCell ref="M33:M34"/>
    <mergeCell ref="N33:N34"/>
    <mergeCell ref="O33:O34"/>
    <mergeCell ref="P33:P34"/>
    <mergeCell ref="O24:O30"/>
    <mergeCell ref="P24:P30"/>
    <mergeCell ref="Q24:Q30"/>
    <mergeCell ref="R24:R30"/>
    <mergeCell ref="A31:A32"/>
    <mergeCell ref="B31:B32"/>
    <mergeCell ref="C31:C32"/>
    <mergeCell ref="D31:D32"/>
    <mergeCell ref="E31:E32"/>
    <mergeCell ref="F31:F32"/>
    <mergeCell ref="G24:G25"/>
    <mergeCell ref="J24:J30"/>
    <mergeCell ref="K24:K30"/>
    <mergeCell ref="L24:L30"/>
    <mergeCell ref="M24:M30"/>
    <mergeCell ref="N24:N30"/>
    <mergeCell ref="A24:A30"/>
    <mergeCell ref="B24:B30"/>
    <mergeCell ref="C24:C30"/>
    <mergeCell ref="D24:D30"/>
    <mergeCell ref="C35:C36"/>
    <mergeCell ref="D35:D36"/>
    <mergeCell ref="E35:E36"/>
    <mergeCell ref="F35:F36"/>
    <mergeCell ref="J35:J36"/>
    <mergeCell ref="K35:K36"/>
    <mergeCell ref="K33:K34"/>
    <mergeCell ref="R31:R32"/>
    <mergeCell ref="A33:A34"/>
    <mergeCell ref="B33:B34"/>
    <mergeCell ref="C33:C34"/>
    <mergeCell ref="D33:D34"/>
    <mergeCell ref="E33:E34"/>
    <mergeCell ref="F33:F34"/>
    <mergeCell ref="J33:J34"/>
    <mergeCell ref="J31:J32"/>
    <mergeCell ref="K31:K32"/>
    <mergeCell ref="L31:L32"/>
    <mergeCell ref="M31:M32"/>
    <mergeCell ref="N31:N32"/>
    <mergeCell ref="O31:O32"/>
    <mergeCell ref="Q33:Q34"/>
    <mergeCell ref="R33:R34"/>
    <mergeCell ref="L33:L34"/>
    <mergeCell ref="M37:M38"/>
    <mergeCell ref="N37:N38"/>
    <mergeCell ref="O37:O38"/>
    <mergeCell ref="P37:P38"/>
    <mergeCell ref="Q37:Q38"/>
    <mergeCell ref="R37:R38"/>
    <mergeCell ref="R35:R36"/>
    <mergeCell ref="A37:A38"/>
    <mergeCell ref="B37:B38"/>
    <mergeCell ref="C37:C38"/>
    <mergeCell ref="D37:D38"/>
    <mergeCell ref="E37:E38"/>
    <mergeCell ref="F37:F38"/>
    <mergeCell ref="J37:J38"/>
    <mergeCell ref="K37:K38"/>
    <mergeCell ref="L37:L38"/>
    <mergeCell ref="L35:L36"/>
    <mergeCell ref="M35:M36"/>
    <mergeCell ref="N35:N36"/>
    <mergeCell ref="O35:O36"/>
    <mergeCell ref="P35:P36"/>
    <mergeCell ref="Q35:Q36"/>
    <mergeCell ref="A35:A36"/>
    <mergeCell ref="B35:B36"/>
    <mergeCell ref="P40:P42"/>
    <mergeCell ref="Q40:Q42"/>
    <mergeCell ref="R40:R42"/>
    <mergeCell ref="A45:A48"/>
    <mergeCell ref="B45:B48"/>
    <mergeCell ref="C45:C48"/>
    <mergeCell ref="D45:D48"/>
    <mergeCell ref="E45:E48"/>
    <mergeCell ref="F45:F48"/>
    <mergeCell ref="G45:G46"/>
    <mergeCell ref="J40:J42"/>
    <mergeCell ref="K40:K42"/>
    <mergeCell ref="L40:L42"/>
    <mergeCell ref="M40:M42"/>
    <mergeCell ref="N40:N42"/>
    <mergeCell ref="O40:O42"/>
    <mergeCell ref="A40:A42"/>
    <mergeCell ref="B40:B42"/>
    <mergeCell ref="C40:C42"/>
    <mergeCell ref="D40:D42"/>
    <mergeCell ref="E40:E42"/>
    <mergeCell ref="F40:F42"/>
    <mergeCell ref="P45:P48"/>
    <mergeCell ref="Q45:Q48"/>
    <mergeCell ref="K49:K50"/>
    <mergeCell ref="R45:R48"/>
    <mergeCell ref="A49:A50"/>
    <mergeCell ref="B49:B50"/>
    <mergeCell ref="C49:C50"/>
    <mergeCell ref="D49:D50"/>
    <mergeCell ref="E49:E50"/>
    <mergeCell ref="F49:F50"/>
    <mergeCell ref="J49:J50"/>
    <mergeCell ref="J45:J48"/>
    <mergeCell ref="K45:K48"/>
    <mergeCell ref="L45:L48"/>
    <mergeCell ref="M45:M48"/>
    <mergeCell ref="N45:N48"/>
    <mergeCell ref="O45:O48"/>
    <mergeCell ref="Q49:Q50"/>
    <mergeCell ref="R49:R50"/>
    <mergeCell ref="L49:L50"/>
    <mergeCell ref="M49:M50"/>
    <mergeCell ref="N49:N50"/>
    <mergeCell ref="O49:O50"/>
    <mergeCell ref="P49:P50"/>
    <mergeCell ref="L57:L59"/>
    <mergeCell ref="M57:M59"/>
    <mergeCell ref="N57:N59"/>
    <mergeCell ref="O57:O59"/>
    <mergeCell ref="P57:P59"/>
    <mergeCell ref="Q57:Q59"/>
    <mergeCell ref="A52:A53"/>
    <mergeCell ref="B52:B53"/>
    <mergeCell ref="C52:C53"/>
    <mergeCell ref="D52:D53"/>
    <mergeCell ref="E52:E53"/>
    <mergeCell ref="F52:F53"/>
    <mergeCell ref="J52:J53"/>
    <mergeCell ref="K52:K53"/>
    <mergeCell ref="C60:C61"/>
    <mergeCell ref="D60:D61"/>
    <mergeCell ref="E60:E61"/>
    <mergeCell ref="F60:F61"/>
    <mergeCell ref="G60:G61"/>
    <mergeCell ref="J60:J61"/>
    <mergeCell ref="K60:K61"/>
    <mergeCell ref="R52:R53"/>
    <mergeCell ref="A57:A59"/>
    <mergeCell ref="B57:B59"/>
    <mergeCell ref="C57:C59"/>
    <mergeCell ref="D57:D59"/>
    <mergeCell ref="E57:E59"/>
    <mergeCell ref="F57:F59"/>
    <mergeCell ref="G57:G58"/>
    <mergeCell ref="J57:J59"/>
    <mergeCell ref="K57:K59"/>
    <mergeCell ref="L52:L53"/>
    <mergeCell ref="M52:M53"/>
    <mergeCell ref="N52:N53"/>
    <mergeCell ref="O52:O53"/>
    <mergeCell ref="P52:P53"/>
    <mergeCell ref="Q52:Q53"/>
    <mergeCell ref="R57:R59"/>
    <mergeCell ref="M64:M65"/>
    <mergeCell ref="N64:N65"/>
    <mergeCell ref="O64:O65"/>
    <mergeCell ref="P64:P65"/>
    <mergeCell ref="Q64:Q65"/>
    <mergeCell ref="R64:R65"/>
    <mergeCell ref="R60:R61"/>
    <mergeCell ref="A64:A65"/>
    <mergeCell ref="B64:B65"/>
    <mergeCell ref="C64:C65"/>
    <mergeCell ref="D64:D65"/>
    <mergeCell ref="E64:E65"/>
    <mergeCell ref="F64:F65"/>
    <mergeCell ref="J64:J65"/>
    <mergeCell ref="K64:K65"/>
    <mergeCell ref="L64:L65"/>
    <mergeCell ref="L60:L61"/>
    <mergeCell ref="M60:M61"/>
    <mergeCell ref="N60:N61"/>
    <mergeCell ref="O60:O61"/>
    <mergeCell ref="P60:P61"/>
    <mergeCell ref="Q60:Q61"/>
    <mergeCell ref="A60:A61"/>
    <mergeCell ref="B60:B61"/>
    <mergeCell ref="G67:G68"/>
    <mergeCell ref="J67:J68"/>
    <mergeCell ref="K67:K68"/>
    <mergeCell ref="L67:L68"/>
    <mergeCell ref="M67:M68"/>
    <mergeCell ref="N67:N68"/>
    <mergeCell ref="A67:A68"/>
    <mergeCell ref="B67:B68"/>
    <mergeCell ref="C67:C68"/>
    <mergeCell ref="D67:D68"/>
    <mergeCell ref="E67:E68"/>
    <mergeCell ref="F67:F68"/>
    <mergeCell ref="O67:O68"/>
    <mergeCell ref="P67:P68"/>
    <mergeCell ref="Q67:Q68"/>
    <mergeCell ref="R67:R68"/>
    <mergeCell ref="L70:L72"/>
    <mergeCell ref="M70:O70"/>
    <mergeCell ref="P70:Q70"/>
    <mergeCell ref="M71:M72"/>
    <mergeCell ref="N71:O7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F7477-3DB0-4F8F-B0F6-A1624072ECC4}">
  <sheetPr>
    <pageSetUpPr fitToPage="1"/>
  </sheetPr>
  <dimension ref="A1:S58"/>
  <sheetViews>
    <sheetView topLeftCell="A46" zoomScale="60" zoomScaleNormal="60" workbookViewId="0">
      <selection activeCell="E131" sqref="E131"/>
    </sheetView>
  </sheetViews>
  <sheetFormatPr defaultRowHeight="15" x14ac:dyDescent="0.25"/>
  <cols>
    <col min="1" max="1" width="4.5703125" style="354" customWidth="1"/>
    <col min="2" max="2" width="12" style="354" customWidth="1"/>
    <col min="3" max="3" width="11.42578125" style="354" customWidth="1"/>
    <col min="4" max="4" width="11.5703125" style="354" customWidth="1"/>
    <col min="5" max="5" width="45.5703125" style="354" customWidth="1"/>
    <col min="6" max="6" width="75.42578125" style="354" customWidth="1"/>
    <col min="7" max="7" width="30.85546875" style="354" customWidth="1"/>
    <col min="8" max="8" width="38.140625" style="354" customWidth="1"/>
    <col min="9" max="9" width="15.42578125" style="354" customWidth="1"/>
    <col min="10" max="10" width="39.42578125" style="354" customWidth="1"/>
    <col min="11" max="11" width="13" style="354" customWidth="1"/>
    <col min="12" max="12" width="12.5703125" style="354" customWidth="1"/>
    <col min="13" max="13" width="17.85546875" style="354" customWidth="1"/>
    <col min="14" max="14" width="17.42578125" style="354" customWidth="1"/>
    <col min="15" max="16" width="18" style="354" customWidth="1"/>
    <col min="17" max="17" width="21.42578125" style="354" customWidth="1"/>
    <col min="18" max="18" width="19" style="354" customWidth="1"/>
    <col min="19" max="16384" width="9.140625" style="354"/>
  </cols>
  <sheetData>
    <row r="1" spans="1:18" ht="15.75" x14ac:dyDescent="0.25">
      <c r="A1" s="362"/>
      <c r="B1" s="362"/>
      <c r="C1" s="362"/>
      <c r="D1" s="362"/>
      <c r="E1" s="362"/>
      <c r="F1" s="491"/>
      <c r="G1" s="362"/>
      <c r="H1" s="362"/>
      <c r="I1" s="362"/>
      <c r="J1" s="362"/>
      <c r="K1" s="362"/>
      <c r="L1" s="362"/>
      <c r="M1" s="362"/>
      <c r="N1" s="362"/>
      <c r="O1" s="362"/>
      <c r="P1" s="362"/>
      <c r="Q1" s="362"/>
      <c r="R1" s="362"/>
    </row>
    <row r="2" spans="1:18" ht="15.75" x14ac:dyDescent="0.25">
      <c r="A2" s="493" t="s">
        <v>2172</v>
      </c>
      <c r="B2" s="368"/>
      <c r="C2" s="368"/>
      <c r="D2" s="368"/>
      <c r="E2" s="492"/>
      <c r="F2" s="492"/>
      <c r="G2" s="492"/>
      <c r="H2" s="492"/>
      <c r="I2" s="492"/>
      <c r="J2" s="368"/>
      <c r="K2" s="368"/>
      <c r="L2" s="368"/>
      <c r="M2" s="368"/>
      <c r="N2" s="368"/>
      <c r="O2" s="368"/>
      <c r="P2" s="368"/>
      <c r="Q2" s="368"/>
      <c r="R2" s="368"/>
    </row>
    <row r="3" spans="1:18" ht="15.75" x14ac:dyDescent="0.25">
      <c r="A3" s="362"/>
      <c r="B3" s="362"/>
      <c r="C3" s="362"/>
      <c r="D3" s="362"/>
      <c r="E3" s="491"/>
      <c r="F3" s="491"/>
      <c r="G3" s="491"/>
      <c r="H3" s="491"/>
      <c r="I3" s="491"/>
      <c r="J3" s="362"/>
      <c r="K3" s="362"/>
      <c r="L3" s="362"/>
      <c r="M3" s="363"/>
      <c r="N3" s="363"/>
      <c r="O3" s="363"/>
      <c r="P3" s="363"/>
      <c r="Q3" s="362"/>
      <c r="R3" s="362"/>
    </row>
    <row r="4" spans="1:18" ht="47.25" customHeight="1" x14ac:dyDescent="0.25">
      <c r="A4" s="986" t="s">
        <v>0</v>
      </c>
      <c r="B4" s="988" t="s">
        <v>1</v>
      </c>
      <c r="C4" s="988" t="s">
        <v>2</v>
      </c>
      <c r="D4" s="988" t="s">
        <v>3</v>
      </c>
      <c r="E4" s="986" t="s">
        <v>4</v>
      </c>
      <c r="F4" s="986" t="s">
        <v>5</v>
      </c>
      <c r="G4" s="986" t="s">
        <v>6</v>
      </c>
      <c r="H4" s="1190" t="s">
        <v>7</v>
      </c>
      <c r="I4" s="1190"/>
      <c r="J4" s="986" t="s">
        <v>8</v>
      </c>
      <c r="K4" s="991" t="s">
        <v>9</v>
      </c>
      <c r="L4" s="863"/>
      <c r="M4" s="1191" t="s">
        <v>10</v>
      </c>
      <c r="N4" s="1191"/>
      <c r="O4" s="1191" t="s">
        <v>11</v>
      </c>
      <c r="P4" s="1191"/>
      <c r="Q4" s="986" t="s">
        <v>12</v>
      </c>
      <c r="R4" s="988" t="s">
        <v>13</v>
      </c>
    </row>
    <row r="5" spans="1:18" x14ac:dyDescent="0.25">
      <c r="A5" s="987"/>
      <c r="B5" s="989"/>
      <c r="C5" s="989"/>
      <c r="D5" s="989"/>
      <c r="E5" s="987"/>
      <c r="F5" s="987"/>
      <c r="G5" s="987"/>
      <c r="H5" s="585" t="s">
        <v>14</v>
      </c>
      <c r="I5" s="585" t="s">
        <v>15</v>
      </c>
      <c r="J5" s="987"/>
      <c r="K5" s="390">
        <v>2020</v>
      </c>
      <c r="L5" s="390">
        <v>2021</v>
      </c>
      <c r="M5" s="391">
        <v>2020</v>
      </c>
      <c r="N5" s="391">
        <v>2021</v>
      </c>
      <c r="O5" s="391">
        <v>2020</v>
      </c>
      <c r="P5" s="391">
        <v>2021</v>
      </c>
      <c r="Q5" s="987"/>
      <c r="R5" s="989"/>
    </row>
    <row r="6" spans="1:18" x14ac:dyDescent="0.25">
      <c r="A6" s="584" t="s">
        <v>16</v>
      </c>
      <c r="B6" s="585" t="s">
        <v>17</v>
      </c>
      <c r="C6" s="585" t="s">
        <v>18</v>
      </c>
      <c r="D6" s="585" t="s">
        <v>19</v>
      </c>
      <c r="E6" s="584" t="s">
        <v>20</v>
      </c>
      <c r="F6" s="584" t="s">
        <v>21</v>
      </c>
      <c r="G6" s="584" t="s">
        <v>22</v>
      </c>
      <c r="H6" s="585" t="s">
        <v>23</v>
      </c>
      <c r="I6" s="585" t="s">
        <v>24</v>
      </c>
      <c r="J6" s="584" t="s">
        <v>25</v>
      </c>
      <c r="K6" s="390" t="s">
        <v>26</v>
      </c>
      <c r="L6" s="390" t="s">
        <v>27</v>
      </c>
      <c r="M6" s="392" t="s">
        <v>28</v>
      </c>
      <c r="N6" s="392" t="s">
        <v>29</v>
      </c>
      <c r="O6" s="392" t="s">
        <v>30</v>
      </c>
      <c r="P6" s="392" t="s">
        <v>31</v>
      </c>
      <c r="Q6" s="584" t="s">
        <v>2173</v>
      </c>
      <c r="R6" s="585" t="s">
        <v>32</v>
      </c>
    </row>
    <row r="7" spans="1:18" s="372" customFormat="1" ht="244.7" customHeight="1" x14ac:dyDescent="0.25">
      <c r="A7" s="533">
        <v>1</v>
      </c>
      <c r="B7" s="533">
        <v>1</v>
      </c>
      <c r="C7" s="533">
        <v>4</v>
      </c>
      <c r="D7" s="533">
        <v>2</v>
      </c>
      <c r="E7" s="730" t="s">
        <v>2174</v>
      </c>
      <c r="F7" s="532" t="s">
        <v>2175</v>
      </c>
      <c r="G7" s="533" t="s">
        <v>2176</v>
      </c>
      <c r="H7" s="532" t="s">
        <v>2177</v>
      </c>
      <c r="I7" s="532" t="s">
        <v>2178</v>
      </c>
      <c r="J7" s="532" t="s">
        <v>2179</v>
      </c>
      <c r="K7" s="533" t="s">
        <v>2180</v>
      </c>
      <c r="L7" s="533" t="s">
        <v>395</v>
      </c>
      <c r="M7" s="534">
        <v>10935</v>
      </c>
      <c r="N7" s="535" t="s">
        <v>395</v>
      </c>
      <c r="O7" s="534">
        <v>10935</v>
      </c>
      <c r="P7" s="534" t="s">
        <v>395</v>
      </c>
      <c r="Q7" s="532" t="s">
        <v>2181</v>
      </c>
      <c r="R7" s="532" t="s">
        <v>2182</v>
      </c>
    </row>
    <row r="8" spans="1:18" s="372" customFormat="1" ht="159.6" customHeight="1" x14ac:dyDescent="0.25">
      <c r="A8" s="533">
        <v>2</v>
      </c>
      <c r="B8" s="533">
        <v>1</v>
      </c>
      <c r="C8" s="533">
        <v>4</v>
      </c>
      <c r="D8" s="533">
        <v>2</v>
      </c>
      <c r="E8" s="730" t="s">
        <v>2183</v>
      </c>
      <c r="F8" s="532" t="s">
        <v>2184</v>
      </c>
      <c r="G8" s="532" t="s">
        <v>42</v>
      </c>
      <c r="H8" s="532" t="s">
        <v>2185</v>
      </c>
      <c r="I8" s="532" t="s">
        <v>2186</v>
      </c>
      <c r="J8" s="532" t="s">
        <v>2187</v>
      </c>
      <c r="K8" s="533" t="s">
        <v>2180</v>
      </c>
      <c r="L8" s="533" t="s">
        <v>395</v>
      </c>
      <c r="M8" s="534">
        <v>5362.5</v>
      </c>
      <c r="N8" s="534" t="s">
        <v>395</v>
      </c>
      <c r="O8" s="534">
        <v>5362.5</v>
      </c>
      <c r="P8" s="534" t="s">
        <v>395</v>
      </c>
      <c r="Q8" s="532" t="s">
        <v>2181</v>
      </c>
      <c r="R8" s="532" t="s">
        <v>2182</v>
      </c>
    </row>
    <row r="9" spans="1:18" s="372" customFormat="1" ht="123.6" customHeight="1" x14ac:dyDescent="0.25">
      <c r="A9" s="533">
        <v>3</v>
      </c>
      <c r="B9" s="532">
        <v>1</v>
      </c>
      <c r="C9" s="533">
        <v>4</v>
      </c>
      <c r="D9" s="532">
        <v>2</v>
      </c>
      <c r="E9" s="730" t="s">
        <v>2188</v>
      </c>
      <c r="F9" s="532" t="s">
        <v>2189</v>
      </c>
      <c r="G9" s="532" t="s">
        <v>2190</v>
      </c>
      <c r="H9" s="532" t="s">
        <v>2191</v>
      </c>
      <c r="I9" s="554" t="s">
        <v>2192</v>
      </c>
      <c r="J9" s="532" t="s">
        <v>2193</v>
      </c>
      <c r="K9" s="539" t="s">
        <v>43</v>
      </c>
      <c r="L9" s="539" t="s">
        <v>395</v>
      </c>
      <c r="M9" s="534">
        <v>18000</v>
      </c>
      <c r="N9" s="533" t="s">
        <v>395</v>
      </c>
      <c r="O9" s="534">
        <v>18000</v>
      </c>
      <c r="P9" s="534"/>
      <c r="Q9" s="532" t="s">
        <v>2194</v>
      </c>
      <c r="R9" s="532" t="s">
        <v>2195</v>
      </c>
    </row>
    <row r="10" spans="1:18" s="372" customFormat="1" ht="135" customHeight="1" x14ac:dyDescent="0.25">
      <c r="A10" s="533">
        <v>4</v>
      </c>
      <c r="B10" s="533">
        <v>1</v>
      </c>
      <c r="C10" s="533">
        <v>4</v>
      </c>
      <c r="D10" s="532">
        <v>2</v>
      </c>
      <c r="E10" s="730" t="s">
        <v>2196</v>
      </c>
      <c r="F10" s="532" t="s">
        <v>2197</v>
      </c>
      <c r="G10" s="532" t="s">
        <v>2198</v>
      </c>
      <c r="H10" s="532" t="s">
        <v>2199</v>
      </c>
      <c r="I10" s="554" t="s">
        <v>2200</v>
      </c>
      <c r="J10" s="532" t="s">
        <v>2201</v>
      </c>
      <c r="K10" s="539" t="s">
        <v>43</v>
      </c>
      <c r="L10" s="539" t="s">
        <v>395</v>
      </c>
      <c r="M10" s="534">
        <v>15000</v>
      </c>
      <c r="N10" s="533" t="s">
        <v>395</v>
      </c>
      <c r="O10" s="534">
        <v>15000</v>
      </c>
      <c r="P10" s="534"/>
      <c r="Q10" s="532" t="s">
        <v>2194</v>
      </c>
      <c r="R10" s="532" t="s">
        <v>2195</v>
      </c>
    </row>
    <row r="11" spans="1:18" s="372" customFormat="1" ht="150.6" customHeight="1" x14ac:dyDescent="0.25">
      <c r="A11" s="533">
        <v>5</v>
      </c>
      <c r="B11" s="533">
        <v>1</v>
      </c>
      <c r="C11" s="533">
        <v>4</v>
      </c>
      <c r="D11" s="533">
        <v>2</v>
      </c>
      <c r="E11" s="730" t="s">
        <v>2202</v>
      </c>
      <c r="F11" s="532" t="s">
        <v>2203</v>
      </c>
      <c r="G11" s="532" t="s">
        <v>2204</v>
      </c>
      <c r="H11" s="532" t="s">
        <v>2205</v>
      </c>
      <c r="I11" s="532" t="s">
        <v>2206</v>
      </c>
      <c r="J11" s="532" t="s">
        <v>2207</v>
      </c>
      <c r="K11" s="533" t="s">
        <v>2208</v>
      </c>
      <c r="L11" s="532" t="s">
        <v>395</v>
      </c>
      <c r="M11" s="534">
        <v>40000</v>
      </c>
      <c r="N11" s="579"/>
      <c r="O11" s="534">
        <v>40000</v>
      </c>
      <c r="P11" s="534"/>
      <c r="Q11" s="532" t="s">
        <v>2194</v>
      </c>
      <c r="R11" s="580" t="s">
        <v>2195</v>
      </c>
    </row>
    <row r="12" spans="1:18" s="372" customFormat="1" ht="75" x14ac:dyDescent="0.25">
      <c r="A12" s="532">
        <v>6</v>
      </c>
      <c r="B12" s="532">
        <v>1</v>
      </c>
      <c r="C12" s="532">
        <v>4</v>
      </c>
      <c r="D12" s="532">
        <v>5</v>
      </c>
      <c r="E12" s="730" t="s">
        <v>2209</v>
      </c>
      <c r="F12" s="532" t="s">
        <v>2210</v>
      </c>
      <c r="G12" s="532" t="s">
        <v>2211</v>
      </c>
      <c r="H12" s="532" t="s">
        <v>2212</v>
      </c>
      <c r="I12" s="532" t="s">
        <v>2213</v>
      </c>
      <c r="J12" s="532" t="s">
        <v>2214</v>
      </c>
      <c r="K12" s="532" t="s">
        <v>45</v>
      </c>
      <c r="L12" s="532"/>
      <c r="M12" s="534">
        <v>5860.12</v>
      </c>
      <c r="N12" s="532"/>
      <c r="O12" s="534">
        <v>5860.12</v>
      </c>
      <c r="P12" s="532"/>
      <c r="Q12" s="532" t="s">
        <v>2194</v>
      </c>
      <c r="R12" s="532" t="s">
        <v>2195</v>
      </c>
    </row>
    <row r="13" spans="1:18" s="372" customFormat="1" ht="311.45" customHeight="1" x14ac:dyDescent="0.25">
      <c r="A13" s="533">
        <v>7</v>
      </c>
      <c r="B13" s="533">
        <v>1</v>
      </c>
      <c r="C13" s="533">
        <v>4</v>
      </c>
      <c r="D13" s="533">
        <v>2</v>
      </c>
      <c r="E13" s="730" t="s">
        <v>2215</v>
      </c>
      <c r="F13" s="532" t="s">
        <v>2216</v>
      </c>
      <c r="G13" s="533" t="s">
        <v>2217</v>
      </c>
      <c r="H13" s="532" t="s">
        <v>2218</v>
      </c>
      <c r="I13" s="532" t="s">
        <v>2219</v>
      </c>
      <c r="J13" s="532" t="s">
        <v>2220</v>
      </c>
      <c r="K13" s="533" t="s">
        <v>40</v>
      </c>
      <c r="L13" s="533"/>
      <c r="M13" s="534">
        <v>11800</v>
      </c>
      <c r="N13" s="535"/>
      <c r="O13" s="534">
        <v>11800</v>
      </c>
      <c r="P13" s="533"/>
      <c r="Q13" s="532" t="s">
        <v>2181</v>
      </c>
      <c r="R13" s="532" t="s">
        <v>2182</v>
      </c>
    </row>
    <row r="14" spans="1:18" s="372" customFormat="1" ht="134.44999999999999" customHeight="1" x14ac:dyDescent="0.25">
      <c r="A14" s="533">
        <v>8</v>
      </c>
      <c r="B14" s="533">
        <v>1</v>
      </c>
      <c r="C14" s="533">
        <v>4</v>
      </c>
      <c r="D14" s="533">
        <v>2</v>
      </c>
      <c r="E14" s="730" t="s">
        <v>2221</v>
      </c>
      <c r="F14" s="699" t="s">
        <v>2222</v>
      </c>
      <c r="G14" s="533" t="s">
        <v>2223</v>
      </c>
      <c r="H14" s="697" t="s">
        <v>2224</v>
      </c>
      <c r="I14" s="532" t="s">
        <v>2225</v>
      </c>
      <c r="J14" s="725" t="s">
        <v>2226</v>
      </c>
      <c r="K14" s="703" t="s">
        <v>52</v>
      </c>
      <c r="L14" s="703"/>
      <c r="M14" s="701">
        <v>13260</v>
      </c>
      <c r="N14" s="701"/>
      <c r="O14" s="701">
        <v>13260</v>
      </c>
      <c r="P14" s="701"/>
      <c r="Q14" s="697" t="s">
        <v>2181</v>
      </c>
      <c r="R14" s="697" t="s">
        <v>2182</v>
      </c>
    </row>
    <row r="15" spans="1:18" s="372" customFormat="1" ht="194.45" customHeight="1" x14ac:dyDescent="0.25">
      <c r="A15" s="533">
        <v>9</v>
      </c>
      <c r="B15" s="533">
        <v>1</v>
      </c>
      <c r="C15" s="533">
        <v>4</v>
      </c>
      <c r="D15" s="533">
        <v>2</v>
      </c>
      <c r="E15" s="730" t="s">
        <v>2227</v>
      </c>
      <c r="F15" s="532" t="s">
        <v>2228</v>
      </c>
      <c r="G15" s="533" t="s">
        <v>2223</v>
      </c>
      <c r="H15" s="697" t="s">
        <v>2224</v>
      </c>
      <c r="I15" s="698" t="s">
        <v>2229</v>
      </c>
      <c r="J15" s="532" t="s">
        <v>2230</v>
      </c>
      <c r="K15" s="532" t="s">
        <v>52</v>
      </c>
      <c r="L15" s="533"/>
      <c r="M15" s="534">
        <v>11660</v>
      </c>
      <c r="N15" s="534"/>
      <c r="O15" s="534">
        <v>11660</v>
      </c>
      <c r="P15" s="534"/>
      <c r="Q15" s="532" t="s">
        <v>2181</v>
      </c>
      <c r="R15" s="532" t="s">
        <v>2182</v>
      </c>
    </row>
    <row r="16" spans="1:18" s="372" customFormat="1" ht="309.60000000000002" customHeight="1" x14ac:dyDescent="0.25">
      <c r="A16" s="533">
        <v>10</v>
      </c>
      <c r="B16" s="533">
        <v>1</v>
      </c>
      <c r="C16" s="533">
        <v>4</v>
      </c>
      <c r="D16" s="533">
        <v>2</v>
      </c>
      <c r="E16" s="730" t="s">
        <v>2231</v>
      </c>
      <c r="F16" s="532" t="s">
        <v>2232</v>
      </c>
      <c r="G16" s="533" t="s">
        <v>2217</v>
      </c>
      <c r="H16" s="532" t="s">
        <v>2233</v>
      </c>
      <c r="I16" s="532" t="s">
        <v>2234</v>
      </c>
      <c r="J16" s="532" t="s">
        <v>2235</v>
      </c>
      <c r="K16" s="533" t="s">
        <v>1874</v>
      </c>
      <c r="L16" s="533"/>
      <c r="M16" s="534">
        <v>10714</v>
      </c>
      <c r="N16" s="535"/>
      <c r="O16" s="534">
        <v>10714</v>
      </c>
      <c r="P16" s="534"/>
      <c r="Q16" s="532" t="s">
        <v>2181</v>
      </c>
      <c r="R16" s="532" t="s">
        <v>2182</v>
      </c>
    </row>
    <row r="17" spans="1:18" s="372" customFormat="1" ht="128.44999999999999" customHeight="1" x14ac:dyDescent="0.25">
      <c r="A17" s="533">
        <v>11</v>
      </c>
      <c r="B17" s="533">
        <v>1</v>
      </c>
      <c r="C17" s="533">
        <v>4</v>
      </c>
      <c r="D17" s="533">
        <v>2</v>
      </c>
      <c r="E17" s="730" t="s">
        <v>2236</v>
      </c>
      <c r="F17" s="532" t="s">
        <v>2237</v>
      </c>
      <c r="G17" s="532" t="s">
        <v>2238</v>
      </c>
      <c r="H17" s="532" t="s">
        <v>2239</v>
      </c>
      <c r="I17" s="532" t="s">
        <v>2240</v>
      </c>
      <c r="J17" s="532" t="s">
        <v>2241</v>
      </c>
      <c r="K17" s="533" t="s">
        <v>52</v>
      </c>
      <c r="L17" s="533" t="s">
        <v>34</v>
      </c>
      <c r="M17" s="534">
        <v>4301</v>
      </c>
      <c r="N17" s="534">
        <v>25500</v>
      </c>
      <c r="O17" s="534">
        <v>4301</v>
      </c>
      <c r="P17" s="534">
        <v>25500</v>
      </c>
      <c r="Q17" s="532" t="s">
        <v>2181</v>
      </c>
      <c r="R17" s="532" t="s">
        <v>2195</v>
      </c>
    </row>
    <row r="18" spans="1:18" s="372" customFormat="1" ht="175.9" customHeight="1" x14ac:dyDescent="0.25">
      <c r="A18" s="533">
        <v>12</v>
      </c>
      <c r="B18" s="533">
        <v>1</v>
      </c>
      <c r="C18" s="533">
        <v>4</v>
      </c>
      <c r="D18" s="533">
        <v>5</v>
      </c>
      <c r="E18" s="730" t="s">
        <v>2242</v>
      </c>
      <c r="F18" s="532" t="s">
        <v>2243</v>
      </c>
      <c r="G18" s="533" t="s">
        <v>2244</v>
      </c>
      <c r="H18" s="532" t="s">
        <v>2245</v>
      </c>
      <c r="I18" s="532" t="s">
        <v>2246</v>
      </c>
      <c r="J18" s="532" t="s">
        <v>2247</v>
      </c>
      <c r="K18" s="533" t="s">
        <v>38</v>
      </c>
      <c r="L18" s="583"/>
      <c r="M18" s="534">
        <v>36542.97</v>
      </c>
      <c r="N18" s="623"/>
      <c r="O18" s="534">
        <v>36542.97</v>
      </c>
      <c r="P18" s="623"/>
      <c r="Q18" s="580" t="s">
        <v>2181</v>
      </c>
      <c r="R18" s="580" t="s">
        <v>2195</v>
      </c>
    </row>
    <row r="19" spans="1:18" s="372" customFormat="1" ht="196.7" customHeight="1" x14ac:dyDescent="0.25">
      <c r="A19" s="533">
        <v>13</v>
      </c>
      <c r="B19" s="533">
        <v>1</v>
      </c>
      <c r="C19" s="533">
        <v>4</v>
      </c>
      <c r="D19" s="533">
        <v>2</v>
      </c>
      <c r="E19" s="730" t="s">
        <v>2248</v>
      </c>
      <c r="F19" s="532" t="s">
        <v>2249</v>
      </c>
      <c r="G19" s="533" t="s">
        <v>2250</v>
      </c>
      <c r="H19" s="532" t="s">
        <v>2251</v>
      </c>
      <c r="I19" s="532" t="s">
        <v>2252</v>
      </c>
      <c r="J19" s="532" t="s">
        <v>2253</v>
      </c>
      <c r="K19" s="533" t="s">
        <v>34</v>
      </c>
      <c r="L19" s="533" t="s">
        <v>40</v>
      </c>
      <c r="M19" s="534">
        <v>18663</v>
      </c>
      <c r="N19" s="534">
        <v>1500</v>
      </c>
      <c r="O19" s="534">
        <v>18663</v>
      </c>
      <c r="P19" s="535">
        <v>1500</v>
      </c>
      <c r="Q19" s="532" t="s">
        <v>2181</v>
      </c>
      <c r="R19" s="532" t="s">
        <v>2195</v>
      </c>
    </row>
    <row r="20" spans="1:18" s="372" customFormat="1" ht="116.45" customHeight="1" x14ac:dyDescent="0.25">
      <c r="A20" s="703">
        <v>14</v>
      </c>
      <c r="B20" s="703">
        <v>1</v>
      </c>
      <c r="C20" s="703">
        <v>4</v>
      </c>
      <c r="D20" s="703">
        <v>2</v>
      </c>
      <c r="E20" s="730" t="s">
        <v>2254</v>
      </c>
      <c r="F20" s="697" t="s">
        <v>2255</v>
      </c>
      <c r="G20" s="703" t="s">
        <v>2223</v>
      </c>
      <c r="H20" s="697" t="s">
        <v>2224</v>
      </c>
      <c r="I20" s="697" t="s">
        <v>2256</v>
      </c>
      <c r="J20" s="697" t="s">
        <v>2257</v>
      </c>
      <c r="K20" s="703" t="s">
        <v>52</v>
      </c>
      <c r="L20" s="705"/>
      <c r="M20" s="701">
        <v>12860</v>
      </c>
      <c r="N20" s="703"/>
      <c r="O20" s="701">
        <v>12860</v>
      </c>
      <c r="P20" s="701"/>
      <c r="Q20" s="697" t="s">
        <v>2181</v>
      </c>
      <c r="R20" s="697" t="s">
        <v>2195</v>
      </c>
    </row>
    <row r="21" spans="1:18" s="372" customFormat="1" ht="130.35" customHeight="1" x14ac:dyDescent="0.25">
      <c r="A21" s="533">
        <v>15</v>
      </c>
      <c r="B21" s="533">
        <v>1</v>
      </c>
      <c r="C21" s="533">
        <v>4</v>
      </c>
      <c r="D21" s="533">
        <v>2</v>
      </c>
      <c r="E21" s="730" t="s">
        <v>2258</v>
      </c>
      <c r="F21" s="532" t="s">
        <v>2259</v>
      </c>
      <c r="G21" s="532" t="s">
        <v>2260</v>
      </c>
      <c r="H21" s="532" t="s">
        <v>2261</v>
      </c>
      <c r="I21" s="532">
        <v>1</v>
      </c>
      <c r="J21" s="532" t="s">
        <v>2262</v>
      </c>
      <c r="K21" s="533" t="s">
        <v>38</v>
      </c>
      <c r="L21" s="539"/>
      <c r="M21" s="534">
        <v>5092.6000000000004</v>
      </c>
      <c r="N21" s="533"/>
      <c r="O21" s="534">
        <v>5092.6000000000004</v>
      </c>
      <c r="P21" s="534"/>
      <c r="Q21" s="532" t="s">
        <v>2181</v>
      </c>
      <c r="R21" s="532" t="s">
        <v>2195</v>
      </c>
    </row>
    <row r="22" spans="1:18" s="372" customFormat="1" ht="132" customHeight="1" x14ac:dyDescent="0.25">
      <c r="A22" s="533">
        <v>16</v>
      </c>
      <c r="B22" s="533">
        <v>1</v>
      </c>
      <c r="C22" s="533">
        <v>4</v>
      </c>
      <c r="D22" s="533">
        <v>2</v>
      </c>
      <c r="E22" s="730" t="s">
        <v>2263</v>
      </c>
      <c r="F22" s="532" t="s">
        <v>2264</v>
      </c>
      <c r="G22" s="532" t="s">
        <v>2265</v>
      </c>
      <c r="H22" s="532" t="s">
        <v>2224</v>
      </c>
      <c r="I22" s="532" t="s">
        <v>2266</v>
      </c>
      <c r="J22" s="532" t="s">
        <v>2267</v>
      </c>
      <c r="K22" s="533" t="s">
        <v>38</v>
      </c>
      <c r="L22" s="539"/>
      <c r="M22" s="534">
        <v>6450</v>
      </c>
      <c r="N22" s="533"/>
      <c r="O22" s="534">
        <v>6450</v>
      </c>
      <c r="P22" s="534"/>
      <c r="Q22" s="532" t="s">
        <v>2181</v>
      </c>
      <c r="R22" s="532" t="s">
        <v>2195</v>
      </c>
    </row>
    <row r="23" spans="1:18" s="372" customFormat="1" ht="142.69999999999999" customHeight="1" x14ac:dyDescent="0.25">
      <c r="A23" s="533">
        <v>17</v>
      </c>
      <c r="B23" s="533">
        <v>1</v>
      </c>
      <c r="C23" s="533">
        <v>4</v>
      </c>
      <c r="D23" s="533">
        <v>2</v>
      </c>
      <c r="E23" s="730" t="s">
        <v>2268</v>
      </c>
      <c r="F23" s="532" t="s">
        <v>2269</v>
      </c>
      <c r="G23" s="533" t="s">
        <v>2270</v>
      </c>
      <c r="H23" s="532" t="s">
        <v>2270</v>
      </c>
      <c r="I23" s="533">
        <v>1</v>
      </c>
      <c r="J23" s="532" t="s">
        <v>2271</v>
      </c>
      <c r="K23" s="533" t="s">
        <v>39</v>
      </c>
      <c r="L23" s="583"/>
      <c r="M23" s="534">
        <v>4700</v>
      </c>
      <c r="N23" s="583"/>
      <c r="O23" s="534">
        <v>4700</v>
      </c>
      <c r="P23" s="579"/>
      <c r="Q23" s="532" t="s">
        <v>2181</v>
      </c>
      <c r="R23" s="532" t="s">
        <v>2195</v>
      </c>
    </row>
    <row r="24" spans="1:18" s="372" customFormat="1" ht="208.9" customHeight="1" x14ac:dyDescent="0.25">
      <c r="A24" s="533">
        <v>18</v>
      </c>
      <c r="B24" s="533">
        <v>1</v>
      </c>
      <c r="C24" s="533">
        <v>4</v>
      </c>
      <c r="D24" s="533">
        <v>2</v>
      </c>
      <c r="E24" s="730" t="s">
        <v>2272</v>
      </c>
      <c r="F24" s="532" t="s">
        <v>2273</v>
      </c>
      <c r="G24" s="533" t="s">
        <v>2274</v>
      </c>
      <c r="H24" s="532" t="s">
        <v>2275</v>
      </c>
      <c r="I24" s="532" t="s">
        <v>2276</v>
      </c>
      <c r="J24" s="532" t="s">
        <v>2271</v>
      </c>
      <c r="K24" s="533" t="s">
        <v>38</v>
      </c>
      <c r="L24" s="583"/>
      <c r="M24" s="534">
        <v>22998</v>
      </c>
      <c r="N24" s="533"/>
      <c r="O24" s="534">
        <v>22998</v>
      </c>
      <c r="P24" s="579"/>
      <c r="Q24" s="532" t="s">
        <v>2181</v>
      </c>
      <c r="R24" s="532" t="s">
        <v>2195</v>
      </c>
    </row>
    <row r="25" spans="1:18" s="372" customFormat="1" ht="259.14999999999998" customHeight="1" x14ac:dyDescent="0.25">
      <c r="A25" s="533">
        <v>19</v>
      </c>
      <c r="B25" s="533">
        <v>1</v>
      </c>
      <c r="C25" s="533">
        <v>4</v>
      </c>
      <c r="D25" s="533">
        <v>2</v>
      </c>
      <c r="E25" s="730" t="s">
        <v>2277</v>
      </c>
      <c r="F25" s="532" t="s">
        <v>2278</v>
      </c>
      <c r="G25" s="533" t="s">
        <v>1292</v>
      </c>
      <c r="H25" s="532" t="s">
        <v>2279</v>
      </c>
      <c r="I25" s="532" t="s">
        <v>2280</v>
      </c>
      <c r="J25" s="532" t="s">
        <v>2271</v>
      </c>
      <c r="K25" s="533" t="s">
        <v>45</v>
      </c>
      <c r="L25" s="533" t="s">
        <v>88</v>
      </c>
      <c r="M25" s="534">
        <v>21500</v>
      </c>
      <c r="N25" s="534">
        <v>12000</v>
      </c>
      <c r="O25" s="534">
        <v>21500</v>
      </c>
      <c r="P25" s="534">
        <v>12000</v>
      </c>
      <c r="Q25" s="532" t="s">
        <v>2181</v>
      </c>
      <c r="R25" s="532" t="s">
        <v>2195</v>
      </c>
    </row>
    <row r="26" spans="1:18" s="372" customFormat="1" ht="167.45" customHeight="1" x14ac:dyDescent="0.25">
      <c r="A26" s="703">
        <v>20</v>
      </c>
      <c r="B26" s="703">
        <v>1</v>
      </c>
      <c r="C26" s="703">
        <v>4</v>
      </c>
      <c r="D26" s="703">
        <v>5</v>
      </c>
      <c r="E26" s="727" t="s">
        <v>2281</v>
      </c>
      <c r="F26" s="697" t="s">
        <v>2282</v>
      </c>
      <c r="G26" s="703" t="s">
        <v>2283</v>
      </c>
      <c r="H26" s="697" t="s">
        <v>2245</v>
      </c>
      <c r="I26" s="699" t="s">
        <v>2186</v>
      </c>
      <c r="J26" s="697" t="s">
        <v>2271</v>
      </c>
      <c r="K26" s="703" t="s">
        <v>38</v>
      </c>
      <c r="L26" s="711"/>
      <c r="M26" s="701">
        <v>14000</v>
      </c>
      <c r="N26" s="711"/>
      <c r="O26" s="701">
        <v>14000</v>
      </c>
      <c r="P26" s="711"/>
      <c r="Q26" s="697" t="s">
        <v>2181</v>
      </c>
      <c r="R26" s="697" t="s">
        <v>2195</v>
      </c>
    </row>
    <row r="27" spans="1:18" s="372" customFormat="1" ht="214.35" customHeight="1" x14ac:dyDescent="0.25">
      <c r="A27" s="533">
        <v>21</v>
      </c>
      <c r="B27" s="533">
        <v>1</v>
      </c>
      <c r="C27" s="533">
        <v>4</v>
      </c>
      <c r="D27" s="533">
        <v>2</v>
      </c>
      <c r="E27" s="730" t="s">
        <v>2284</v>
      </c>
      <c r="F27" s="532" t="s">
        <v>2285</v>
      </c>
      <c r="G27" s="532" t="s">
        <v>2286</v>
      </c>
      <c r="H27" s="532" t="s">
        <v>2287</v>
      </c>
      <c r="I27" s="532" t="s">
        <v>2288</v>
      </c>
      <c r="J27" s="532" t="s">
        <v>2289</v>
      </c>
      <c r="K27" s="532" t="s">
        <v>45</v>
      </c>
      <c r="L27" s="532"/>
      <c r="M27" s="534">
        <v>39450</v>
      </c>
      <c r="N27" s="532"/>
      <c r="O27" s="534">
        <v>39450</v>
      </c>
      <c r="P27" s="532"/>
      <c r="Q27" s="532" t="s">
        <v>2194</v>
      </c>
      <c r="R27" s="532" t="s">
        <v>2195</v>
      </c>
    </row>
    <row r="28" spans="1:18" s="372" customFormat="1" ht="96" customHeight="1" x14ac:dyDescent="0.25">
      <c r="A28" s="533">
        <v>22</v>
      </c>
      <c r="B28" s="533">
        <v>1</v>
      </c>
      <c r="C28" s="533">
        <v>4</v>
      </c>
      <c r="D28" s="533">
        <v>2</v>
      </c>
      <c r="E28" s="730" t="s">
        <v>2290</v>
      </c>
      <c r="F28" s="532" t="s">
        <v>2291</v>
      </c>
      <c r="G28" s="532" t="s">
        <v>2292</v>
      </c>
      <c r="H28" s="532" t="s">
        <v>2293</v>
      </c>
      <c r="I28" s="532" t="s">
        <v>2294</v>
      </c>
      <c r="J28" s="532" t="s">
        <v>2295</v>
      </c>
      <c r="K28" s="533" t="s">
        <v>52</v>
      </c>
      <c r="L28" s="533" t="s">
        <v>395</v>
      </c>
      <c r="M28" s="534">
        <v>4600</v>
      </c>
      <c r="N28" s="535" t="s">
        <v>395</v>
      </c>
      <c r="O28" s="534">
        <v>4600</v>
      </c>
      <c r="P28" s="534" t="s">
        <v>395</v>
      </c>
      <c r="Q28" s="532" t="s">
        <v>2181</v>
      </c>
      <c r="R28" s="532" t="s">
        <v>2182</v>
      </c>
    </row>
    <row r="29" spans="1:18" s="372" customFormat="1" ht="240" customHeight="1" x14ac:dyDescent="0.25">
      <c r="A29" s="533">
        <v>23</v>
      </c>
      <c r="B29" s="533">
        <v>1</v>
      </c>
      <c r="C29" s="533">
        <v>4</v>
      </c>
      <c r="D29" s="533">
        <v>2</v>
      </c>
      <c r="E29" s="730" t="s">
        <v>2296</v>
      </c>
      <c r="F29" s="532" t="s">
        <v>2297</v>
      </c>
      <c r="G29" s="533" t="s">
        <v>2298</v>
      </c>
      <c r="H29" s="532" t="s">
        <v>2299</v>
      </c>
      <c r="I29" s="532" t="s">
        <v>2300</v>
      </c>
      <c r="J29" s="532" t="s">
        <v>2301</v>
      </c>
      <c r="K29" s="533" t="s">
        <v>52</v>
      </c>
      <c r="L29" s="583"/>
      <c r="M29" s="534">
        <v>8975.6</v>
      </c>
      <c r="N29" s="533"/>
      <c r="O29" s="534">
        <v>8975.6</v>
      </c>
      <c r="P29" s="579"/>
      <c r="Q29" s="532" t="s">
        <v>2181</v>
      </c>
      <c r="R29" s="532" t="s">
        <v>2195</v>
      </c>
    </row>
    <row r="30" spans="1:18" s="372" customFormat="1" ht="206.45" customHeight="1" x14ac:dyDescent="0.25">
      <c r="A30" s="533">
        <v>24</v>
      </c>
      <c r="B30" s="533">
        <v>1</v>
      </c>
      <c r="C30" s="533">
        <v>4</v>
      </c>
      <c r="D30" s="533">
        <v>2</v>
      </c>
      <c r="E30" s="730" t="s">
        <v>2302</v>
      </c>
      <c r="F30" s="532" t="s">
        <v>2303</v>
      </c>
      <c r="G30" s="532" t="s">
        <v>2304</v>
      </c>
      <c r="H30" s="532" t="s">
        <v>2305</v>
      </c>
      <c r="I30" s="532" t="s">
        <v>2306</v>
      </c>
      <c r="J30" s="532" t="s">
        <v>2257</v>
      </c>
      <c r="K30" s="533"/>
      <c r="L30" s="539" t="s">
        <v>45</v>
      </c>
      <c r="M30" s="534"/>
      <c r="N30" s="552">
        <v>29989</v>
      </c>
      <c r="O30" s="534"/>
      <c r="P30" s="534">
        <v>29989</v>
      </c>
      <c r="Q30" s="532" t="s">
        <v>2181</v>
      </c>
      <c r="R30" s="532" t="s">
        <v>2195</v>
      </c>
    </row>
    <row r="31" spans="1:18" s="372" customFormat="1" ht="307.7" customHeight="1" x14ac:dyDescent="0.25">
      <c r="A31" s="533">
        <v>25</v>
      </c>
      <c r="B31" s="533">
        <v>1</v>
      </c>
      <c r="C31" s="533">
        <v>4</v>
      </c>
      <c r="D31" s="533">
        <v>2</v>
      </c>
      <c r="E31" s="730" t="s">
        <v>2307</v>
      </c>
      <c r="F31" s="532" t="s">
        <v>2308</v>
      </c>
      <c r="G31" s="532" t="s">
        <v>2309</v>
      </c>
      <c r="H31" s="532" t="s">
        <v>2310</v>
      </c>
      <c r="I31" s="532" t="s">
        <v>2311</v>
      </c>
      <c r="J31" s="532" t="s">
        <v>2312</v>
      </c>
      <c r="K31" s="533"/>
      <c r="L31" s="533" t="s">
        <v>45</v>
      </c>
      <c r="M31" s="534"/>
      <c r="N31" s="534">
        <v>44662.13</v>
      </c>
      <c r="O31" s="534"/>
      <c r="P31" s="534">
        <v>44662.13</v>
      </c>
      <c r="Q31" s="532" t="s">
        <v>2181</v>
      </c>
      <c r="R31" s="532" t="s">
        <v>2195</v>
      </c>
    </row>
    <row r="32" spans="1:18" s="372" customFormat="1" ht="197.45" customHeight="1" x14ac:dyDescent="0.25">
      <c r="A32" s="583">
        <v>26</v>
      </c>
      <c r="B32" s="533">
        <v>1</v>
      </c>
      <c r="C32" s="533">
        <v>4</v>
      </c>
      <c r="D32" s="533">
        <v>2</v>
      </c>
      <c r="E32" s="730" t="s">
        <v>2313</v>
      </c>
      <c r="F32" s="532" t="s">
        <v>2314</v>
      </c>
      <c r="G32" s="533" t="s">
        <v>2315</v>
      </c>
      <c r="H32" s="532" t="s">
        <v>2316</v>
      </c>
      <c r="I32" s="532" t="s">
        <v>2317</v>
      </c>
      <c r="J32" s="532" t="s">
        <v>2318</v>
      </c>
      <c r="K32" s="533"/>
      <c r="L32" s="533" t="s">
        <v>40</v>
      </c>
      <c r="M32" s="534"/>
      <c r="N32" s="534">
        <v>1599</v>
      </c>
      <c r="O32" s="534"/>
      <c r="P32" s="535">
        <v>1599</v>
      </c>
      <c r="Q32" s="532" t="s">
        <v>2181</v>
      </c>
      <c r="R32" s="532" t="s">
        <v>2195</v>
      </c>
    </row>
    <row r="33" spans="1:19" s="372" customFormat="1" ht="120.6" customHeight="1" x14ac:dyDescent="0.25">
      <c r="A33" s="703">
        <v>27</v>
      </c>
      <c r="B33" s="703">
        <v>1</v>
      </c>
      <c r="C33" s="703">
        <v>4</v>
      </c>
      <c r="D33" s="703">
        <v>2</v>
      </c>
      <c r="E33" s="730" t="s">
        <v>2319</v>
      </c>
      <c r="F33" s="532" t="s">
        <v>2320</v>
      </c>
      <c r="G33" s="532" t="s">
        <v>2321</v>
      </c>
      <c r="H33" s="697" t="s">
        <v>2322</v>
      </c>
      <c r="I33" s="532" t="s">
        <v>2323</v>
      </c>
      <c r="J33" s="532" t="s">
        <v>2324</v>
      </c>
      <c r="K33" s="703"/>
      <c r="L33" s="703" t="s">
        <v>43</v>
      </c>
      <c r="M33" s="729"/>
      <c r="N33" s="701">
        <v>12400</v>
      </c>
      <c r="O33" s="701"/>
      <c r="P33" s="701">
        <v>12400</v>
      </c>
      <c r="Q33" s="532" t="s">
        <v>2181</v>
      </c>
      <c r="R33" s="580" t="s">
        <v>2182</v>
      </c>
    </row>
    <row r="34" spans="1:19" s="372" customFormat="1" ht="163.9" customHeight="1" x14ac:dyDescent="0.25">
      <c r="A34" s="533">
        <v>28</v>
      </c>
      <c r="B34" s="533">
        <v>1</v>
      </c>
      <c r="C34" s="533">
        <v>4</v>
      </c>
      <c r="D34" s="533">
        <v>2</v>
      </c>
      <c r="E34" s="730" t="s">
        <v>2284</v>
      </c>
      <c r="F34" s="532" t="s">
        <v>2325</v>
      </c>
      <c r="G34" s="532" t="s">
        <v>2326</v>
      </c>
      <c r="H34" s="532" t="s">
        <v>2327</v>
      </c>
      <c r="I34" s="532" t="s">
        <v>2328</v>
      </c>
      <c r="J34" s="532" t="s">
        <v>2329</v>
      </c>
      <c r="K34" s="703"/>
      <c r="L34" s="532" t="s">
        <v>34</v>
      </c>
      <c r="M34" s="534"/>
      <c r="N34" s="502">
        <v>35710</v>
      </c>
      <c r="O34" s="534"/>
      <c r="P34" s="502">
        <v>35710</v>
      </c>
      <c r="Q34" s="532" t="s">
        <v>2194</v>
      </c>
      <c r="R34" s="532" t="s">
        <v>2195</v>
      </c>
    </row>
    <row r="35" spans="1:19" s="372" customFormat="1" ht="128.44999999999999" customHeight="1" x14ac:dyDescent="0.25">
      <c r="A35" s="533">
        <v>29</v>
      </c>
      <c r="B35" s="533">
        <v>1</v>
      </c>
      <c r="C35" s="533">
        <v>4</v>
      </c>
      <c r="D35" s="533">
        <v>2</v>
      </c>
      <c r="E35" s="730" t="s">
        <v>2330</v>
      </c>
      <c r="F35" s="532" t="s">
        <v>2331</v>
      </c>
      <c r="G35" s="532" t="s">
        <v>2332</v>
      </c>
      <c r="H35" s="532" t="s">
        <v>2333</v>
      </c>
      <c r="I35" s="532" t="s">
        <v>2334</v>
      </c>
      <c r="J35" s="532" t="s">
        <v>2329</v>
      </c>
      <c r="K35" s="703"/>
      <c r="L35" s="532" t="s">
        <v>88</v>
      </c>
      <c r="M35" s="534"/>
      <c r="N35" s="502">
        <v>42000</v>
      </c>
      <c r="O35" s="534"/>
      <c r="P35" s="502">
        <v>42000</v>
      </c>
      <c r="Q35" s="532" t="s">
        <v>2194</v>
      </c>
      <c r="R35" s="532" t="s">
        <v>2195</v>
      </c>
    </row>
    <row r="36" spans="1:19" s="372" customFormat="1" ht="120.6" customHeight="1" x14ac:dyDescent="0.25">
      <c r="A36" s="533">
        <v>30</v>
      </c>
      <c r="B36" s="533">
        <v>1</v>
      </c>
      <c r="C36" s="533">
        <v>4</v>
      </c>
      <c r="D36" s="533">
        <v>2</v>
      </c>
      <c r="E36" s="730" t="s">
        <v>2335</v>
      </c>
      <c r="F36" s="532" t="s">
        <v>2336</v>
      </c>
      <c r="G36" s="532" t="s">
        <v>2337</v>
      </c>
      <c r="H36" s="532" t="s">
        <v>2338</v>
      </c>
      <c r="I36" s="532" t="s">
        <v>2339</v>
      </c>
      <c r="J36" s="532" t="s">
        <v>2329</v>
      </c>
      <c r="K36" s="703"/>
      <c r="L36" s="532" t="s">
        <v>45</v>
      </c>
      <c r="M36" s="534"/>
      <c r="N36" s="502">
        <v>94590</v>
      </c>
      <c r="O36" s="534"/>
      <c r="P36" s="502">
        <v>94590</v>
      </c>
      <c r="Q36" s="532" t="s">
        <v>2194</v>
      </c>
      <c r="R36" s="532" t="s">
        <v>2195</v>
      </c>
    </row>
    <row r="37" spans="1:19" s="372" customFormat="1" ht="159" customHeight="1" x14ac:dyDescent="0.25">
      <c r="A37" s="533">
        <v>31</v>
      </c>
      <c r="B37" s="533">
        <v>1</v>
      </c>
      <c r="C37" s="533">
        <v>4</v>
      </c>
      <c r="D37" s="533">
        <v>2</v>
      </c>
      <c r="E37" s="730" t="s">
        <v>2340</v>
      </c>
      <c r="F37" s="532" t="s">
        <v>2341</v>
      </c>
      <c r="G37" s="532" t="s">
        <v>2342</v>
      </c>
      <c r="H37" s="532" t="s">
        <v>2343</v>
      </c>
      <c r="I37" s="532" t="s">
        <v>2178</v>
      </c>
      <c r="J37" s="697" t="s">
        <v>2344</v>
      </c>
      <c r="K37" s="532"/>
      <c r="L37" s="532" t="s">
        <v>88</v>
      </c>
      <c r="M37" s="619"/>
      <c r="N37" s="534">
        <v>6400</v>
      </c>
      <c r="O37" s="619"/>
      <c r="P37" s="534">
        <v>6400</v>
      </c>
      <c r="Q37" s="532" t="s">
        <v>2181</v>
      </c>
      <c r="R37" s="532" t="s">
        <v>2182</v>
      </c>
    </row>
    <row r="38" spans="1:19" s="372" customFormat="1" ht="186.6" customHeight="1" x14ac:dyDescent="0.25">
      <c r="A38" s="703">
        <v>32</v>
      </c>
      <c r="B38" s="533">
        <v>1</v>
      </c>
      <c r="C38" s="533">
        <v>4</v>
      </c>
      <c r="D38" s="533">
        <v>2</v>
      </c>
      <c r="E38" s="727" t="s">
        <v>2345</v>
      </c>
      <c r="F38" s="697" t="s">
        <v>2346</v>
      </c>
      <c r="G38" s="532" t="s">
        <v>2347</v>
      </c>
      <c r="H38" s="532" t="s">
        <v>2348</v>
      </c>
      <c r="I38" s="532" t="s">
        <v>2186</v>
      </c>
      <c r="J38" s="697" t="s">
        <v>2349</v>
      </c>
      <c r="K38" s="532"/>
      <c r="L38" s="532" t="s">
        <v>52</v>
      </c>
      <c r="M38" s="619"/>
      <c r="N38" s="534">
        <v>12715</v>
      </c>
      <c r="O38" s="619"/>
      <c r="P38" s="534">
        <v>12715</v>
      </c>
      <c r="Q38" s="532" t="s">
        <v>2181</v>
      </c>
      <c r="R38" s="532" t="s">
        <v>2182</v>
      </c>
    </row>
    <row r="39" spans="1:19" s="372" customFormat="1" ht="264.60000000000002" customHeight="1" x14ac:dyDescent="0.25">
      <c r="A39" s="834">
        <v>33</v>
      </c>
      <c r="B39" s="834">
        <v>1</v>
      </c>
      <c r="C39" s="834">
        <v>4</v>
      </c>
      <c r="D39" s="834">
        <v>2</v>
      </c>
      <c r="E39" s="1188" t="s">
        <v>2350</v>
      </c>
      <c r="F39" s="836" t="s">
        <v>2351</v>
      </c>
      <c r="G39" s="836" t="s">
        <v>2352</v>
      </c>
      <c r="H39" s="836" t="s">
        <v>2353</v>
      </c>
      <c r="I39" s="836" t="s">
        <v>2354</v>
      </c>
      <c r="J39" s="836" t="s">
        <v>2355</v>
      </c>
      <c r="K39" s="834"/>
      <c r="L39" s="1184" t="s">
        <v>40</v>
      </c>
      <c r="M39" s="1186"/>
      <c r="N39" s="852">
        <v>11876.5</v>
      </c>
      <c r="O39" s="1176"/>
      <c r="P39" s="852">
        <v>11876.5</v>
      </c>
      <c r="Q39" s="836" t="s">
        <v>2181</v>
      </c>
      <c r="R39" s="836" t="s">
        <v>2182</v>
      </c>
    </row>
    <row r="40" spans="1:19" s="372" customFormat="1" ht="141" customHeight="1" x14ac:dyDescent="0.25">
      <c r="A40" s="835"/>
      <c r="B40" s="835"/>
      <c r="C40" s="835"/>
      <c r="D40" s="835"/>
      <c r="E40" s="1189"/>
      <c r="F40" s="833"/>
      <c r="G40" s="833"/>
      <c r="H40" s="833"/>
      <c r="I40" s="833"/>
      <c r="J40" s="833"/>
      <c r="K40" s="835"/>
      <c r="L40" s="1185"/>
      <c r="M40" s="1187"/>
      <c r="N40" s="853"/>
      <c r="O40" s="1177"/>
      <c r="P40" s="853"/>
      <c r="Q40" s="833"/>
      <c r="R40" s="833"/>
    </row>
    <row r="41" spans="1:19" s="372" customFormat="1" ht="394.7" customHeight="1" x14ac:dyDescent="0.25">
      <c r="A41" s="703">
        <v>34</v>
      </c>
      <c r="B41" s="703">
        <v>1</v>
      </c>
      <c r="C41" s="703">
        <v>4</v>
      </c>
      <c r="D41" s="703">
        <v>2</v>
      </c>
      <c r="E41" s="727" t="s">
        <v>2356</v>
      </c>
      <c r="F41" s="532" t="s">
        <v>2357</v>
      </c>
      <c r="G41" s="697" t="s">
        <v>2352</v>
      </c>
      <c r="H41" s="697" t="s">
        <v>2353</v>
      </c>
      <c r="I41" s="697" t="s">
        <v>2358</v>
      </c>
      <c r="J41" s="697" t="s">
        <v>2355</v>
      </c>
      <c r="K41" s="622"/>
      <c r="L41" s="731" t="s">
        <v>47</v>
      </c>
      <c r="M41" s="703"/>
      <c r="N41" s="534">
        <v>4293</v>
      </c>
      <c r="O41" s="621"/>
      <c r="P41" s="534">
        <v>4293</v>
      </c>
      <c r="Q41" s="532" t="s">
        <v>2181</v>
      </c>
      <c r="R41" s="580" t="s">
        <v>2182</v>
      </c>
    </row>
    <row r="42" spans="1:19" s="372" customFormat="1" ht="205.35" customHeight="1" x14ac:dyDescent="0.25">
      <c r="A42" s="533">
        <v>35</v>
      </c>
      <c r="B42" s="533">
        <v>1</v>
      </c>
      <c r="C42" s="533">
        <v>4</v>
      </c>
      <c r="D42" s="533">
        <v>2</v>
      </c>
      <c r="E42" s="730" t="s">
        <v>2359</v>
      </c>
      <c r="F42" s="532" t="s">
        <v>2360</v>
      </c>
      <c r="G42" s="532" t="s">
        <v>2361</v>
      </c>
      <c r="H42" s="532" t="s">
        <v>2362</v>
      </c>
      <c r="I42" s="532" t="s">
        <v>2363</v>
      </c>
      <c r="J42" s="532" t="s">
        <v>2364</v>
      </c>
      <c r="K42" s="533"/>
      <c r="L42" s="533" t="s">
        <v>47</v>
      </c>
      <c r="M42" s="533"/>
      <c r="N42" s="534">
        <v>22460</v>
      </c>
      <c r="O42" s="533"/>
      <c r="P42" s="534">
        <v>22460</v>
      </c>
      <c r="Q42" s="532" t="s">
        <v>2181</v>
      </c>
      <c r="R42" s="532" t="s">
        <v>2365</v>
      </c>
    </row>
    <row r="43" spans="1:19" s="372" customFormat="1" ht="172.15" customHeight="1" x14ac:dyDescent="0.25">
      <c r="A43" s="532">
        <v>36</v>
      </c>
      <c r="B43" s="532">
        <v>1</v>
      </c>
      <c r="C43" s="532">
        <v>4</v>
      </c>
      <c r="D43" s="532">
        <v>5</v>
      </c>
      <c r="E43" s="730" t="s">
        <v>2366</v>
      </c>
      <c r="F43" s="532" t="s">
        <v>2367</v>
      </c>
      <c r="G43" s="532" t="s">
        <v>2211</v>
      </c>
      <c r="H43" s="532" t="s">
        <v>2212</v>
      </c>
      <c r="I43" s="532" t="s">
        <v>2368</v>
      </c>
      <c r="J43" s="532" t="s">
        <v>2214</v>
      </c>
      <c r="K43" s="579"/>
      <c r="L43" s="532" t="s">
        <v>45</v>
      </c>
      <c r="M43" s="534"/>
      <c r="N43" s="502">
        <v>6000</v>
      </c>
      <c r="O43" s="534"/>
      <c r="P43" s="502">
        <v>6000</v>
      </c>
      <c r="Q43" s="532" t="s">
        <v>2194</v>
      </c>
      <c r="R43" s="532" t="s">
        <v>2195</v>
      </c>
    </row>
    <row r="44" spans="1:19" s="372" customFormat="1" ht="121.15" customHeight="1" x14ac:dyDescent="0.25">
      <c r="A44" s="532">
        <v>37</v>
      </c>
      <c r="B44" s="532">
        <v>1</v>
      </c>
      <c r="C44" s="532">
        <v>4</v>
      </c>
      <c r="D44" s="532">
        <v>2</v>
      </c>
      <c r="E44" s="730" t="s">
        <v>2369</v>
      </c>
      <c r="F44" s="532" t="s">
        <v>2370</v>
      </c>
      <c r="G44" s="532" t="s">
        <v>2371</v>
      </c>
      <c r="H44" s="532" t="s">
        <v>2372</v>
      </c>
      <c r="I44" s="532" t="s">
        <v>2373</v>
      </c>
      <c r="J44" s="532" t="s">
        <v>2374</v>
      </c>
      <c r="K44" s="579"/>
      <c r="L44" s="532" t="s">
        <v>47</v>
      </c>
      <c r="M44" s="534"/>
      <c r="N44" s="502">
        <v>38636.5</v>
      </c>
      <c r="O44" s="534"/>
      <c r="P44" s="502">
        <v>38636.5</v>
      </c>
      <c r="Q44" s="532" t="s">
        <v>2194</v>
      </c>
      <c r="R44" s="532" t="s">
        <v>2195</v>
      </c>
    </row>
    <row r="45" spans="1:19" s="372" customFormat="1" ht="195.6" customHeight="1" x14ac:dyDescent="0.25">
      <c r="A45" s="536">
        <v>38</v>
      </c>
      <c r="B45" s="532">
        <v>1</v>
      </c>
      <c r="C45" s="532">
        <v>4</v>
      </c>
      <c r="D45" s="532">
        <v>2</v>
      </c>
      <c r="E45" s="730" t="s">
        <v>2375</v>
      </c>
      <c r="F45" s="532" t="s">
        <v>2376</v>
      </c>
      <c r="G45" s="532" t="s">
        <v>1723</v>
      </c>
      <c r="H45" s="532" t="s">
        <v>2377</v>
      </c>
      <c r="I45" s="532" t="s">
        <v>2378</v>
      </c>
      <c r="J45" s="532" t="s">
        <v>2379</v>
      </c>
      <c r="K45" s="579"/>
      <c r="L45" s="532" t="s">
        <v>38</v>
      </c>
      <c r="M45" s="448"/>
      <c r="N45" s="502">
        <v>37500</v>
      </c>
      <c r="O45" s="448"/>
      <c r="P45" s="502">
        <v>37500</v>
      </c>
      <c r="Q45" s="532" t="s">
        <v>2194</v>
      </c>
      <c r="R45" s="532" t="s">
        <v>2195</v>
      </c>
    </row>
    <row r="46" spans="1:19" s="372" customFormat="1" ht="134.44999999999999" customHeight="1" x14ac:dyDescent="0.25">
      <c r="A46" s="708">
        <v>39</v>
      </c>
      <c r="B46" s="708">
        <v>1</v>
      </c>
      <c r="C46" s="708">
        <v>4</v>
      </c>
      <c r="D46" s="708">
        <v>2</v>
      </c>
      <c r="E46" s="758" t="s">
        <v>2380</v>
      </c>
      <c r="F46" s="532" t="s">
        <v>2381</v>
      </c>
      <c r="G46" s="708" t="s">
        <v>776</v>
      </c>
      <c r="H46" s="698" t="s">
        <v>222</v>
      </c>
      <c r="I46" s="698">
        <v>1</v>
      </c>
      <c r="J46" s="698" t="s">
        <v>2262</v>
      </c>
      <c r="K46" s="708"/>
      <c r="L46" s="708" t="s">
        <v>88</v>
      </c>
      <c r="M46" s="579"/>
      <c r="N46" s="709">
        <v>11979</v>
      </c>
      <c r="O46" s="709"/>
      <c r="P46" s="709">
        <v>11979</v>
      </c>
      <c r="Q46" s="698" t="s">
        <v>2181</v>
      </c>
      <c r="R46" s="698" t="s">
        <v>2182</v>
      </c>
    </row>
    <row r="47" spans="1:19" s="372" customFormat="1" ht="343.9" customHeight="1" x14ac:dyDescent="0.25">
      <c r="A47" s="704">
        <v>40</v>
      </c>
      <c r="B47" s="704">
        <v>1</v>
      </c>
      <c r="C47" s="704">
        <v>4</v>
      </c>
      <c r="D47" s="704">
        <v>2</v>
      </c>
      <c r="E47" s="728" t="s">
        <v>2382</v>
      </c>
      <c r="F47" s="714" t="s">
        <v>2383</v>
      </c>
      <c r="G47" s="699" t="s">
        <v>2384</v>
      </c>
      <c r="H47" s="699" t="s">
        <v>2385</v>
      </c>
      <c r="I47" s="699" t="s">
        <v>2386</v>
      </c>
      <c r="J47" s="699" t="s">
        <v>2387</v>
      </c>
      <c r="K47" s="704"/>
      <c r="L47" s="704" t="s">
        <v>45</v>
      </c>
      <c r="M47" s="704"/>
      <c r="N47" s="696">
        <v>37622.129999999997</v>
      </c>
      <c r="O47" s="704"/>
      <c r="P47" s="726">
        <v>37622.129999999997</v>
      </c>
      <c r="Q47" s="696" t="s">
        <v>2181</v>
      </c>
      <c r="R47" s="699" t="s">
        <v>2388</v>
      </c>
    </row>
    <row r="48" spans="1:19" s="372" customFormat="1" ht="248.45" customHeight="1" x14ac:dyDescent="0.25">
      <c r="A48" s="533">
        <v>41</v>
      </c>
      <c r="B48" s="533">
        <v>1</v>
      </c>
      <c r="C48" s="533">
        <v>4</v>
      </c>
      <c r="D48" s="533">
        <v>2</v>
      </c>
      <c r="E48" s="730" t="s">
        <v>2389</v>
      </c>
      <c r="F48" s="620" t="s">
        <v>2390</v>
      </c>
      <c r="G48" s="532" t="s">
        <v>2321</v>
      </c>
      <c r="H48" s="532" t="s">
        <v>2391</v>
      </c>
      <c r="I48" s="532" t="s">
        <v>2392</v>
      </c>
      <c r="J48" s="532" t="s">
        <v>2393</v>
      </c>
      <c r="K48" s="533"/>
      <c r="L48" s="533" t="s">
        <v>43</v>
      </c>
      <c r="M48" s="619"/>
      <c r="N48" s="534">
        <v>16484</v>
      </c>
      <c r="O48" s="534"/>
      <c r="P48" s="534">
        <v>16484</v>
      </c>
      <c r="Q48" s="532" t="s">
        <v>2181</v>
      </c>
      <c r="R48" s="580" t="s">
        <v>2182</v>
      </c>
      <c r="S48" s="573"/>
    </row>
    <row r="49" spans="13:17" ht="14.45" customHeight="1" x14ac:dyDescent="0.25">
      <c r="Q49" s="380"/>
    </row>
    <row r="50" spans="13:17" ht="15.75" x14ac:dyDescent="0.25">
      <c r="M50" s="1178"/>
      <c r="N50" s="1181" t="s">
        <v>35</v>
      </c>
      <c r="O50" s="1182"/>
      <c r="P50" s="1183"/>
    </row>
    <row r="51" spans="13:17" ht="15.75" x14ac:dyDescent="0.25">
      <c r="M51" s="1179"/>
      <c r="N51" s="1178" t="s">
        <v>36</v>
      </c>
      <c r="O51" s="1181" t="s">
        <v>37</v>
      </c>
      <c r="P51" s="1183"/>
    </row>
    <row r="52" spans="13:17" ht="15" customHeight="1" x14ac:dyDescent="0.25">
      <c r="M52" s="1180"/>
      <c r="N52" s="1180"/>
      <c r="O52" s="572">
        <v>2020</v>
      </c>
      <c r="P52" s="572">
        <v>2021</v>
      </c>
    </row>
    <row r="53" spans="13:17" ht="15.75" x14ac:dyDescent="0.25">
      <c r="M53" s="571" t="s">
        <v>729</v>
      </c>
      <c r="N53" s="490">
        <v>41</v>
      </c>
      <c r="O53" s="489">
        <f>O7+O8+O9+O10+O11+O12+O13+O14+O15+O16+O17+O18+O19+O20+O21+O22+O23+O24+O25+O26+O27+O28+O29</f>
        <v>342724.79</v>
      </c>
      <c r="P53" s="489">
        <f>P17+P19+P25+P30+P31+P32+P33+P34+P35+P36+P37+P38+P39+P41+P42+P43+P44+P45+P46+P47+P48</f>
        <v>505916.26</v>
      </c>
    </row>
    <row r="55" spans="13:17" ht="15.75" x14ac:dyDescent="0.25">
      <c r="M55" s="1174"/>
      <c r="N55" s="1175"/>
      <c r="O55" s="1175"/>
      <c r="P55" s="1175"/>
    </row>
    <row r="56" spans="13:17" x14ac:dyDescent="0.25">
      <c r="M56" s="1174"/>
      <c r="N56" s="599"/>
      <c r="O56" s="1174"/>
      <c r="P56" s="1174"/>
    </row>
    <row r="57" spans="13:17" x14ac:dyDescent="0.25">
      <c r="M57" s="1174"/>
      <c r="N57" s="599"/>
      <c r="O57" s="599"/>
      <c r="P57" s="599"/>
    </row>
    <row r="58" spans="13:17" x14ac:dyDescent="0.25">
      <c r="M58" s="599"/>
      <c r="N58" s="488"/>
      <c r="O58" s="487"/>
      <c r="P58" s="487"/>
    </row>
  </sheetData>
  <mergeCells count="39">
    <mergeCell ref="F4:F5"/>
    <mergeCell ref="A4:A5"/>
    <mergeCell ref="B4:B5"/>
    <mergeCell ref="C4:C5"/>
    <mergeCell ref="D4:D5"/>
    <mergeCell ref="E4:E5"/>
    <mergeCell ref="Q4:Q5"/>
    <mergeCell ref="R4:R5"/>
    <mergeCell ref="A39:A40"/>
    <mergeCell ref="B39:B40"/>
    <mergeCell ref="C39:C40"/>
    <mergeCell ref="D39:D40"/>
    <mergeCell ref="E39:E40"/>
    <mergeCell ref="F39:F40"/>
    <mergeCell ref="G39:G40"/>
    <mergeCell ref="H39:H40"/>
    <mergeCell ref="G4:G5"/>
    <mergeCell ref="H4:I4"/>
    <mergeCell ref="J4:J5"/>
    <mergeCell ref="K4:L4"/>
    <mergeCell ref="M4:N4"/>
    <mergeCell ref="O4:P4"/>
    <mergeCell ref="I39:I40"/>
    <mergeCell ref="J39:J40"/>
    <mergeCell ref="K39:K40"/>
    <mergeCell ref="L39:L40"/>
    <mergeCell ref="M39:M40"/>
    <mergeCell ref="Q39:Q40"/>
    <mergeCell ref="R39:R40"/>
    <mergeCell ref="M50:M52"/>
    <mergeCell ref="N50:P50"/>
    <mergeCell ref="N51:N52"/>
    <mergeCell ref="O51:P51"/>
    <mergeCell ref="N39:N40"/>
    <mergeCell ref="M55:M57"/>
    <mergeCell ref="N55:P55"/>
    <mergeCell ref="O56:P56"/>
    <mergeCell ref="O39:O40"/>
    <mergeCell ref="P39:P40"/>
  </mergeCells>
  <pageMargins left="0.25" right="0.25" top="0.75" bottom="0.75" header="0.3" footer="0.3"/>
  <pageSetup paperSize="8" scale="47" fitToHeight="0" orientation="landscape"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712E4-326C-439E-8239-7287360CDD8D}">
  <dimension ref="A1:S39"/>
  <sheetViews>
    <sheetView topLeftCell="A27" zoomScale="70" zoomScaleNormal="70" workbookViewId="0">
      <selection activeCell="E131" sqref="E131"/>
    </sheetView>
  </sheetViews>
  <sheetFormatPr defaultColWidth="9.140625" defaultRowHeight="15" x14ac:dyDescent="0.25"/>
  <cols>
    <col min="1" max="1" width="5.140625" style="354" customWidth="1"/>
    <col min="2" max="2" width="9.140625" style="354"/>
    <col min="3" max="3" width="7" style="354" customWidth="1"/>
    <col min="4" max="4" width="9" style="598" customWidth="1"/>
    <col min="5" max="5" width="35.42578125" style="354" customWidth="1"/>
    <col min="6" max="6" width="70.42578125" style="354" customWidth="1"/>
    <col min="7" max="7" width="26.28515625" style="354" customWidth="1"/>
    <col min="8" max="8" width="19.85546875" style="366" customWidth="1"/>
    <col min="9" max="9" width="11.140625" style="354" customWidth="1"/>
    <col min="10" max="10" width="42.5703125" style="354" customWidth="1"/>
    <col min="11" max="11" width="14.85546875" style="598" customWidth="1"/>
    <col min="12" max="12" width="15.7109375" style="598" customWidth="1"/>
    <col min="13" max="13" width="17.7109375" style="598" customWidth="1"/>
    <col min="14" max="14" width="18.5703125" style="598" customWidth="1"/>
    <col min="15" max="15" width="18.140625" style="494" customWidth="1"/>
    <col min="16" max="16" width="16.85546875" style="494" customWidth="1"/>
    <col min="17" max="17" width="15.85546875" style="357" customWidth="1"/>
    <col min="18" max="18" width="18.42578125" style="357" customWidth="1"/>
    <col min="19" max="19" width="0.42578125" style="354" customWidth="1"/>
    <col min="20" max="16384" width="9.140625" style="354"/>
  </cols>
  <sheetData>
    <row r="1" spans="1:19" x14ac:dyDescent="0.25">
      <c r="M1" s="496"/>
      <c r="N1" s="496"/>
    </row>
    <row r="2" spans="1:19" x14ac:dyDescent="0.25">
      <c r="A2" s="365" t="s">
        <v>2394</v>
      </c>
      <c r="M2" s="496"/>
      <c r="N2" s="496"/>
    </row>
    <row r="3" spans="1:19" x14ac:dyDescent="0.25">
      <c r="M3" s="496"/>
      <c r="N3" s="496"/>
    </row>
    <row r="4" spans="1:19" s="364" customFormat="1" ht="51" customHeight="1" x14ac:dyDescent="0.25">
      <c r="A4" s="1197" t="s">
        <v>0</v>
      </c>
      <c r="B4" s="823" t="s">
        <v>1</v>
      </c>
      <c r="C4" s="823" t="s">
        <v>2</v>
      </c>
      <c r="D4" s="823" t="s">
        <v>3</v>
      </c>
      <c r="E4" s="823" t="s">
        <v>4</v>
      </c>
      <c r="F4" s="823" t="s">
        <v>5</v>
      </c>
      <c r="G4" s="823" t="s">
        <v>6</v>
      </c>
      <c r="H4" s="823" t="s">
        <v>7</v>
      </c>
      <c r="I4" s="823"/>
      <c r="J4" s="1197" t="s">
        <v>8</v>
      </c>
      <c r="K4" s="823" t="s">
        <v>9</v>
      </c>
      <c r="L4" s="823"/>
      <c r="M4" s="825" t="s">
        <v>10</v>
      </c>
      <c r="N4" s="825"/>
      <c r="O4" s="825" t="s">
        <v>11</v>
      </c>
      <c r="P4" s="825"/>
      <c r="Q4" s="1197" t="s">
        <v>12</v>
      </c>
      <c r="R4" s="823" t="s">
        <v>13</v>
      </c>
      <c r="S4" s="354"/>
    </row>
    <row r="5" spans="1:19" s="364" customFormat="1" x14ac:dyDescent="0.25">
      <c r="A5" s="1197"/>
      <c r="B5" s="823"/>
      <c r="C5" s="823"/>
      <c r="D5" s="823"/>
      <c r="E5" s="823"/>
      <c r="F5" s="823"/>
      <c r="G5" s="823"/>
      <c r="H5" s="577" t="s">
        <v>14</v>
      </c>
      <c r="I5" s="577" t="s">
        <v>15</v>
      </c>
      <c r="J5" s="1197"/>
      <c r="K5" s="577">
        <v>2020</v>
      </c>
      <c r="L5" s="577">
        <v>2021</v>
      </c>
      <c r="M5" s="369">
        <v>2020</v>
      </c>
      <c r="N5" s="369">
        <v>2021</v>
      </c>
      <c r="O5" s="577">
        <v>2020</v>
      </c>
      <c r="P5" s="577">
        <v>2021</v>
      </c>
      <c r="Q5" s="1197"/>
      <c r="R5" s="823"/>
      <c r="S5" s="354"/>
    </row>
    <row r="6" spans="1:19" s="488" customFormat="1" x14ac:dyDescent="0.25">
      <c r="A6" s="600" t="s">
        <v>16</v>
      </c>
      <c r="B6" s="577" t="s">
        <v>17</v>
      </c>
      <c r="C6" s="577" t="s">
        <v>18</v>
      </c>
      <c r="D6" s="577" t="s">
        <v>19</v>
      </c>
      <c r="E6" s="600" t="s">
        <v>20</v>
      </c>
      <c r="F6" s="600" t="s">
        <v>21</v>
      </c>
      <c r="G6" s="600" t="s">
        <v>22</v>
      </c>
      <c r="H6" s="577" t="s">
        <v>23</v>
      </c>
      <c r="I6" s="577" t="s">
        <v>24</v>
      </c>
      <c r="J6" s="600" t="s">
        <v>25</v>
      </c>
      <c r="K6" s="577" t="s">
        <v>26</v>
      </c>
      <c r="L6" s="577" t="s">
        <v>27</v>
      </c>
      <c r="M6" s="578" t="s">
        <v>28</v>
      </c>
      <c r="N6" s="578" t="s">
        <v>29</v>
      </c>
      <c r="O6" s="578" t="s">
        <v>30</v>
      </c>
      <c r="P6" s="578" t="s">
        <v>31</v>
      </c>
      <c r="Q6" s="600" t="s">
        <v>2173</v>
      </c>
      <c r="R6" s="577" t="s">
        <v>32</v>
      </c>
      <c r="S6" s="357"/>
    </row>
    <row r="7" spans="1:19" ht="120" x14ac:dyDescent="0.25">
      <c r="A7" s="730">
        <v>1</v>
      </c>
      <c r="B7" s="532">
        <v>1</v>
      </c>
      <c r="C7" s="532">
        <v>4</v>
      </c>
      <c r="D7" s="532">
        <v>2</v>
      </c>
      <c r="E7" s="730" t="s">
        <v>2395</v>
      </c>
      <c r="F7" s="532" t="s">
        <v>2396</v>
      </c>
      <c r="G7" s="532" t="s">
        <v>2397</v>
      </c>
      <c r="H7" s="532" t="s">
        <v>2398</v>
      </c>
      <c r="I7" s="532" t="s">
        <v>2399</v>
      </c>
      <c r="J7" s="532" t="s">
        <v>2400</v>
      </c>
      <c r="K7" s="532" t="s">
        <v>2180</v>
      </c>
      <c r="L7" s="533"/>
      <c r="M7" s="535">
        <v>53607</v>
      </c>
      <c r="N7" s="533"/>
      <c r="O7" s="535">
        <f>M7</f>
        <v>53607</v>
      </c>
      <c r="P7" s="534"/>
      <c r="Q7" s="532" t="s">
        <v>2401</v>
      </c>
      <c r="R7" s="532" t="s">
        <v>2402</v>
      </c>
    </row>
    <row r="8" spans="1:19" ht="375" x14ac:dyDescent="0.25">
      <c r="A8" s="730">
        <v>2</v>
      </c>
      <c r="B8" s="532">
        <v>1</v>
      </c>
      <c r="C8" s="533">
        <v>1</v>
      </c>
      <c r="D8" s="532">
        <v>2</v>
      </c>
      <c r="E8" s="532" t="s">
        <v>2403</v>
      </c>
      <c r="F8" s="532" t="s">
        <v>2404</v>
      </c>
      <c r="G8" s="532" t="s">
        <v>2405</v>
      </c>
      <c r="H8" s="532" t="s">
        <v>2406</v>
      </c>
      <c r="I8" s="532" t="s">
        <v>2407</v>
      </c>
      <c r="J8" s="532" t="s">
        <v>2408</v>
      </c>
      <c r="K8" s="532" t="s">
        <v>2409</v>
      </c>
      <c r="L8" s="532"/>
      <c r="M8" s="535">
        <v>207848.19</v>
      </c>
      <c r="N8" s="502"/>
      <c r="O8" s="535">
        <f>M8</f>
        <v>207848.19</v>
      </c>
      <c r="P8" s="502"/>
      <c r="Q8" s="532" t="s">
        <v>2401</v>
      </c>
      <c r="R8" s="532" t="s">
        <v>2402</v>
      </c>
    </row>
    <row r="9" spans="1:19" ht="409.5" x14ac:dyDescent="0.25">
      <c r="A9" s="730">
        <v>3</v>
      </c>
      <c r="B9" s="532">
        <v>1</v>
      </c>
      <c r="C9" s="532">
        <v>4</v>
      </c>
      <c r="D9" s="532">
        <v>2</v>
      </c>
      <c r="E9" s="731" t="s">
        <v>2410</v>
      </c>
      <c r="F9" s="532" t="s">
        <v>2411</v>
      </c>
      <c r="G9" s="552" t="s">
        <v>2412</v>
      </c>
      <c r="H9" s="554" t="s">
        <v>2413</v>
      </c>
      <c r="I9" s="502" t="s">
        <v>2414</v>
      </c>
      <c r="J9" s="532" t="s">
        <v>2415</v>
      </c>
      <c r="K9" s="533" t="s">
        <v>2416</v>
      </c>
      <c r="L9" s="533"/>
      <c r="M9" s="534">
        <v>151793.28</v>
      </c>
      <c r="N9" s="552"/>
      <c r="O9" s="534">
        <f>M9</f>
        <v>151793.28</v>
      </c>
      <c r="P9" s="532"/>
      <c r="Q9" s="532" t="s">
        <v>2401</v>
      </c>
      <c r="R9" s="532" t="s">
        <v>2402</v>
      </c>
    </row>
    <row r="10" spans="1:19" x14ac:dyDescent="0.25">
      <c r="A10" s="1193">
        <v>4</v>
      </c>
      <c r="B10" s="880">
        <v>1</v>
      </c>
      <c r="C10" s="879">
        <v>4</v>
      </c>
      <c r="D10" s="880">
        <v>2</v>
      </c>
      <c r="E10" s="1193" t="s">
        <v>1747</v>
      </c>
      <c r="F10" s="880" t="s">
        <v>1748</v>
      </c>
      <c r="G10" s="880" t="s">
        <v>2417</v>
      </c>
      <c r="H10" s="532" t="s">
        <v>1243</v>
      </c>
      <c r="I10" s="532">
        <v>5</v>
      </c>
      <c r="J10" s="880" t="s">
        <v>1652</v>
      </c>
      <c r="K10" s="880" t="s">
        <v>45</v>
      </c>
      <c r="L10" s="880"/>
      <c r="M10" s="890">
        <v>29756.78</v>
      </c>
      <c r="N10" s="890"/>
      <c r="O10" s="890">
        <f>M10</f>
        <v>29756.78</v>
      </c>
      <c r="P10" s="890"/>
      <c r="Q10" s="880" t="s">
        <v>2401</v>
      </c>
      <c r="R10" s="880" t="s">
        <v>2402</v>
      </c>
    </row>
    <row r="11" spans="1:19" x14ac:dyDescent="0.25">
      <c r="A11" s="1193"/>
      <c r="B11" s="880"/>
      <c r="C11" s="879"/>
      <c r="D11" s="880"/>
      <c r="E11" s="1193"/>
      <c r="F11" s="880"/>
      <c r="G11" s="880"/>
      <c r="H11" s="532" t="s">
        <v>585</v>
      </c>
      <c r="I11" s="532">
        <v>115</v>
      </c>
      <c r="J11" s="880"/>
      <c r="K11" s="880"/>
      <c r="L11" s="880"/>
      <c r="M11" s="890"/>
      <c r="N11" s="890"/>
      <c r="O11" s="890"/>
      <c r="P11" s="890"/>
      <c r="Q11" s="880"/>
      <c r="R11" s="880"/>
    </row>
    <row r="12" spans="1:19" x14ac:dyDescent="0.25">
      <c r="A12" s="1193"/>
      <c r="B12" s="880"/>
      <c r="C12" s="879"/>
      <c r="D12" s="880"/>
      <c r="E12" s="1193"/>
      <c r="F12" s="880"/>
      <c r="G12" s="533" t="s">
        <v>728</v>
      </c>
      <c r="H12" s="533" t="s">
        <v>869</v>
      </c>
      <c r="I12" s="533">
        <v>1</v>
      </c>
      <c r="J12" s="880"/>
      <c r="K12" s="880"/>
      <c r="L12" s="880"/>
      <c r="M12" s="890"/>
      <c r="N12" s="890"/>
      <c r="O12" s="890"/>
      <c r="P12" s="890"/>
      <c r="Q12" s="880"/>
      <c r="R12" s="880"/>
    </row>
    <row r="13" spans="1:19" x14ac:dyDescent="0.25">
      <c r="A13" s="1195">
        <v>5</v>
      </c>
      <c r="B13" s="879">
        <v>1</v>
      </c>
      <c r="C13" s="879">
        <v>4</v>
      </c>
      <c r="D13" s="880">
        <v>2</v>
      </c>
      <c r="E13" s="1193" t="s">
        <v>929</v>
      </c>
      <c r="F13" s="1196" t="s">
        <v>2418</v>
      </c>
      <c r="G13" s="1196" t="s">
        <v>2419</v>
      </c>
      <c r="H13" s="532" t="s">
        <v>878</v>
      </c>
      <c r="I13" s="532">
        <v>2</v>
      </c>
      <c r="J13" s="880" t="s">
        <v>2420</v>
      </c>
      <c r="K13" s="880" t="s">
        <v>1269</v>
      </c>
      <c r="L13" s="880"/>
      <c r="M13" s="890">
        <v>86254.25</v>
      </c>
      <c r="N13" s="890"/>
      <c r="O13" s="890">
        <f>M13</f>
        <v>86254.25</v>
      </c>
      <c r="P13" s="890"/>
      <c r="Q13" s="880" t="s">
        <v>2401</v>
      </c>
      <c r="R13" s="1192" t="s">
        <v>2402</v>
      </c>
    </row>
    <row r="14" spans="1:19" x14ac:dyDescent="0.25">
      <c r="A14" s="1195"/>
      <c r="B14" s="879"/>
      <c r="C14" s="879"/>
      <c r="D14" s="880"/>
      <c r="E14" s="1193"/>
      <c r="F14" s="1196"/>
      <c r="G14" s="1196"/>
      <c r="H14" s="532" t="s">
        <v>55</v>
      </c>
      <c r="I14" s="532">
        <v>160</v>
      </c>
      <c r="J14" s="880"/>
      <c r="K14" s="880"/>
      <c r="L14" s="880"/>
      <c r="M14" s="890"/>
      <c r="N14" s="890"/>
      <c r="O14" s="890"/>
      <c r="P14" s="890"/>
      <c r="Q14" s="880"/>
      <c r="R14" s="1192"/>
    </row>
    <row r="15" spans="1:19" ht="30" x14ac:dyDescent="0.25">
      <c r="A15" s="1195"/>
      <c r="B15" s="879"/>
      <c r="C15" s="879"/>
      <c r="D15" s="880"/>
      <c r="E15" s="1193"/>
      <c r="F15" s="1196"/>
      <c r="G15" s="732" t="s">
        <v>2421</v>
      </c>
      <c r="H15" s="532" t="s">
        <v>822</v>
      </c>
      <c r="I15" s="554" t="s">
        <v>631</v>
      </c>
      <c r="J15" s="880"/>
      <c r="K15" s="880"/>
      <c r="L15" s="880"/>
      <c r="M15" s="890"/>
      <c r="N15" s="890"/>
      <c r="O15" s="890"/>
      <c r="P15" s="890"/>
      <c r="Q15" s="880"/>
      <c r="R15" s="1192"/>
    </row>
    <row r="16" spans="1:19" ht="30" x14ac:dyDescent="0.25">
      <c r="A16" s="1195"/>
      <c r="B16" s="879"/>
      <c r="C16" s="879"/>
      <c r="D16" s="880"/>
      <c r="E16" s="1193"/>
      <c r="F16" s="1196"/>
      <c r="G16" s="532" t="s">
        <v>1867</v>
      </c>
      <c r="H16" s="532" t="s">
        <v>57</v>
      </c>
      <c r="I16" s="554" t="s">
        <v>41</v>
      </c>
      <c r="J16" s="880"/>
      <c r="K16" s="880"/>
      <c r="L16" s="880"/>
      <c r="M16" s="890"/>
      <c r="N16" s="890"/>
      <c r="O16" s="890"/>
      <c r="P16" s="890"/>
      <c r="Q16" s="880"/>
      <c r="R16" s="1192"/>
    </row>
    <row r="17" spans="1:19" ht="30" x14ac:dyDescent="0.25">
      <c r="A17" s="1195"/>
      <c r="B17" s="879"/>
      <c r="C17" s="879"/>
      <c r="D17" s="880"/>
      <c r="E17" s="1193"/>
      <c r="F17" s="1196"/>
      <c r="G17" s="532" t="s">
        <v>2422</v>
      </c>
      <c r="H17" s="532" t="s">
        <v>332</v>
      </c>
      <c r="I17" s="532">
        <v>1</v>
      </c>
      <c r="J17" s="880"/>
      <c r="K17" s="880"/>
      <c r="L17" s="880"/>
      <c r="M17" s="890"/>
      <c r="N17" s="890"/>
      <c r="O17" s="890"/>
      <c r="P17" s="890"/>
      <c r="Q17" s="880"/>
      <c r="R17" s="1192"/>
    </row>
    <row r="18" spans="1:19" ht="165" x14ac:dyDescent="0.25">
      <c r="A18" s="731">
        <v>6</v>
      </c>
      <c r="B18" s="533">
        <v>1</v>
      </c>
      <c r="C18" s="533">
        <v>4</v>
      </c>
      <c r="D18" s="532">
        <v>2</v>
      </c>
      <c r="E18" s="730" t="s">
        <v>2423</v>
      </c>
      <c r="F18" s="532" t="s">
        <v>2424</v>
      </c>
      <c r="G18" s="532" t="s">
        <v>2425</v>
      </c>
      <c r="H18" s="532" t="s">
        <v>2426</v>
      </c>
      <c r="I18" s="554" t="s">
        <v>1466</v>
      </c>
      <c r="J18" s="532" t="s">
        <v>2427</v>
      </c>
      <c r="K18" s="539" t="s">
        <v>2428</v>
      </c>
      <c r="L18" s="539"/>
      <c r="M18" s="534">
        <v>3600</v>
      </c>
      <c r="N18" s="533"/>
      <c r="O18" s="534">
        <f>M18</f>
        <v>3600</v>
      </c>
      <c r="P18" s="534"/>
      <c r="Q18" s="532" t="s">
        <v>2401</v>
      </c>
      <c r="R18" s="532" t="s">
        <v>2402</v>
      </c>
    </row>
    <row r="19" spans="1:19" ht="255" x14ac:dyDescent="0.25">
      <c r="A19" s="533">
        <v>7</v>
      </c>
      <c r="B19" s="533">
        <v>1</v>
      </c>
      <c r="C19" s="533">
        <v>4</v>
      </c>
      <c r="D19" s="533">
        <v>5</v>
      </c>
      <c r="E19" s="730" t="s">
        <v>2429</v>
      </c>
      <c r="F19" s="532" t="s">
        <v>2430</v>
      </c>
      <c r="G19" s="552" t="s">
        <v>568</v>
      </c>
      <c r="H19" s="532" t="s">
        <v>2431</v>
      </c>
      <c r="I19" s="532">
        <v>100</v>
      </c>
      <c r="J19" s="532" t="s">
        <v>2432</v>
      </c>
      <c r="K19" s="533" t="s">
        <v>2433</v>
      </c>
      <c r="L19" s="533"/>
      <c r="M19" s="534">
        <v>47787.09</v>
      </c>
      <c r="N19" s="534"/>
      <c r="O19" s="534">
        <f>M19</f>
        <v>47787.09</v>
      </c>
      <c r="P19" s="534"/>
      <c r="Q19" s="532" t="s">
        <v>2401</v>
      </c>
      <c r="R19" s="532" t="s">
        <v>2402</v>
      </c>
    </row>
    <row r="20" spans="1:19" ht="135" x14ac:dyDescent="0.25">
      <c r="A20" s="533">
        <v>8</v>
      </c>
      <c r="B20" s="533">
        <v>1</v>
      </c>
      <c r="C20" s="533">
        <v>4</v>
      </c>
      <c r="D20" s="533">
        <v>5</v>
      </c>
      <c r="E20" s="730" t="s">
        <v>2434</v>
      </c>
      <c r="F20" s="532" t="s">
        <v>2435</v>
      </c>
      <c r="G20" s="532" t="s">
        <v>2436</v>
      </c>
      <c r="H20" s="532" t="s">
        <v>585</v>
      </c>
      <c r="I20" s="532">
        <v>20</v>
      </c>
      <c r="J20" s="532" t="s">
        <v>2120</v>
      </c>
      <c r="K20" s="533" t="s">
        <v>52</v>
      </c>
      <c r="L20" s="533"/>
      <c r="M20" s="501">
        <v>59000</v>
      </c>
      <c r="N20" s="731"/>
      <c r="O20" s="501">
        <f>M20</f>
        <v>59000</v>
      </c>
      <c r="P20" s="534"/>
      <c r="Q20" s="532" t="s">
        <v>2401</v>
      </c>
      <c r="R20" s="532" t="s">
        <v>2402</v>
      </c>
    </row>
    <row r="21" spans="1:19" ht="195" x14ac:dyDescent="0.25">
      <c r="A21" s="532">
        <v>9</v>
      </c>
      <c r="B21" s="533">
        <v>1</v>
      </c>
      <c r="C21" s="533">
        <v>1</v>
      </c>
      <c r="D21" s="533">
        <v>5</v>
      </c>
      <c r="E21" s="500" t="s">
        <v>2437</v>
      </c>
      <c r="F21" s="536" t="s">
        <v>2438</v>
      </c>
      <c r="G21" s="532" t="s">
        <v>2397</v>
      </c>
      <c r="H21" s="536" t="s">
        <v>2398</v>
      </c>
      <c r="I21" s="532" t="s">
        <v>2439</v>
      </c>
      <c r="J21" s="580" t="s">
        <v>2440</v>
      </c>
      <c r="K21" s="579"/>
      <c r="L21" s="532" t="s">
        <v>109</v>
      </c>
      <c r="M21" s="533"/>
      <c r="N21" s="535">
        <v>62405.01</v>
      </c>
      <c r="O21" s="534"/>
      <c r="P21" s="535">
        <v>62405.01</v>
      </c>
      <c r="Q21" s="532" t="s">
        <v>2401</v>
      </c>
      <c r="R21" s="499" t="s">
        <v>2402</v>
      </c>
    </row>
    <row r="22" spans="1:19" ht="120.75" customHeight="1" x14ac:dyDescent="0.25">
      <c r="A22" s="1194">
        <v>10</v>
      </c>
      <c r="B22" s="879">
        <v>1</v>
      </c>
      <c r="C22" s="879">
        <v>1</v>
      </c>
      <c r="D22" s="879">
        <v>2</v>
      </c>
      <c r="E22" s="1193" t="s">
        <v>2441</v>
      </c>
      <c r="F22" s="880" t="s">
        <v>2442</v>
      </c>
      <c r="G22" s="498" t="s">
        <v>2443</v>
      </c>
      <c r="H22" s="536" t="s">
        <v>2444</v>
      </c>
      <c r="I22" s="532" t="s">
        <v>2445</v>
      </c>
      <c r="J22" s="880" t="s">
        <v>1652</v>
      </c>
      <c r="K22" s="879"/>
      <c r="L22" s="880" t="s">
        <v>109</v>
      </c>
      <c r="M22" s="879"/>
      <c r="N22" s="890">
        <v>91395.08</v>
      </c>
      <c r="O22" s="883"/>
      <c r="P22" s="890">
        <f>N22</f>
        <v>91395.08</v>
      </c>
      <c r="Q22" s="880" t="s">
        <v>2401</v>
      </c>
      <c r="R22" s="1192" t="s">
        <v>2402</v>
      </c>
    </row>
    <row r="23" spans="1:19" ht="120.75" customHeight="1" x14ac:dyDescent="0.25">
      <c r="A23" s="1194"/>
      <c r="B23" s="879"/>
      <c r="C23" s="879"/>
      <c r="D23" s="879"/>
      <c r="E23" s="1193"/>
      <c r="F23" s="880"/>
      <c r="G23" s="763" t="s">
        <v>380</v>
      </c>
      <c r="H23" s="697" t="s">
        <v>2446</v>
      </c>
      <c r="I23" s="697" t="s">
        <v>2447</v>
      </c>
      <c r="J23" s="880"/>
      <c r="K23" s="879"/>
      <c r="L23" s="880"/>
      <c r="M23" s="879"/>
      <c r="N23" s="890"/>
      <c r="O23" s="883"/>
      <c r="P23" s="890"/>
      <c r="Q23" s="880"/>
      <c r="R23" s="1192"/>
    </row>
    <row r="24" spans="1:19" ht="245.45" customHeight="1" x14ac:dyDescent="0.25">
      <c r="A24" s="834">
        <v>11</v>
      </c>
      <c r="B24" s="834">
        <v>1</v>
      </c>
      <c r="C24" s="834">
        <v>4</v>
      </c>
      <c r="D24" s="879">
        <v>2</v>
      </c>
      <c r="E24" s="1193" t="s">
        <v>2448</v>
      </c>
      <c r="F24" s="858" t="s">
        <v>2449</v>
      </c>
      <c r="G24" s="880" t="s">
        <v>2450</v>
      </c>
      <c r="H24" s="532" t="s">
        <v>2451</v>
      </c>
      <c r="I24" s="532" t="s">
        <v>2452</v>
      </c>
      <c r="J24" s="880" t="s">
        <v>2453</v>
      </c>
      <c r="K24" s="879"/>
      <c r="L24" s="879" t="s">
        <v>2454</v>
      </c>
      <c r="M24" s="879"/>
      <c r="N24" s="883">
        <v>158844</v>
      </c>
      <c r="O24" s="879"/>
      <c r="P24" s="883">
        <f>N24</f>
        <v>158844</v>
      </c>
      <c r="Q24" s="858" t="s">
        <v>2401</v>
      </c>
      <c r="R24" s="858" t="s">
        <v>2402</v>
      </c>
    </row>
    <row r="25" spans="1:19" ht="297" customHeight="1" x14ac:dyDescent="0.25">
      <c r="A25" s="835"/>
      <c r="B25" s="835"/>
      <c r="C25" s="835"/>
      <c r="D25" s="879"/>
      <c r="E25" s="1193"/>
      <c r="F25" s="858"/>
      <c r="G25" s="879"/>
      <c r="H25" s="532" t="s">
        <v>2444</v>
      </c>
      <c r="I25" s="532">
        <v>120</v>
      </c>
      <c r="J25" s="880"/>
      <c r="K25" s="879"/>
      <c r="L25" s="879"/>
      <c r="M25" s="879"/>
      <c r="N25" s="883"/>
      <c r="O25" s="879"/>
      <c r="P25" s="883"/>
      <c r="Q25" s="858"/>
      <c r="R25" s="858"/>
    </row>
    <row r="26" spans="1:19" ht="373.5" customHeight="1" x14ac:dyDescent="0.25">
      <c r="A26" s="533">
        <v>12</v>
      </c>
      <c r="B26" s="533">
        <v>1</v>
      </c>
      <c r="C26" s="533">
        <v>4</v>
      </c>
      <c r="D26" s="533">
        <v>2</v>
      </c>
      <c r="E26" s="730" t="s">
        <v>2455</v>
      </c>
      <c r="F26" s="733" t="s">
        <v>2456</v>
      </c>
      <c r="G26" s="533" t="s">
        <v>568</v>
      </c>
      <c r="H26" s="532" t="s">
        <v>85</v>
      </c>
      <c r="I26" s="532">
        <v>200</v>
      </c>
      <c r="J26" s="532" t="s">
        <v>2457</v>
      </c>
      <c r="K26" s="533"/>
      <c r="L26" s="533" t="s">
        <v>2458</v>
      </c>
      <c r="M26" s="533"/>
      <c r="N26" s="534">
        <v>275889.43</v>
      </c>
      <c r="O26" s="533"/>
      <c r="P26" s="534">
        <f>N26</f>
        <v>275889.43</v>
      </c>
      <c r="Q26" s="733" t="s">
        <v>2401</v>
      </c>
      <c r="R26" s="733" t="s">
        <v>2402</v>
      </c>
    </row>
    <row r="27" spans="1:19" s="364" customFormat="1" ht="278.25" customHeight="1" x14ac:dyDescent="0.25">
      <c r="A27" s="533">
        <v>13</v>
      </c>
      <c r="B27" s="533">
        <v>1</v>
      </c>
      <c r="C27" s="533">
        <v>4</v>
      </c>
      <c r="D27" s="533">
        <v>2</v>
      </c>
      <c r="E27" s="730" t="s">
        <v>2459</v>
      </c>
      <c r="F27" s="733" t="s">
        <v>2460</v>
      </c>
      <c r="G27" s="532" t="s">
        <v>2461</v>
      </c>
      <c r="H27" s="532" t="s">
        <v>2462</v>
      </c>
      <c r="I27" s="532">
        <v>13</v>
      </c>
      <c r="J27" s="532" t="s">
        <v>2463</v>
      </c>
      <c r="K27" s="533"/>
      <c r="L27" s="533" t="s">
        <v>2458</v>
      </c>
      <c r="M27" s="533"/>
      <c r="N27" s="534">
        <v>36200</v>
      </c>
      <c r="O27" s="533"/>
      <c r="P27" s="534">
        <v>36200</v>
      </c>
      <c r="Q27" s="733" t="s">
        <v>2401</v>
      </c>
      <c r="R27" s="733" t="s">
        <v>2402</v>
      </c>
    </row>
    <row r="28" spans="1:19" ht="314.25" customHeight="1" x14ac:dyDescent="0.25">
      <c r="A28" s="533">
        <v>14</v>
      </c>
      <c r="B28" s="533">
        <v>1</v>
      </c>
      <c r="C28" s="533">
        <v>4</v>
      </c>
      <c r="D28" s="533">
        <v>2</v>
      </c>
      <c r="E28" s="730" t="s">
        <v>2464</v>
      </c>
      <c r="F28" s="733" t="s">
        <v>2465</v>
      </c>
      <c r="G28" s="532" t="s">
        <v>2461</v>
      </c>
      <c r="H28" s="532" t="s">
        <v>2462</v>
      </c>
      <c r="I28" s="532" t="s">
        <v>2466</v>
      </c>
      <c r="J28" s="532" t="s">
        <v>2467</v>
      </c>
      <c r="K28" s="533"/>
      <c r="L28" s="533" t="s">
        <v>2458</v>
      </c>
      <c r="M28" s="533"/>
      <c r="N28" s="534">
        <v>38500</v>
      </c>
      <c r="O28" s="533"/>
      <c r="P28" s="534">
        <f>N28</f>
        <v>38500</v>
      </c>
      <c r="Q28" s="733" t="s">
        <v>2401</v>
      </c>
      <c r="R28" s="733" t="s">
        <v>2402</v>
      </c>
    </row>
    <row r="29" spans="1:19" s="364" customFormat="1" ht="28.5" customHeight="1" x14ac:dyDescent="0.25">
      <c r="A29" s="766"/>
      <c r="B29" s="766"/>
      <c r="C29" s="766"/>
      <c r="D29" s="766"/>
      <c r="E29" s="766"/>
      <c r="F29" s="766"/>
      <c r="G29" s="766"/>
      <c r="H29" s="766"/>
      <c r="I29" s="766"/>
      <c r="J29" s="766"/>
      <c r="K29" s="766"/>
      <c r="L29" s="766"/>
      <c r="M29" s="766"/>
      <c r="N29" s="766"/>
      <c r="O29" s="766"/>
      <c r="P29" s="766"/>
      <c r="Q29" s="766"/>
      <c r="R29" s="766"/>
      <c r="S29" s="766"/>
    </row>
    <row r="30" spans="1:19" s="364" customFormat="1" ht="15.75" x14ac:dyDescent="0.25">
      <c r="D30" s="599"/>
      <c r="H30" s="497"/>
      <c r="K30" s="599"/>
      <c r="L30" s="599"/>
      <c r="M30" s="599"/>
      <c r="N30" s="969"/>
      <c r="O30" s="1033" t="s">
        <v>35</v>
      </c>
      <c r="P30" s="1033"/>
      <c r="Q30" s="1033"/>
      <c r="R30" s="488"/>
    </row>
    <row r="31" spans="1:19" s="364" customFormat="1" x14ac:dyDescent="0.25">
      <c r="D31" s="599"/>
      <c r="H31" s="497"/>
      <c r="K31" s="599"/>
      <c r="L31" s="599"/>
      <c r="M31" s="599"/>
      <c r="N31" s="969"/>
      <c r="O31" s="393" t="s">
        <v>36</v>
      </c>
      <c r="P31" s="969" t="s">
        <v>37</v>
      </c>
      <c r="Q31" s="969"/>
      <c r="R31" s="488"/>
    </row>
    <row r="32" spans="1:19" s="364" customFormat="1" x14ac:dyDescent="0.25">
      <c r="D32" s="599"/>
      <c r="H32" s="497"/>
      <c r="K32" s="599"/>
      <c r="L32" s="599"/>
      <c r="M32" s="599"/>
      <c r="N32" s="969"/>
      <c r="O32" s="393"/>
      <c r="P32" s="393">
        <v>2020</v>
      </c>
      <c r="Q32" s="393">
        <v>2021</v>
      </c>
      <c r="R32" s="488"/>
    </row>
    <row r="33" spans="1:19" s="364" customFormat="1" x14ac:dyDescent="0.25">
      <c r="D33" s="599"/>
      <c r="H33" s="497"/>
      <c r="K33" s="599"/>
      <c r="L33" s="599"/>
      <c r="M33" s="599"/>
      <c r="N33" s="393" t="s">
        <v>729</v>
      </c>
      <c r="O33" s="601">
        <v>14</v>
      </c>
      <c r="P33" s="379">
        <f>O7+O8+O9+O10+O13+O18+O19+O20</f>
        <v>639646.59</v>
      </c>
      <c r="Q33" s="379">
        <f>P21+P22+P24+P26+P27+P28</f>
        <v>663233.52</v>
      </c>
      <c r="R33" s="767"/>
    </row>
    <row r="34" spans="1:19" x14ac:dyDescent="0.25">
      <c r="O34" s="496"/>
      <c r="P34" s="496"/>
      <c r="R34" s="495"/>
    </row>
    <row r="35" spans="1:19" x14ac:dyDescent="0.25">
      <c r="O35" s="496"/>
      <c r="P35" s="496"/>
      <c r="Q35" s="495"/>
    </row>
    <row r="36" spans="1:19" x14ac:dyDescent="0.25">
      <c r="Q36" s="495"/>
    </row>
    <row r="38" spans="1:19" s="357" customFormat="1" x14ac:dyDescent="0.25">
      <c r="A38" s="354"/>
      <c r="B38" s="354"/>
      <c r="C38" s="354"/>
      <c r="D38" s="598"/>
      <c r="E38" s="354"/>
      <c r="F38" s="354"/>
      <c r="G38" s="354"/>
      <c r="H38" s="366"/>
      <c r="I38" s="354"/>
      <c r="J38" s="354"/>
      <c r="K38" s="598"/>
      <c r="L38" s="598"/>
      <c r="M38" s="598"/>
      <c r="N38" s="598"/>
      <c r="O38" s="494"/>
      <c r="P38" s="494"/>
      <c r="Q38" s="495"/>
      <c r="S38" s="354"/>
    </row>
    <row r="39" spans="1:19" s="357" customFormat="1" x14ac:dyDescent="0.25">
      <c r="A39" s="354"/>
      <c r="B39" s="354"/>
      <c r="C39" s="354"/>
      <c r="D39" s="598"/>
      <c r="E39" s="354"/>
      <c r="F39" s="354"/>
      <c r="G39" s="354"/>
      <c r="H39" s="366"/>
      <c r="I39" s="354"/>
      <c r="J39" s="354"/>
      <c r="K39" s="598"/>
      <c r="L39" s="598"/>
      <c r="M39" s="598"/>
      <c r="N39" s="598"/>
      <c r="O39" s="494"/>
      <c r="P39" s="494"/>
      <c r="Q39" s="495"/>
      <c r="S39" s="354"/>
    </row>
  </sheetData>
  <mergeCells count="80">
    <mergeCell ref="F4:F5"/>
    <mergeCell ref="A4:A5"/>
    <mergeCell ref="B4:B5"/>
    <mergeCell ref="C4:C5"/>
    <mergeCell ref="D4:D5"/>
    <mergeCell ref="E4:E5"/>
    <mergeCell ref="Q4:Q5"/>
    <mergeCell ref="R4:R5"/>
    <mergeCell ref="A10:A12"/>
    <mergeCell ref="B10:B12"/>
    <mergeCell ref="C10:C12"/>
    <mergeCell ref="D10:D12"/>
    <mergeCell ref="E10:E12"/>
    <mergeCell ref="F10:F12"/>
    <mergeCell ref="G10:G11"/>
    <mergeCell ref="J10:J12"/>
    <mergeCell ref="G4:G5"/>
    <mergeCell ref="H4:I4"/>
    <mergeCell ref="J4:J5"/>
    <mergeCell ref="K4:L4"/>
    <mergeCell ref="M4:N4"/>
    <mergeCell ref="O4:P4"/>
    <mergeCell ref="Q10:Q12"/>
    <mergeCell ref="R10:R12"/>
    <mergeCell ref="A13:A17"/>
    <mergeCell ref="B13:B17"/>
    <mergeCell ref="C13:C17"/>
    <mergeCell ref="D13:D17"/>
    <mergeCell ref="E13:E17"/>
    <mergeCell ref="F13:F17"/>
    <mergeCell ref="G13:G14"/>
    <mergeCell ref="J13:J17"/>
    <mergeCell ref="K10:K12"/>
    <mergeCell ref="L10:L12"/>
    <mergeCell ref="M10:M12"/>
    <mergeCell ref="N10:N12"/>
    <mergeCell ref="O10:O12"/>
    <mergeCell ref="P10:P12"/>
    <mergeCell ref="Q13:Q17"/>
    <mergeCell ref="R13:R17"/>
    <mergeCell ref="A22:A23"/>
    <mergeCell ref="B22:B23"/>
    <mergeCell ref="C22:C23"/>
    <mergeCell ref="D22:D23"/>
    <mergeCell ref="E22:E23"/>
    <mergeCell ref="F22:F23"/>
    <mergeCell ref="J22:J23"/>
    <mergeCell ref="K22:K23"/>
    <mergeCell ref="K13:K17"/>
    <mergeCell ref="L13:L17"/>
    <mergeCell ref="M13:M17"/>
    <mergeCell ref="N13:N17"/>
    <mergeCell ref="O13:O17"/>
    <mergeCell ref="P13:P17"/>
    <mergeCell ref="R22:R23"/>
    <mergeCell ref="A24:A25"/>
    <mergeCell ref="B24:B25"/>
    <mergeCell ref="C24:C25"/>
    <mergeCell ref="D24:D25"/>
    <mergeCell ref="E24:E25"/>
    <mergeCell ref="F24:F25"/>
    <mergeCell ref="G24:G25"/>
    <mergeCell ref="J24:J25"/>
    <mergeCell ref="K24:K25"/>
    <mergeCell ref="L22:L23"/>
    <mergeCell ref="M22:M23"/>
    <mergeCell ref="N22:N23"/>
    <mergeCell ref="O22:O23"/>
    <mergeCell ref="P22:P23"/>
    <mergeCell ref="Q22:Q23"/>
    <mergeCell ref="R24:R25"/>
    <mergeCell ref="N30:N32"/>
    <mergeCell ref="O30:Q30"/>
    <mergeCell ref="P31:Q31"/>
    <mergeCell ref="L24:L25"/>
    <mergeCell ref="M24:M25"/>
    <mergeCell ref="N24:N25"/>
    <mergeCell ref="O24:O25"/>
    <mergeCell ref="P24:P25"/>
    <mergeCell ref="Q24:Q25"/>
  </mergeCells>
  <pageMargins left="0.7" right="0.7" top="0.75" bottom="0.75" header="0.3" footer="0.3"/>
  <pageSetup paperSize="9"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I28"/>
  <sheetViews>
    <sheetView topLeftCell="A17" zoomScaleNormal="100" workbookViewId="0">
      <selection activeCell="P24" sqref="P24"/>
    </sheetView>
  </sheetViews>
  <sheetFormatPr defaultRowHeight="15" x14ac:dyDescent="0.25"/>
  <cols>
    <col min="1" max="1" width="4.7109375" style="85" customWidth="1"/>
    <col min="2" max="2" width="9.140625" style="85" customWidth="1"/>
    <col min="3" max="3" width="7" style="85" customWidth="1"/>
    <col min="4" max="4" width="11.5703125" style="85" customWidth="1"/>
    <col min="5" max="5" width="21.85546875" style="85" customWidth="1"/>
    <col min="6" max="6" width="39.5703125" style="85" customWidth="1"/>
    <col min="7" max="7" width="15.7109375" style="85" customWidth="1"/>
    <col min="8" max="8" width="11.5703125" style="85" customWidth="1"/>
    <col min="9" max="9" width="10.7109375" style="85" customWidth="1"/>
    <col min="10" max="10" width="22.5703125" style="85" customWidth="1"/>
    <col min="11" max="11" width="10.42578125" style="85" customWidth="1"/>
    <col min="12" max="12" width="9.85546875" style="85" customWidth="1"/>
    <col min="13" max="13" width="15.85546875" style="85" customWidth="1"/>
    <col min="14" max="14" width="19.28515625" style="85" customWidth="1"/>
    <col min="15" max="15" width="13.85546875" style="85" customWidth="1"/>
    <col min="16" max="16" width="12.42578125" style="85" customWidth="1"/>
    <col min="17" max="17" width="17.42578125" style="85" customWidth="1"/>
    <col min="18" max="18" width="15.140625" style="85" customWidth="1"/>
    <col min="19" max="19" width="19.5703125" style="85" customWidth="1"/>
    <col min="20" max="258" width="9.140625" style="85"/>
    <col min="259" max="259" width="4.7109375" style="85" bestFit="1" customWidth="1"/>
    <col min="260" max="260" width="9.7109375" style="85" bestFit="1" customWidth="1"/>
    <col min="261" max="261" width="10" style="85" bestFit="1" customWidth="1"/>
    <col min="262" max="262" width="8.85546875" style="85" bestFit="1" customWidth="1"/>
    <col min="263" max="263" width="22.85546875" style="85" customWidth="1"/>
    <col min="264" max="264" width="59.7109375" style="85" bestFit="1" customWidth="1"/>
    <col min="265" max="265" width="57.85546875" style="85" bestFit="1" customWidth="1"/>
    <col min="266" max="266" width="35.28515625" style="85" bestFit="1" customWidth="1"/>
    <col min="267" max="267" width="28.140625" style="85" bestFit="1" customWidth="1"/>
    <col min="268" max="268" width="33.140625" style="85" bestFit="1" customWidth="1"/>
    <col min="269" max="269" width="26" style="85" bestFit="1" customWidth="1"/>
    <col min="270" max="270" width="19.140625" style="85" bestFit="1" customWidth="1"/>
    <col min="271" max="271" width="10.42578125" style="85" customWidth="1"/>
    <col min="272" max="272" width="11.85546875" style="85" customWidth="1"/>
    <col min="273" max="273" width="14.7109375" style="85" customWidth="1"/>
    <col min="274" max="274" width="9" style="85" bestFit="1" customWidth="1"/>
    <col min="275" max="514" width="9.140625" style="85"/>
    <col min="515" max="515" width="4.7109375" style="85" bestFit="1" customWidth="1"/>
    <col min="516" max="516" width="9.7109375" style="85" bestFit="1" customWidth="1"/>
    <col min="517" max="517" width="10" style="85" bestFit="1" customWidth="1"/>
    <col min="518" max="518" width="8.85546875" style="85" bestFit="1" customWidth="1"/>
    <col min="519" max="519" width="22.85546875" style="85" customWidth="1"/>
    <col min="520" max="520" width="59.7109375" style="85" bestFit="1" customWidth="1"/>
    <col min="521" max="521" width="57.85546875" style="85" bestFit="1" customWidth="1"/>
    <col min="522" max="522" width="35.28515625" style="85" bestFit="1" customWidth="1"/>
    <col min="523" max="523" width="28.140625" style="85" bestFit="1" customWidth="1"/>
    <col min="524" max="524" width="33.140625" style="85" bestFit="1" customWidth="1"/>
    <col min="525" max="525" width="26" style="85" bestFit="1" customWidth="1"/>
    <col min="526" max="526" width="19.140625" style="85" bestFit="1" customWidth="1"/>
    <col min="527" max="527" width="10.42578125" style="85" customWidth="1"/>
    <col min="528" max="528" width="11.85546875" style="85" customWidth="1"/>
    <col min="529" max="529" width="14.7109375" style="85" customWidth="1"/>
    <col min="530" max="530" width="9" style="85" bestFit="1" customWidth="1"/>
    <col min="531" max="770" width="9.140625" style="85"/>
    <col min="771" max="771" width="4.7109375" style="85" bestFit="1" customWidth="1"/>
    <col min="772" max="772" width="9.7109375" style="85" bestFit="1" customWidth="1"/>
    <col min="773" max="773" width="10" style="85" bestFit="1" customWidth="1"/>
    <col min="774" max="774" width="8.85546875" style="85" bestFit="1" customWidth="1"/>
    <col min="775" max="775" width="22.85546875" style="85" customWidth="1"/>
    <col min="776" max="776" width="59.7109375" style="85" bestFit="1" customWidth="1"/>
    <col min="777" max="777" width="57.85546875" style="85" bestFit="1" customWidth="1"/>
    <col min="778" max="778" width="35.28515625" style="85" bestFit="1" customWidth="1"/>
    <col min="779" max="779" width="28.140625" style="85" bestFit="1" customWidth="1"/>
    <col min="780" max="780" width="33.140625" style="85" bestFit="1" customWidth="1"/>
    <col min="781" max="781" width="26" style="85" bestFit="1" customWidth="1"/>
    <col min="782" max="782" width="19.140625" style="85" bestFit="1" customWidth="1"/>
    <col min="783" max="783" width="10.42578125" style="85" customWidth="1"/>
    <col min="784" max="784" width="11.85546875" style="85" customWidth="1"/>
    <col min="785" max="785" width="14.7109375" style="85" customWidth="1"/>
    <col min="786" max="786" width="9" style="85" bestFit="1" customWidth="1"/>
    <col min="787" max="1026" width="9.140625" style="85"/>
    <col min="1027" max="1027" width="4.7109375" style="85" bestFit="1" customWidth="1"/>
    <col min="1028" max="1028" width="9.7109375" style="85" bestFit="1" customWidth="1"/>
    <col min="1029" max="1029" width="10" style="85" bestFit="1" customWidth="1"/>
    <col min="1030" max="1030" width="8.85546875" style="85" bestFit="1" customWidth="1"/>
    <col min="1031" max="1031" width="22.85546875" style="85" customWidth="1"/>
    <col min="1032" max="1032" width="59.7109375" style="85" bestFit="1" customWidth="1"/>
    <col min="1033" max="1033" width="57.85546875" style="85" bestFit="1" customWidth="1"/>
    <col min="1034" max="1034" width="35.28515625" style="85" bestFit="1" customWidth="1"/>
    <col min="1035" max="1035" width="28.140625" style="85" bestFit="1" customWidth="1"/>
    <col min="1036" max="1036" width="33.140625" style="85" bestFit="1" customWidth="1"/>
    <col min="1037" max="1037" width="26" style="85" bestFit="1" customWidth="1"/>
    <col min="1038" max="1038" width="19.140625" style="85" bestFit="1" customWidth="1"/>
    <col min="1039" max="1039" width="10.42578125" style="85" customWidth="1"/>
    <col min="1040" max="1040" width="11.85546875" style="85" customWidth="1"/>
    <col min="1041" max="1041" width="14.7109375" style="85" customWidth="1"/>
    <col min="1042" max="1042" width="9" style="85" bestFit="1" customWidth="1"/>
    <col min="1043" max="1282" width="9.140625" style="85"/>
    <col min="1283" max="1283" width="4.7109375" style="85" bestFit="1" customWidth="1"/>
    <col min="1284" max="1284" width="9.7109375" style="85" bestFit="1" customWidth="1"/>
    <col min="1285" max="1285" width="10" style="85" bestFit="1" customWidth="1"/>
    <col min="1286" max="1286" width="8.85546875" style="85" bestFit="1" customWidth="1"/>
    <col min="1287" max="1287" width="22.85546875" style="85" customWidth="1"/>
    <col min="1288" max="1288" width="59.7109375" style="85" bestFit="1" customWidth="1"/>
    <col min="1289" max="1289" width="57.85546875" style="85" bestFit="1" customWidth="1"/>
    <col min="1290" max="1290" width="35.28515625" style="85" bestFit="1" customWidth="1"/>
    <col min="1291" max="1291" width="28.140625" style="85" bestFit="1" customWidth="1"/>
    <col min="1292" max="1292" width="33.140625" style="85" bestFit="1" customWidth="1"/>
    <col min="1293" max="1293" width="26" style="85" bestFit="1" customWidth="1"/>
    <col min="1294" max="1294" width="19.140625" style="85" bestFit="1" customWidth="1"/>
    <col min="1295" max="1295" width="10.42578125" style="85" customWidth="1"/>
    <col min="1296" max="1296" width="11.85546875" style="85" customWidth="1"/>
    <col min="1297" max="1297" width="14.7109375" style="85" customWidth="1"/>
    <col min="1298" max="1298" width="9" style="85" bestFit="1" customWidth="1"/>
    <col min="1299" max="1538" width="9.140625" style="85"/>
    <col min="1539" max="1539" width="4.7109375" style="85" bestFit="1" customWidth="1"/>
    <col min="1540" max="1540" width="9.7109375" style="85" bestFit="1" customWidth="1"/>
    <col min="1541" max="1541" width="10" style="85" bestFit="1" customWidth="1"/>
    <col min="1542" max="1542" width="8.85546875" style="85" bestFit="1" customWidth="1"/>
    <col min="1543" max="1543" width="22.85546875" style="85" customWidth="1"/>
    <col min="1544" max="1544" width="59.7109375" style="85" bestFit="1" customWidth="1"/>
    <col min="1545" max="1545" width="57.85546875" style="85" bestFit="1" customWidth="1"/>
    <col min="1546" max="1546" width="35.28515625" style="85" bestFit="1" customWidth="1"/>
    <col min="1547" max="1547" width="28.140625" style="85" bestFit="1" customWidth="1"/>
    <col min="1548" max="1548" width="33.140625" style="85" bestFit="1" customWidth="1"/>
    <col min="1549" max="1549" width="26" style="85" bestFit="1" customWidth="1"/>
    <col min="1550" max="1550" width="19.140625" style="85" bestFit="1" customWidth="1"/>
    <col min="1551" max="1551" width="10.42578125" style="85" customWidth="1"/>
    <col min="1552" max="1552" width="11.85546875" style="85" customWidth="1"/>
    <col min="1553" max="1553" width="14.7109375" style="85" customWidth="1"/>
    <col min="1554" max="1554" width="9" style="85" bestFit="1" customWidth="1"/>
    <col min="1555" max="1794" width="9.140625" style="85"/>
    <col min="1795" max="1795" width="4.7109375" style="85" bestFit="1" customWidth="1"/>
    <col min="1796" max="1796" width="9.7109375" style="85" bestFit="1" customWidth="1"/>
    <col min="1797" max="1797" width="10" style="85" bestFit="1" customWidth="1"/>
    <col min="1798" max="1798" width="8.85546875" style="85" bestFit="1" customWidth="1"/>
    <col min="1799" max="1799" width="22.85546875" style="85" customWidth="1"/>
    <col min="1800" max="1800" width="59.7109375" style="85" bestFit="1" customWidth="1"/>
    <col min="1801" max="1801" width="57.85546875" style="85" bestFit="1" customWidth="1"/>
    <col min="1802" max="1802" width="35.28515625" style="85" bestFit="1" customWidth="1"/>
    <col min="1803" max="1803" width="28.140625" style="85" bestFit="1" customWidth="1"/>
    <col min="1804" max="1804" width="33.140625" style="85" bestFit="1" customWidth="1"/>
    <col min="1805" max="1805" width="26" style="85" bestFit="1" customWidth="1"/>
    <col min="1806" max="1806" width="19.140625" style="85" bestFit="1" customWidth="1"/>
    <col min="1807" max="1807" width="10.42578125" style="85" customWidth="1"/>
    <col min="1808" max="1808" width="11.85546875" style="85" customWidth="1"/>
    <col min="1809" max="1809" width="14.7109375" style="85" customWidth="1"/>
    <col min="1810" max="1810" width="9" style="85" bestFit="1" customWidth="1"/>
    <col min="1811" max="2050" width="9.140625" style="85"/>
    <col min="2051" max="2051" width="4.7109375" style="85" bestFit="1" customWidth="1"/>
    <col min="2052" max="2052" width="9.7109375" style="85" bestFit="1" customWidth="1"/>
    <col min="2053" max="2053" width="10" style="85" bestFit="1" customWidth="1"/>
    <col min="2054" max="2054" width="8.85546875" style="85" bestFit="1" customWidth="1"/>
    <col min="2055" max="2055" width="22.85546875" style="85" customWidth="1"/>
    <col min="2056" max="2056" width="59.7109375" style="85" bestFit="1" customWidth="1"/>
    <col min="2057" max="2057" width="57.85546875" style="85" bestFit="1" customWidth="1"/>
    <col min="2058" max="2058" width="35.28515625" style="85" bestFit="1" customWidth="1"/>
    <col min="2059" max="2059" width="28.140625" style="85" bestFit="1" customWidth="1"/>
    <col min="2060" max="2060" width="33.140625" style="85" bestFit="1" customWidth="1"/>
    <col min="2061" max="2061" width="26" style="85" bestFit="1" customWidth="1"/>
    <col min="2062" max="2062" width="19.140625" style="85" bestFit="1" customWidth="1"/>
    <col min="2063" max="2063" width="10.42578125" style="85" customWidth="1"/>
    <col min="2064" max="2064" width="11.85546875" style="85" customWidth="1"/>
    <col min="2065" max="2065" width="14.7109375" style="85" customWidth="1"/>
    <col min="2066" max="2066" width="9" style="85" bestFit="1" customWidth="1"/>
    <col min="2067" max="2306" width="9.140625" style="85"/>
    <col min="2307" max="2307" width="4.7109375" style="85" bestFit="1" customWidth="1"/>
    <col min="2308" max="2308" width="9.7109375" style="85" bestFit="1" customWidth="1"/>
    <col min="2309" max="2309" width="10" style="85" bestFit="1" customWidth="1"/>
    <col min="2310" max="2310" width="8.85546875" style="85" bestFit="1" customWidth="1"/>
    <col min="2311" max="2311" width="22.85546875" style="85" customWidth="1"/>
    <col min="2312" max="2312" width="59.7109375" style="85" bestFit="1" customWidth="1"/>
    <col min="2313" max="2313" width="57.85546875" style="85" bestFit="1" customWidth="1"/>
    <col min="2314" max="2314" width="35.28515625" style="85" bestFit="1" customWidth="1"/>
    <col min="2315" max="2315" width="28.140625" style="85" bestFit="1" customWidth="1"/>
    <col min="2316" max="2316" width="33.140625" style="85" bestFit="1" customWidth="1"/>
    <col min="2317" max="2317" width="26" style="85" bestFit="1" customWidth="1"/>
    <col min="2318" max="2318" width="19.140625" style="85" bestFit="1" customWidth="1"/>
    <col min="2319" max="2319" width="10.42578125" style="85" customWidth="1"/>
    <col min="2320" max="2320" width="11.85546875" style="85" customWidth="1"/>
    <col min="2321" max="2321" width="14.7109375" style="85" customWidth="1"/>
    <col min="2322" max="2322" width="9" style="85" bestFit="1" customWidth="1"/>
    <col min="2323" max="2562" width="9.140625" style="85"/>
    <col min="2563" max="2563" width="4.7109375" style="85" bestFit="1" customWidth="1"/>
    <col min="2564" max="2564" width="9.7109375" style="85" bestFit="1" customWidth="1"/>
    <col min="2565" max="2565" width="10" style="85" bestFit="1" customWidth="1"/>
    <col min="2566" max="2566" width="8.85546875" style="85" bestFit="1" customWidth="1"/>
    <col min="2567" max="2567" width="22.85546875" style="85" customWidth="1"/>
    <col min="2568" max="2568" width="59.7109375" style="85" bestFit="1" customWidth="1"/>
    <col min="2569" max="2569" width="57.85546875" style="85" bestFit="1" customWidth="1"/>
    <col min="2570" max="2570" width="35.28515625" style="85" bestFit="1" customWidth="1"/>
    <col min="2571" max="2571" width="28.140625" style="85" bestFit="1" customWidth="1"/>
    <col min="2572" max="2572" width="33.140625" style="85" bestFit="1" customWidth="1"/>
    <col min="2573" max="2573" width="26" style="85" bestFit="1" customWidth="1"/>
    <col min="2574" max="2574" width="19.140625" style="85" bestFit="1" customWidth="1"/>
    <col min="2575" max="2575" width="10.42578125" style="85" customWidth="1"/>
    <col min="2576" max="2576" width="11.85546875" style="85" customWidth="1"/>
    <col min="2577" max="2577" width="14.7109375" style="85" customWidth="1"/>
    <col min="2578" max="2578" width="9" style="85" bestFit="1" customWidth="1"/>
    <col min="2579" max="2818" width="9.140625" style="85"/>
    <col min="2819" max="2819" width="4.7109375" style="85" bestFit="1" customWidth="1"/>
    <col min="2820" max="2820" width="9.7109375" style="85" bestFit="1" customWidth="1"/>
    <col min="2821" max="2821" width="10" style="85" bestFit="1" customWidth="1"/>
    <col min="2822" max="2822" width="8.85546875" style="85" bestFit="1" customWidth="1"/>
    <col min="2823" max="2823" width="22.85546875" style="85" customWidth="1"/>
    <col min="2824" max="2824" width="59.7109375" style="85" bestFit="1" customWidth="1"/>
    <col min="2825" max="2825" width="57.85546875" style="85" bestFit="1" customWidth="1"/>
    <col min="2826" max="2826" width="35.28515625" style="85" bestFit="1" customWidth="1"/>
    <col min="2827" max="2827" width="28.140625" style="85" bestFit="1" customWidth="1"/>
    <col min="2828" max="2828" width="33.140625" style="85" bestFit="1" customWidth="1"/>
    <col min="2829" max="2829" width="26" style="85" bestFit="1" customWidth="1"/>
    <col min="2830" max="2830" width="19.140625" style="85" bestFit="1" customWidth="1"/>
    <col min="2831" max="2831" width="10.42578125" style="85" customWidth="1"/>
    <col min="2832" max="2832" width="11.85546875" style="85" customWidth="1"/>
    <col min="2833" max="2833" width="14.7109375" style="85" customWidth="1"/>
    <col min="2834" max="2834" width="9" style="85" bestFit="1" customWidth="1"/>
    <col min="2835" max="3074" width="9.140625" style="85"/>
    <col min="3075" max="3075" width="4.7109375" style="85" bestFit="1" customWidth="1"/>
    <col min="3076" max="3076" width="9.7109375" style="85" bestFit="1" customWidth="1"/>
    <col min="3077" max="3077" width="10" style="85" bestFit="1" customWidth="1"/>
    <col min="3078" max="3078" width="8.85546875" style="85" bestFit="1" customWidth="1"/>
    <col min="3079" max="3079" width="22.85546875" style="85" customWidth="1"/>
    <col min="3080" max="3080" width="59.7109375" style="85" bestFit="1" customWidth="1"/>
    <col min="3081" max="3081" width="57.85546875" style="85" bestFit="1" customWidth="1"/>
    <col min="3082" max="3082" width="35.28515625" style="85" bestFit="1" customWidth="1"/>
    <col min="3083" max="3083" width="28.140625" style="85" bestFit="1" customWidth="1"/>
    <col min="3084" max="3084" width="33.140625" style="85" bestFit="1" customWidth="1"/>
    <col min="3085" max="3085" width="26" style="85" bestFit="1" customWidth="1"/>
    <col min="3086" max="3086" width="19.140625" style="85" bestFit="1" customWidth="1"/>
    <col min="3087" max="3087" width="10.42578125" style="85" customWidth="1"/>
    <col min="3088" max="3088" width="11.85546875" style="85" customWidth="1"/>
    <col min="3089" max="3089" width="14.7109375" style="85" customWidth="1"/>
    <col min="3090" max="3090" width="9" style="85" bestFit="1" customWidth="1"/>
    <col min="3091" max="3330" width="9.140625" style="85"/>
    <col min="3331" max="3331" width="4.7109375" style="85" bestFit="1" customWidth="1"/>
    <col min="3332" max="3332" width="9.7109375" style="85" bestFit="1" customWidth="1"/>
    <col min="3333" max="3333" width="10" style="85" bestFit="1" customWidth="1"/>
    <col min="3334" max="3334" width="8.85546875" style="85" bestFit="1" customWidth="1"/>
    <col min="3335" max="3335" width="22.85546875" style="85" customWidth="1"/>
    <col min="3336" max="3336" width="59.7109375" style="85" bestFit="1" customWidth="1"/>
    <col min="3337" max="3337" width="57.85546875" style="85" bestFit="1" customWidth="1"/>
    <col min="3338" max="3338" width="35.28515625" style="85" bestFit="1" customWidth="1"/>
    <col min="3339" max="3339" width="28.140625" style="85" bestFit="1" customWidth="1"/>
    <col min="3340" max="3340" width="33.140625" style="85" bestFit="1" customWidth="1"/>
    <col min="3341" max="3341" width="26" style="85" bestFit="1" customWidth="1"/>
    <col min="3342" max="3342" width="19.140625" style="85" bestFit="1" customWidth="1"/>
    <col min="3343" max="3343" width="10.42578125" style="85" customWidth="1"/>
    <col min="3344" max="3344" width="11.85546875" style="85" customWidth="1"/>
    <col min="3345" max="3345" width="14.7109375" style="85" customWidth="1"/>
    <col min="3346" max="3346" width="9" style="85" bestFit="1" customWidth="1"/>
    <col min="3347" max="3586" width="9.140625" style="85"/>
    <col min="3587" max="3587" width="4.7109375" style="85" bestFit="1" customWidth="1"/>
    <col min="3588" max="3588" width="9.7109375" style="85" bestFit="1" customWidth="1"/>
    <col min="3589" max="3589" width="10" style="85" bestFit="1" customWidth="1"/>
    <col min="3590" max="3590" width="8.85546875" style="85" bestFit="1" customWidth="1"/>
    <col min="3591" max="3591" width="22.85546875" style="85" customWidth="1"/>
    <col min="3592" max="3592" width="59.7109375" style="85" bestFit="1" customWidth="1"/>
    <col min="3593" max="3593" width="57.85546875" style="85" bestFit="1" customWidth="1"/>
    <col min="3594" max="3594" width="35.28515625" style="85" bestFit="1" customWidth="1"/>
    <col min="3595" max="3595" width="28.140625" style="85" bestFit="1" customWidth="1"/>
    <col min="3596" max="3596" width="33.140625" style="85" bestFit="1" customWidth="1"/>
    <col min="3597" max="3597" width="26" style="85" bestFit="1" customWidth="1"/>
    <col min="3598" max="3598" width="19.140625" style="85" bestFit="1" customWidth="1"/>
    <col min="3599" max="3599" width="10.42578125" style="85" customWidth="1"/>
    <col min="3600" max="3600" width="11.85546875" style="85" customWidth="1"/>
    <col min="3601" max="3601" width="14.7109375" style="85" customWidth="1"/>
    <col min="3602" max="3602" width="9" style="85" bestFit="1" customWidth="1"/>
    <col min="3603" max="3842" width="9.140625" style="85"/>
    <col min="3843" max="3843" width="4.7109375" style="85" bestFit="1" customWidth="1"/>
    <col min="3844" max="3844" width="9.7109375" style="85" bestFit="1" customWidth="1"/>
    <col min="3845" max="3845" width="10" style="85" bestFit="1" customWidth="1"/>
    <col min="3846" max="3846" width="8.85546875" style="85" bestFit="1" customWidth="1"/>
    <col min="3847" max="3847" width="22.85546875" style="85" customWidth="1"/>
    <col min="3848" max="3848" width="59.7109375" style="85" bestFit="1" customWidth="1"/>
    <col min="3849" max="3849" width="57.85546875" style="85" bestFit="1" customWidth="1"/>
    <col min="3850" max="3850" width="35.28515625" style="85" bestFit="1" customWidth="1"/>
    <col min="3851" max="3851" width="28.140625" style="85" bestFit="1" customWidth="1"/>
    <col min="3852" max="3852" width="33.140625" style="85" bestFit="1" customWidth="1"/>
    <col min="3853" max="3853" width="26" style="85" bestFit="1" customWidth="1"/>
    <col min="3854" max="3854" width="19.140625" style="85" bestFit="1" customWidth="1"/>
    <col min="3855" max="3855" width="10.42578125" style="85" customWidth="1"/>
    <col min="3856" max="3856" width="11.85546875" style="85" customWidth="1"/>
    <col min="3857" max="3857" width="14.7109375" style="85" customWidth="1"/>
    <col min="3858" max="3858" width="9" style="85" bestFit="1" customWidth="1"/>
    <col min="3859" max="4098" width="9.140625" style="85"/>
    <col min="4099" max="4099" width="4.7109375" style="85" bestFit="1" customWidth="1"/>
    <col min="4100" max="4100" width="9.7109375" style="85" bestFit="1" customWidth="1"/>
    <col min="4101" max="4101" width="10" style="85" bestFit="1" customWidth="1"/>
    <col min="4102" max="4102" width="8.85546875" style="85" bestFit="1" customWidth="1"/>
    <col min="4103" max="4103" width="22.85546875" style="85" customWidth="1"/>
    <col min="4104" max="4104" width="59.7109375" style="85" bestFit="1" customWidth="1"/>
    <col min="4105" max="4105" width="57.85546875" style="85" bestFit="1" customWidth="1"/>
    <col min="4106" max="4106" width="35.28515625" style="85" bestFit="1" customWidth="1"/>
    <col min="4107" max="4107" width="28.140625" style="85" bestFit="1" customWidth="1"/>
    <col min="4108" max="4108" width="33.140625" style="85" bestFit="1" customWidth="1"/>
    <col min="4109" max="4109" width="26" style="85" bestFit="1" customWidth="1"/>
    <col min="4110" max="4110" width="19.140625" style="85" bestFit="1" customWidth="1"/>
    <col min="4111" max="4111" width="10.42578125" style="85" customWidth="1"/>
    <col min="4112" max="4112" width="11.85546875" style="85" customWidth="1"/>
    <col min="4113" max="4113" width="14.7109375" style="85" customWidth="1"/>
    <col min="4114" max="4114" width="9" style="85" bestFit="1" customWidth="1"/>
    <col min="4115" max="4354" width="9.140625" style="85"/>
    <col min="4355" max="4355" width="4.7109375" style="85" bestFit="1" customWidth="1"/>
    <col min="4356" max="4356" width="9.7109375" style="85" bestFit="1" customWidth="1"/>
    <col min="4357" max="4357" width="10" style="85" bestFit="1" customWidth="1"/>
    <col min="4358" max="4358" width="8.85546875" style="85" bestFit="1" customWidth="1"/>
    <col min="4359" max="4359" width="22.85546875" style="85" customWidth="1"/>
    <col min="4360" max="4360" width="59.7109375" style="85" bestFit="1" customWidth="1"/>
    <col min="4361" max="4361" width="57.85546875" style="85" bestFit="1" customWidth="1"/>
    <col min="4362" max="4362" width="35.28515625" style="85" bestFit="1" customWidth="1"/>
    <col min="4363" max="4363" width="28.140625" style="85" bestFit="1" customWidth="1"/>
    <col min="4364" max="4364" width="33.140625" style="85" bestFit="1" customWidth="1"/>
    <col min="4365" max="4365" width="26" style="85" bestFit="1" customWidth="1"/>
    <col min="4366" max="4366" width="19.140625" style="85" bestFit="1" customWidth="1"/>
    <col min="4367" max="4367" width="10.42578125" style="85" customWidth="1"/>
    <col min="4368" max="4368" width="11.85546875" style="85" customWidth="1"/>
    <col min="4369" max="4369" width="14.7109375" style="85" customWidth="1"/>
    <col min="4370" max="4370" width="9" style="85" bestFit="1" customWidth="1"/>
    <col min="4371" max="4610" width="9.140625" style="85"/>
    <col min="4611" max="4611" width="4.7109375" style="85" bestFit="1" customWidth="1"/>
    <col min="4612" max="4612" width="9.7109375" style="85" bestFit="1" customWidth="1"/>
    <col min="4613" max="4613" width="10" style="85" bestFit="1" customWidth="1"/>
    <col min="4614" max="4614" width="8.85546875" style="85" bestFit="1" customWidth="1"/>
    <col min="4615" max="4615" width="22.85546875" style="85" customWidth="1"/>
    <col min="4616" max="4616" width="59.7109375" style="85" bestFit="1" customWidth="1"/>
    <col min="4617" max="4617" width="57.85546875" style="85" bestFit="1" customWidth="1"/>
    <col min="4618" max="4618" width="35.28515625" style="85" bestFit="1" customWidth="1"/>
    <col min="4619" max="4619" width="28.140625" style="85" bestFit="1" customWidth="1"/>
    <col min="4620" max="4620" width="33.140625" style="85" bestFit="1" customWidth="1"/>
    <col min="4621" max="4621" width="26" style="85" bestFit="1" customWidth="1"/>
    <col min="4622" max="4622" width="19.140625" style="85" bestFit="1" customWidth="1"/>
    <col min="4623" max="4623" width="10.42578125" style="85" customWidth="1"/>
    <col min="4624" max="4624" width="11.85546875" style="85" customWidth="1"/>
    <col min="4625" max="4625" width="14.7109375" style="85" customWidth="1"/>
    <col min="4626" max="4626" width="9" style="85" bestFit="1" customWidth="1"/>
    <col min="4627" max="4866" width="9.140625" style="85"/>
    <col min="4867" max="4867" width="4.7109375" style="85" bestFit="1" customWidth="1"/>
    <col min="4868" max="4868" width="9.7109375" style="85" bestFit="1" customWidth="1"/>
    <col min="4869" max="4869" width="10" style="85" bestFit="1" customWidth="1"/>
    <col min="4870" max="4870" width="8.85546875" style="85" bestFit="1" customWidth="1"/>
    <col min="4871" max="4871" width="22.85546875" style="85" customWidth="1"/>
    <col min="4872" max="4872" width="59.7109375" style="85" bestFit="1" customWidth="1"/>
    <col min="4873" max="4873" width="57.85546875" style="85" bestFit="1" customWidth="1"/>
    <col min="4874" max="4874" width="35.28515625" style="85" bestFit="1" customWidth="1"/>
    <col min="4875" max="4875" width="28.140625" style="85" bestFit="1" customWidth="1"/>
    <col min="4876" max="4876" width="33.140625" style="85" bestFit="1" customWidth="1"/>
    <col min="4877" max="4877" width="26" style="85" bestFit="1" customWidth="1"/>
    <col min="4878" max="4878" width="19.140625" style="85" bestFit="1" customWidth="1"/>
    <col min="4879" max="4879" width="10.42578125" style="85" customWidth="1"/>
    <col min="4880" max="4880" width="11.85546875" style="85" customWidth="1"/>
    <col min="4881" max="4881" width="14.7109375" style="85" customWidth="1"/>
    <col min="4882" max="4882" width="9" style="85" bestFit="1" customWidth="1"/>
    <col min="4883" max="5122" width="9.140625" style="85"/>
    <col min="5123" max="5123" width="4.7109375" style="85" bestFit="1" customWidth="1"/>
    <col min="5124" max="5124" width="9.7109375" style="85" bestFit="1" customWidth="1"/>
    <col min="5125" max="5125" width="10" style="85" bestFit="1" customWidth="1"/>
    <col min="5126" max="5126" width="8.85546875" style="85" bestFit="1" customWidth="1"/>
    <col min="5127" max="5127" width="22.85546875" style="85" customWidth="1"/>
    <col min="5128" max="5128" width="59.7109375" style="85" bestFit="1" customWidth="1"/>
    <col min="5129" max="5129" width="57.85546875" style="85" bestFit="1" customWidth="1"/>
    <col min="5130" max="5130" width="35.28515625" style="85" bestFit="1" customWidth="1"/>
    <col min="5131" max="5131" width="28.140625" style="85" bestFit="1" customWidth="1"/>
    <col min="5132" max="5132" width="33.140625" style="85" bestFit="1" customWidth="1"/>
    <col min="5133" max="5133" width="26" style="85" bestFit="1" customWidth="1"/>
    <col min="5134" max="5134" width="19.140625" style="85" bestFit="1" customWidth="1"/>
    <col min="5135" max="5135" width="10.42578125" style="85" customWidth="1"/>
    <col min="5136" max="5136" width="11.85546875" style="85" customWidth="1"/>
    <col min="5137" max="5137" width="14.7109375" style="85" customWidth="1"/>
    <col min="5138" max="5138" width="9" style="85" bestFit="1" customWidth="1"/>
    <col min="5139" max="5378" width="9.140625" style="85"/>
    <col min="5379" max="5379" width="4.7109375" style="85" bestFit="1" customWidth="1"/>
    <col min="5380" max="5380" width="9.7109375" style="85" bestFit="1" customWidth="1"/>
    <col min="5381" max="5381" width="10" style="85" bestFit="1" customWidth="1"/>
    <col min="5382" max="5382" width="8.85546875" style="85" bestFit="1" customWidth="1"/>
    <col min="5383" max="5383" width="22.85546875" style="85" customWidth="1"/>
    <col min="5384" max="5384" width="59.7109375" style="85" bestFit="1" customWidth="1"/>
    <col min="5385" max="5385" width="57.85546875" style="85" bestFit="1" customWidth="1"/>
    <col min="5386" max="5386" width="35.28515625" style="85" bestFit="1" customWidth="1"/>
    <col min="5387" max="5387" width="28.140625" style="85" bestFit="1" customWidth="1"/>
    <col min="5388" max="5388" width="33.140625" style="85" bestFit="1" customWidth="1"/>
    <col min="5389" max="5389" width="26" style="85" bestFit="1" customWidth="1"/>
    <col min="5390" max="5390" width="19.140625" style="85" bestFit="1" customWidth="1"/>
    <col min="5391" max="5391" width="10.42578125" style="85" customWidth="1"/>
    <col min="5392" max="5392" width="11.85546875" style="85" customWidth="1"/>
    <col min="5393" max="5393" width="14.7109375" style="85" customWidth="1"/>
    <col min="5394" max="5394" width="9" style="85" bestFit="1" customWidth="1"/>
    <col min="5395" max="5634" width="9.140625" style="85"/>
    <col min="5635" max="5635" width="4.7109375" style="85" bestFit="1" customWidth="1"/>
    <col min="5636" max="5636" width="9.7109375" style="85" bestFit="1" customWidth="1"/>
    <col min="5637" max="5637" width="10" style="85" bestFit="1" customWidth="1"/>
    <col min="5638" max="5638" width="8.85546875" style="85" bestFit="1" customWidth="1"/>
    <col min="5639" max="5639" width="22.85546875" style="85" customWidth="1"/>
    <col min="5640" max="5640" width="59.7109375" style="85" bestFit="1" customWidth="1"/>
    <col min="5641" max="5641" width="57.85546875" style="85" bestFit="1" customWidth="1"/>
    <col min="5642" max="5642" width="35.28515625" style="85" bestFit="1" customWidth="1"/>
    <col min="5643" max="5643" width="28.140625" style="85" bestFit="1" customWidth="1"/>
    <col min="5644" max="5644" width="33.140625" style="85" bestFit="1" customWidth="1"/>
    <col min="5645" max="5645" width="26" style="85" bestFit="1" customWidth="1"/>
    <col min="5646" max="5646" width="19.140625" style="85" bestFit="1" customWidth="1"/>
    <col min="5647" max="5647" width="10.42578125" style="85" customWidth="1"/>
    <col min="5648" max="5648" width="11.85546875" style="85" customWidth="1"/>
    <col min="5649" max="5649" width="14.7109375" style="85" customWidth="1"/>
    <col min="5650" max="5650" width="9" style="85" bestFit="1" customWidth="1"/>
    <col min="5651" max="5890" width="9.140625" style="85"/>
    <col min="5891" max="5891" width="4.7109375" style="85" bestFit="1" customWidth="1"/>
    <col min="5892" max="5892" width="9.7109375" style="85" bestFit="1" customWidth="1"/>
    <col min="5893" max="5893" width="10" style="85" bestFit="1" customWidth="1"/>
    <col min="5894" max="5894" width="8.85546875" style="85" bestFit="1" customWidth="1"/>
    <col min="5895" max="5895" width="22.85546875" style="85" customWidth="1"/>
    <col min="5896" max="5896" width="59.7109375" style="85" bestFit="1" customWidth="1"/>
    <col min="5897" max="5897" width="57.85546875" style="85" bestFit="1" customWidth="1"/>
    <col min="5898" max="5898" width="35.28515625" style="85" bestFit="1" customWidth="1"/>
    <col min="5899" max="5899" width="28.140625" style="85" bestFit="1" customWidth="1"/>
    <col min="5900" max="5900" width="33.140625" style="85" bestFit="1" customWidth="1"/>
    <col min="5901" max="5901" width="26" style="85" bestFit="1" customWidth="1"/>
    <col min="5902" max="5902" width="19.140625" style="85" bestFit="1" customWidth="1"/>
    <col min="5903" max="5903" width="10.42578125" style="85" customWidth="1"/>
    <col min="5904" max="5904" width="11.85546875" style="85" customWidth="1"/>
    <col min="5905" max="5905" width="14.7109375" style="85" customWidth="1"/>
    <col min="5906" max="5906" width="9" style="85" bestFit="1" customWidth="1"/>
    <col min="5907" max="6146" width="9.140625" style="85"/>
    <col min="6147" max="6147" width="4.7109375" style="85" bestFit="1" customWidth="1"/>
    <col min="6148" max="6148" width="9.7109375" style="85" bestFit="1" customWidth="1"/>
    <col min="6149" max="6149" width="10" style="85" bestFit="1" customWidth="1"/>
    <col min="6150" max="6150" width="8.85546875" style="85" bestFit="1" customWidth="1"/>
    <col min="6151" max="6151" width="22.85546875" style="85" customWidth="1"/>
    <col min="6152" max="6152" width="59.7109375" style="85" bestFit="1" customWidth="1"/>
    <col min="6153" max="6153" width="57.85546875" style="85" bestFit="1" customWidth="1"/>
    <col min="6154" max="6154" width="35.28515625" style="85" bestFit="1" customWidth="1"/>
    <col min="6155" max="6155" width="28.140625" style="85" bestFit="1" customWidth="1"/>
    <col min="6156" max="6156" width="33.140625" style="85" bestFit="1" customWidth="1"/>
    <col min="6157" max="6157" width="26" style="85" bestFit="1" customWidth="1"/>
    <col min="6158" max="6158" width="19.140625" style="85" bestFit="1" customWidth="1"/>
    <col min="6159" max="6159" width="10.42578125" style="85" customWidth="1"/>
    <col min="6160" max="6160" width="11.85546875" style="85" customWidth="1"/>
    <col min="6161" max="6161" width="14.7109375" style="85" customWidth="1"/>
    <col min="6162" max="6162" width="9" style="85" bestFit="1" customWidth="1"/>
    <col min="6163" max="6402" width="9.140625" style="85"/>
    <col min="6403" max="6403" width="4.7109375" style="85" bestFit="1" customWidth="1"/>
    <col min="6404" max="6404" width="9.7109375" style="85" bestFit="1" customWidth="1"/>
    <col min="6405" max="6405" width="10" style="85" bestFit="1" customWidth="1"/>
    <col min="6406" max="6406" width="8.85546875" style="85" bestFit="1" customWidth="1"/>
    <col min="6407" max="6407" width="22.85546875" style="85" customWidth="1"/>
    <col min="6408" max="6408" width="59.7109375" style="85" bestFit="1" customWidth="1"/>
    <col min="6409" max="6409" width="57.85546875" style="85" bestFit="1" customWidth="1"/>
    <col min="6410" max="6410" width="35.28515625" style="85" bestFit="1" customWidth="1"/>
    <col min="6411" max="6411" width="28.140625" style="85" bestFit="1" customWidth="1"/>
    <col min="6412" max="6412" width="33.140625" style="85" bestFit="1" customWidth="1"/>
    <col min="6413" max="6413" width="26" style="85" bestFit="1" customWidth="1"/>
    <col min="6414" max="6414" width="19.140625" style="85" bestFit="1" customWidth="1"/>
    <col min="6415" max="6415" width="10.42578125" style="85" customWidth="1"/>
    <col min="6416" max="6416" width="11.85546875" style="85" customWidth="1"/>
    <col min="6417" max="6417" width="14.7109375" style="85" customWidth="1"/>
    <col min="6418" max="6418" width="9" style="85" bestFit="1" customWidth="1"/>
    <col min="6419" max="6658" width="9.140625" style="85"/>
    <col min="6659" max="6659" width="4.7109375" style="85" bestFit="1" customWidth="1"/>
    <col min="6660" max="6660" width="9.7109375" style="85" bestFit="1" customWidth="1"/>
    <col min="6661" max="6661" width="10" style="85" bestFit="1" customWidth="1"/>
    <col min="6662" max="6662" width="8.85546875" style="85" bestFit="1" customWidth="1"/>
    <col min="6663" max="6663" width="22.85546875" style="85" customWidth="1"/>
    <col min="6664" max="6664" width="59.7109375" style="85" bestFit="1" customWidth="1"/>
    <col min="6665" max="6665" width="57.85546875" style="85" bestFit="1" customWidth="1"/>
    <col min="6666" max="6666" width="35.28515625" style="85" bestFit="1" customWidth="1"/>
    <col min="6667" max="6667" width="28.140625" style="85" bestFit="1" customWidth="1"/>
    <col min="6668" max="6668" width="33.140625" style="85" bestFit="1" customWidth="1"/>
    <col min="6669" max="6669" width="26" style="85" bestFit="1" customWidth="1"/>
    <col min="6670" max="6670" width="19.140625" style="85" bestFit="1" customWidth="1"/>
    <col min="6671" max="6671" width="10.42578125" style="85" customWidth="1"/>
    <col min="6672" max="6672" width="11.85546875" style="85" customWidth="1"/>
    <col min="6673" max="6673" width="14.7109375" style="85" customWidth="1"/>
    <col min="6674" max="6674" width="9" style="85" bestFit="1" customWidth="1"/>
    <col min="6675" max="6914" width="9.140625" style="85"/>
    <col min="6915" max="6915" width="4.7109375" style="85" bestFit="1" customWidth="1"/>
    <col min="6916" max="6916" width="9.7109375" style="85" bestFit="1" customWidth="1"/>
    <col min="6917" max="6917" width="10" style="85" bestFit="1" customWidth="1"/>
    <col min="6918" max="6918" width="8.85546875" style="85" bestFit="1" customWidth="1"/>
    <col min="6919" max="6919" width="22.85546875" style="85" customWidth="1"/>
    <col min="6920" max="6920" width="59.7109375" style="85" bestFit="1" customWidth="1"/>
    <col min="6921" max="6921" width="57.85546875" style="85" bestFit="1" customWidth="1"/>
    <col min="6922" max="6922" width="35.28515625" style="85" bestFit="1" customWidth="1"/>
    <col min="6923" max="6923" width="28.140625" style="85" bestFit="1" customWidth="1"/>
    <col min="6924" max="6924" width="33.140625" style="85" bestFit="1" customWidth="1"/>
    <col min="6925" max="6925" width="26" style="85" bestFit="1" customWidth="1"/>
    <col min="6926" max="6926" width="19.140625" style="85" bestFit="1" customWidth="1"/>
    <col min="6927" max="6927" width="10.42578125" style="85" customWidth="1"/>
    <col min="6928" max="6928" width="11.85546875" style="85" customWidth="1"/>
    <col min="6929" max="6929" width="14.7109375" style="85" customWidth="1"/>
    <col min="6930" max="6930" width="9" style="85" bestFit="1" customWidth="1"/>
    <col min="6931" max="7170" width="9.140625" style="85"/>
    <col min="7171" max="7171" width="4.7109375" style="85" bestFit="1" customWidth="1"/>
    <col min="7172" max="7172" width="9.7109375" style="85" bestFit="1" customWidth="1"/>
    <col min="7173" max="7173" width="10" style="85" bestFit="1" customWidth="1"/>
    <col min="7174" max="7174" width="8.85546875" style="85" bestFit="1" customWidth="1"/>
    <col min="7175" max="7175" width="22.85546875" style="85" customWidth="1"/>
    <col min="7176" max="7176" width="59.7109375" style="85" bestFit="1" customWidth="1"/>
    <col min="7177" max="7177" width="57.85546875" style="85" bestFit="1" customWidth="1"/>
    <col min="7178" max="7178" width="35.28515625" style="85" bestFit="1" customWidth="1"/>
    <col min="7179" max="7179" width="28.140625" style="85" bestFit="1" customWidth="1"/>
    <col min="7180" max="7180" width="33.140625" style="85" bestFit="1" customWidth="1"/>
    <col min="7181" max="7181" width="26" style="85" bestFit="1" customWidth="1"/>
    <col min="7182" max="7182" width="19.140625" style="85" bestFit="1" customWidth="1"/>
    <col min="7183" max="7183" width="10.42578125" style="85" customWidth="1"/>
    <col min="7184" max="7184" width="11.85546875" style="85" customWidth="1"/>
    <col min="7185" max="7185" width="14.7109375" style="85" customWidth="1"/>
    <col min="7186" max="7186" width="9" style="85" bestFit="1" customWidth="1"/>
    <col min="7187" max="7426" width="9.140625" style="85"/>
    <col min="7427" max="7427" width="4.7109375" style="85" bestFit="1" customWidth="1"/>
    <col min="7428" max="7428" width="9.7109375" style="85" bestFit="1" customWidth="1"/>
    <col min="7429" max="7429" width="10" style="85" bestFit="1" customWidth="1"/>
    <col min="7430" max="7430" width="8.85546875" style="85" bestFit="1" customWidth="1"/>
    <col min="7431" max="7431" width="22.85546875" style="85" customWidth="1"/>
    <col min="7432" max="7432" width="59.7109375" style="85" bestFit="1" customWidth="1"/>
    <col min="7433" max="7433" width="57.85546875" style="85" bestFit="1" customWidth="1"/>
    <col min="7434" max="7434" width="35.28515625" style="85" bestFit="1" customWidth="1"/>
    <col min="7435" max="7435" width="28.140625" style="85" bestFit="1" customWidth="1"/>
    <col min="7436" max="7436" width="33.140625" style="85" bestFit="1" customWidth="1"/>
    <col min="7437" max="7437" width="26" style="85" bestFit="1" customWidth="1"/>
    <col min="7438" max="7438" width="19.140625" style="85" bestFit="1" customWidth="1"/>
    <col min="7439" max="7439" width="10.42578125" style="85" customWidth="1"/>
    <col min="7440" max="7440" width="11.85546875" style="85" customWidth="1"/>
    <col min="7441" max="7441" width="14.7109375" style="85" customWidth="1"/>
    <col min="7442" max="7442" width="9" style="85" bestFit="1" customWidth="1"/>
    <col min="7443" max="7682" width="9.140625" style="85"/>
    <col min="7683" max="7683" width="4.7109375" style="85" bestFit="1" customWidth="1"/>
    <col min="7684" max="7684" width="9.7109375" style="85" bestFit="1" customWidth="1"/>
    <col min="7685" max="7685" width="10" style="85" bestFit="1" customWidth="1"/>
    <col min="7686" max="7686" width="8.85546875" style="85" bestFit="1" customWidth="1"/>
    <col min="7687" max="7687" width="22.85546875" style="85" customWidth="1"/>
    <col min="7688" max="7688" width="59.7109375" style="85" bestFit="1" customWidth="1"/>
    <col min="7689" max="7689" width="57.85546875" style="85" bestFit="1" customWidth="1"/>
    <col min="7690" max="7690" width="35.28515625" style="85" bestFit="1" customWidth="1"/>
    <col min="7691" max="7691" width="28.140625" style="85" bestFit="1" customWidth="1"/>
    <col min="7692" max="7692" width="33.140625" style="85" bestFit="1" customWidth="1"/>
    <col min="7693" max="7693" width="26" style="85" bestFit="1" customWidth="1"/>
    <col min="7694" max="7694" width="19.140625" style="85" bestFit="1" customWidth="1"/>
    <col min="7695" max="7695" width="10.42578125" style="85" customWidth="1"/>
    <col min="7696" max="7696" width="11.85546875" style="85" customWidth="1"/>
    <col min="7697" max="7697" width="14.7109375" style="85" customWidth="1"/>
    <col min="7698" max="7698" width="9" style="85" bestFit="1" customWidth="1"/>
    <col min="7699" max="7938" width="9.140625" style="85"/>
    <col min="7939" max="7939" width="4.7109375" style="85" bestFit="1" customWidth="1"/>
    <col min="7940" max="7940" width="9.7109375" style="85" bestFit="1" customWidth="1"/>
    <col min="7941" max="7941" width="10" style="85" bestFit="1" customWidth="1"/>
    <col min="7942" max="7942" width="8.85546875" style="85" bestFit="1" customWidth="1"/>
    <col min="7943" max="7943" width="22.85546875" style="85" customWidth="1"/>
    <col min="7944" max="7944" width="59.7109375" style="85" bestFit="1" customWidth="1"/>
    <col min="7945" max="7945" width="57.85546875" style="85" bestFit="1" customWidth="1"/>
    <col min="7946" max="7946" width="35.28515625" style="85" bestFit="1" customWidth="1"/>
    <col min="7947" max="7947" width="28.140625" style="85" bestFit="1" customWidth="1"/>
    <col min="7948" max="7948" width="33.140625" style="85" bestFit="1" customWidth="1"/>
    <col min="7949" max="7949" width="26" style="85" bestFit="1" customWidth="1"/>
    <col min="7950" max="7950" width="19.140625" style="85" bestFit="1" customWidth="1"/>
    <col min="7951" max="7951" width="10.42578125" style="85" customWidth="1"/>
    <col min="7952" max="7952" width="11.85546875" style="85" customWidth="1"/>
    <col min="7953" max="7953" width="14.7109375" style="85" customWidth="1"/>
    <col min="7954" max="7954" width="9" style="85" bestFit="1" customWidth="1"/>
    <col min="7955" max="8194" width="9.140625" style="85"/>
    <col min="8195" max="8195" width="4.7109375" style="85" bestFit="1" customWidth="1"/>
    <col min="8196" max="8196" width="9.7109375" style="85" bestFit="1" customWidth="1"/>
    <col min="8197" max="8197" width="10" style="85" bestFit="1" customWidth="1"/>
    <col min="8198" max="8198" width="8.85546875" style="85" bestFit="1" customWidth="1"/>
    <col min="8199" max="8199" width="22.85546875" style="85" customWidth="1"/>
    <col min="8200" max="8200" width="59.7109375" style="85" bestFit="1" customWidth="1"/>
    <col min="8201" max="8201" width="57.85546875" style="85" bestFit="1" customWidth="1"/>
    <col min="8202" max="8202" width="35.28515625" style="85" bestFit="1" customWidth="1"/>
    <col min="8203" max="8203" width="28.140625" style="85" bestFit="1" customWidth="1"/>
    <col min="8204" max="8204" width="33.140625" style="85" bestFit="1" customWidth="1"/>
    <col min="8205" max="8205" width="26" style="85" bestFit="1" customWidth="1"/>
    <col min="8206" max="8206" width="19.140625" style="85" bestFit="1" customWidth="1"/>
    <col min="8207" max="8207" width="10.42578125" style="85" customWidth="1"/>
    <col min="8208" max="8208" width="11.85546875" style="85" customWidth="1"/>
    <col min="8209" max="8209" width="14.7109375" style="85" customWidth="1"/>
    <col min="8210" max="8210" width="9" style="85" bestFit="1" customWidth="1"/>
    <col min="8211" max="8450" width="9.140625" style="85"/>
    <col min="8451" max="8451" width="4.7109375" style="85" bestFit="1" customWidth="1"/>
    <col min="8452" max="8452" width="9.7109375" style="85" bestFit="1" customWidth="1"/>
    <col min="8453" max="8453" width="10" style="85" bestFit="1" customWidth="1"/>
    <col min="8454" max="8454" width="8.85546875" style="85" bestFit="1" customWidth="1"/>
    <col min="8455" max="8455" width="22.85546875" style="85" customWidth="1"/>
    <col min="8456" max="8456" width="59.7109375" style="85" bestFit="1" customWidth="1"/>
    <col min="8457" max="8457" width="57.85546875" style="85" bestFit="1" customWidth="1"/>
    <col min="8458" max="8458" width="35.28515625" style="85" bestFit="1" customWidth="1"/>
    <col min="8459" max="8459" width="28.140625" style="85" bestFit="1" customWidth="1"/>
    <col min="8460" max="8460" width="33.140625" style="85" bestFit="1" customWidth="1"/>
    <col min="8461" max="8461" width="26" style="85" bestFit="1" customWidth="1"/>
    <col min="8462" max="8462" width="19.140625" style="85" bestFit="1" customWidth="1"/>
    <col min="8463" max="8463" width="10.42578125" style="85" customWidth="1"/>
    <col min="8464" max="8464" width="11.85546875" style="85" customWidth="1"/>
    <col min="8465" max="8465" width="14.7109375" style="85" customWidth="1"/>
    <col min="8466" max="8466" width="9" style="85" bestFit="1" customWidth="1"/>
    <col min="8467" max="8706" width="9.140625" style="85"/>
    <col min="8707" max="8707" width="4.7109375" style="85" bestFit="1" customWidth="1"/>
    <col min="8708" max="8708" width="9.7109375" style="85" bestFit="1" customWidth="1"/>
    <col min="8709" max="8709" width="10" style="85" bestFit="1" customWidth="1"/>
    <col min="8710" max="8710" width="8.85546875" style="85" bestFit="1" customWidth="1"/>
    <col min="8711" max="8711" width="22.85546875" style="85" customWidth="1"/>
    <col min="8712" max="8712" width="59.7109375" style="85" bestFit="1" customWidth="1"/>
    <col min="8713" max="8713" width="57.85546875" style="85" bestFit="1" customWidth="1"/>
    <col min="8714" max="8714" width="35.28515625" style="85" bestFit="1" customWidth="1"/>
    <col min="8715" max="8715" width="28.140625" style="85" bestFit="1" customWidth="1"/>
    <col min="8716" max="8716" width="33.140625" style="85" bestFit="1" customWidth="1"/>
    <col min="8717" max="8717" width="26" style="85" bestFit="1" customWidth="1"/>
    <col min="8718" max="8718" width="19.140625" style="85" bestFit="1" customWidth="1"/>
    <col min="8719" max="8719" width="10.42578125" style="85" customWidth="1"/>
    <col min="8720" max="8720" width="11.85546875" style="85" customWidth="1"/>
    <col min="8721" max="8721" width="14.7109375" style="85" customWidth="1"/>
    <col min="8722" max="8722" width="9" style="85" bestFit="1" customWidth="1"/>
    <col min="8723" max="8962" width="9.140625" style="85"/>
    <col min="8963" max="8963" width="4.7109375" style="85" bestFit="1" customWidth="1"/>
    <col min="8964" max="8964" width="9.7109375" style="85" bestFit="1" customWidth="1"/>
    <col min="8965" max="8965" width="10" style="85" bestFit="1" customWidth="1"/>
    <col min="8966" max="8966" width="8.85546875" style="85" bestFit="1" customWidth="1"/>
    <col min="8967" max="8967" width="22.85546875" style="85" customWidth="1"/>
    <col min="8968" max="8968" width="59.7109375" style="85" bestFit="1" customWidth="1"/>
    <col min="8969" max="8969" width="57.85546875" style="85" bestFit="1" customWidth="1"/>
    <col min="8970" max="8970" width="35.28515625" style="85" bestFit="1" customWidth="1"/>
    <col min="8971" max="8971" width="28.140625" style="85" bestFit="1" customWidth="1"/>
    <col min="8972" max="8972" width="33.140625" style="85" bestFit="1" customWidth="1"/>
    <col min="8973" max="8973" width="26" style="85" bestFit="1" customWidth="1"/>
    <col min="8974" max="8974" width="19.140625" style="85" bestFit="1" customWidth="1"/>
    <col min="8975" max="8975" width="10.42578125" style="85" customWidth="1"/>
    <col min="8976" max="8976" width="11.85546875" style="85" customWidth="1"/>
    <col min="8977" max="8977" width="14.7109375" style="85" customWidth="1"/>
    <col min="8978" max="8978" width="9" style="85" bestFit="1" customWidth="1"/>
    <col min="8979" max="9218" width="9.140625" style="85"/>
    <col min="9219" max="9219" width="4.7109375" style="85" bestFit="1" customWidth="1"/>
    <col min="9220" max="9220" width="9.7109375" style="85" bestFit="1" customWidth="1"/>
    <col min="9221" max="9221" width="10" style="85" bestFit="1" customWidth="1"/>
    <col min="9222" max="9222" width="8.85546875" style="85" bestFit="1" customWidth="1"/>
    <col min="9223" max="9223" width="22.85546875" style="85" customWidth="1"/>
    <col min="9224" max="9224" width="59.7109375" style="85" bestFit="1" customWidth="1"/>
    <col min="9225" max="9225" width="57.85546875" style="85" bestFit="1" customWidth="1"/>
    <col min="9226" max="9226" width="35.28515625" style="85" bestFit="1" customWidth="1"/>
    <col min="9227" max="9227" width="28.140625" style="85" bestFit="1" customWidth="1"/>
    <col min="9228" max="9228" width="33.140625" style="85" bestFit="1" customWidth="1"/>
    <col min="9229" max="9229" width="26" style="85" bestFit="1" customWidth="1"/>
    <col min="9230" max="9230" width="19.140625" style="85" bestFit="1" customWidth="1"/>
    <col min="9231" max="9231" width="10.42578125" style="85" customWidth="1"/>
    <col min="9232" max="9232" width="11.85546875" style="85" customWidth="1"/>
    <col min="9233" max="9233" width="14.7109375" style="85" customWidth="1"/>
    <col min="9234" max="9234" width="9" style="85" bestFit="1" customWidth="1"/>
    <col min="9235" max="9474" width="9.140625" style="85"/>
    <col min="9475" max="9475" width="4.7109375" style="85" bestFit="1" customWidth="1"/>
    <col min="9476" max="9476" width="9.7109375" style="85" bestFit="1" customWidth="1"/>
    <col min="9477" max="9477" width="10" style="85" bestFit="1" customWidth="1"/>
    <col min="9478" max="9478" width="8.85546875" style="85" bestFit="1" customWidth="1"/>
    <col min="9479" max="9479" width="22.85546875" style="85" customWidth="1"/>
    <col min="9480" max="9480" width="59.7109375" style="85" bestFit="1" customWidth="1"/>
    <col min="9481" max="9481" width="57.85546875" style="85" bestFit="1" customWidth="1"/>
    <col min="9482" max="9482" width="35.28515625" style="85" bestFit="1" customWidth="1"/>
    <col min="9483" max="9483" width="28.140625" style="85" bestFit="1" customWidth="1"/>
    <col min="9484" max="9484" width="33.140625" style="85" bestFit="1" customWidth="1"/>
    <col min="9485" max="9485" width="26" style="85" bestFit="1" customWidth="1"/>
    <col min="9486" max="9486" width="19.140625" style="85" bestFit="1" customWidth="1"/>
    <col min="9487" max="9487" width="10.42578125" style="85" customWidth="1"/>
    <col min="9488" max="9488" width="11.85546875" style="85" customWidth="1"/>
    <col min="9489" max="9489" width="14.7109375" style="85" customWidth="1"/>
    <col min="9490" max="9490" width="9" style="85" bestFit="1" customWidth="1"/>
    <col min="9491" max="9730" width="9.140625" style="85"/>
    <col min="9731" max="9731" width="4.7109375" style="85" bestFit="1" customWidth="1"/>
    <col min="9732" max="9732" width="9.7109375" style="85" bestFit="1" customWidth="1"/>
    <col min="9733" max="9733" width="10" style="85" bestFit="1" customWidth="1"/>
    <col min="9734" max="9734" width="8.85546875" style="85" bestFit="1" customWidth="1"/>
    <col min="9735" max="9735" width="22.85546875" style="85" customWidth="1"/>
    <col min="9736" max="9736" width="59.7109375" style="85" bestFit="1" customWidth="1"/>
    <col min="9737" max="9737" width="57.85546875" style="85" bestFit="1" customWidth="1"/>
    <col min="9738" max="9738" width="35.28515625" style="85" bestFit="1" customWidth="1"/>
    <col min="9739" max="9739" width="28.140625" style="85" bestFit="1" customWidth="1"/>
    <col min="9740" max="9740" width="33.140625" style="85" bestFit="1" customWidth="1"/>
    <col min="9741" max="9741" width="26" style="85" bestFit="1" customWidth="1"/>
    <col min="9742" max="9742" width="19.140625" style="85" bestFit="1" customWidth="1"/>
    <col min="9743" max="9743" width="10.42578125" style="85" customWidth="1"/>
    <col min="9744" max="9744" width="11.85546875" style="85" customWidth="1"/>
    <col min="9745" max="9745" width="14.7109375" style="85" customWidth="1"/>
    <col min="9746" max="9746" width="9" style="85" bestFit="1" customWidth="1"/>
    <col min="9747" max="9986" width="9.140625" style="85"/>
    <col min="9987" max="9987" width="4.7109375" style="85" bestFit="1" customWidth="1"/>
    <col min="9988" max="9988" width="9.7109375" style="85" bestFit="1" customWidth="1"/>
    <col min="9989" max="9989" width="10" style="85" bestFit="1" customWidth="1"/>
    <col min="9990" max="9990" width="8.85546875" style="85" bestFit="1" customWidth="1"/>
    <col min="9991" max="9991" width="22.85546875" style="85" customWidth="1"/>
    <col min="9992" max="9992" width="59.7109375" style="85" bestFit="1" customWidth="1"/>
    <col min="9993" max="9993" width="57.85546875" style="85" bestFit="1" customWidth="1"/>
    <col min="9994" max="9994" width="35.28515625" style="85" bestFit="1" customWidth="1"/>
    <col min="9995" max="9995" width="28.140625" style="85" bestFit="1" customWidth="1"/>
    <col min="9996" max="9996" width="33.140625" style="85" bestFit="1" customWidth="1"/>
    <col min="9997" max="9997" width="26" style="85" bestFit="1" customWidth="1"/>
    <col min="9998" max="9998" width="19.140625" style="85" bestFit="1" customWidth="1"/>
    <col min="9999" max="9999" width="10.42578125" style="85" customWidth="1"/>
    <col min="10000" max="10000" width="11.85546875" style="85" customWidth="1"/>
    <col min="10001" max="10001" width="14.7109375" style="85" customWidth="1"/>
    <col min="10002" max="10002" width="9" style="85" bestFit="1" customWidth="1"/>
    <col min="10003" max="10242" width="9.140625" style="85"/>
    <col min="10243" max="10243" width="4.7109375" style="85" bestFit="1" customWidth="1"/>
    <col min="10244" max="10244" width="9.7109375" style="85" bestFit="1" customWidth="1"/>
    <col min="10245" max="10245" width="10" style="85" bestFit="1" customWidth="1"/>
    <col min="10246" max="10246" width="8.85546875" style="85" bestFit="1" customWidth="1"/>
    <col min="10247" max="10247" width="22.85546875" style="85" customWidth="1"/>
    <col min="10248" max="10248" width="59.7109375" style="85" bestFit="1" customWidth="1"/>
    <col min="10249" max="10249" width="57.85546875" style="85" bestFit="1" customWidth="1"/>
    <col min="10250" max="10250" width="35.28515625" style="85" bestFit="1" customWidth="1"/>
    <col min="10251" max="10251" width="28.140625" style="85" bestFit="1" customWidth="1"/>
    <col min="10252" max="10252" width="33.140625" style="85" bestFit="1" customWidth="1"/>
    <col min="10253" max="10253" width="26" style="85" bestFit="1" customWidth="1"/>
    <col min="10254" max="10254" width="19.140625" style="85" bestFit="1" customWidth="1"/>
    <col min="10255" max="10255" width="10.42578125" style="85" customWidth="1"/>
    <col min="10256" max="10256" width="11.85546875" style="85" customWidth="1"/>
    <col min="10257" max="10257" width="14.7109375" style="85" customWidth="1"/>
    <col min="10258" max="10258" width="9" style="85" bestFit="1" customWidth="1"/>
    <col min="10259" max="10498" width="9.140625" style="85"/>
    <col min="10499" max="10499" width="4.7109375" style="85" bestFit="1" customWidth="1"/>
    <col min="10500" max="10500" width="9.7109375" style="85" bestFit="1" customWidth="1"/>
    <col min="10501" max="10501" width="10" style="85" bestFit="1" customWidth="1"/>
    <col min="10502" max="10502" width="8.85546875" style="85" bestFit="1" customWidth="1"/>
    <col min="10503" max="10503" width="22.85546875" style="85" customWidth="1"/>
    <col min="10504" max="10504" width="59.7109375" style="85" bestFit="1" customWidth="1"/>
    <col min="10505" max="10505" width="57.85546875" style="85" bestFit="1" customWidth="1"/>
    <col min="10506" max="10506" width="35.28515625" style="85" bestFit="1" customWidth="1"/>
    <col min="10507" max="10507" width="28.140625" style="85" bestFit="1" customWidth="1"/>
    <col min="10508" max="10508" width="33.140625" style="85" bestFit="1" customWidth="1"/>
    <col min="10509" max="10509" width="26" style="85" bestFit="1" customWidth="1"/>
    <col min="10510" max="10510" width="19.140625" style="85" bestFit="1" customWidth="1"/>
    <col min="10511" max="10511" width="10.42578125" style="85" customWidth="1"/>
    <col min="10512" max="10512" width="11.85546875" style="85" customWidth="1"/>
    <col min="10513" max="10513" width="14.7109375" style="85" customWidth="1"/>
    <col min="10514" max="10514" width="9" style="85" bestFit="1" customWidth="1"/>
    <col min="10515" max="10754" width="9.140625" style="85"/>
    <col min="10755" max="10755" width="4.7109375" style="85" bestFit="1" customWidth="1"/>
    <col min="10756" max="10756" width="9.7109375" style="85" bestFit="1" customWidth="1"/>
    <col min="10757" max="10757" width="10" style="85" bestFit="1" customWidth="1"/>
    <col min="10758" max="10758" width="8.85546875" style="85" bestFit="1" customWidth="1"/>
    <col min="10759" max="10759" width="22.85546875" style="85" customWidth="1"/>
    <col min="10760" max="10760" width="59.7109375" style="85" bestFit="1" customWidth="1"/>
    <col min="10761" max="10761" width="57.85546875" style="85" bestFit="1" customWidth="1"/>
    <col min="10762" max="10762" width="35.28515625" style="85" bestFit="1" customWidth="1"/>
    <col min="10763" max="10763" width="28.140625" style="85" bestFit="1" customWidth="1"/>
    <col min="10764" max="10764" width="33.140625" style="85" bestFit="1" customWidth="1"/>
    <col min="10765" max="10765" width="26" style="85" bestFit="1" customWidth="1"/>
    <col min="10766" max="10766" width="19.140625" style="85" bestFit="1" customWidth="1"/>
    <col min="10767" max="10767" width="10.42578125" style="85" customWidth="1"/>
    <col min="10768" max="10768" width="11.85546875" style="85" customWidth="1"/>
    <col min="10769" max="10769" width="14.7109375" style="85" customWidth="1"/>
    <col min="10770" max="10770" width="9" style="85" bestFit="1" customWidth="1"/>
    <col min="10771" max="11010" width="9.140625" style="85"/>
    <col min="11011" max="11011" width="4.7109375" style="85" bestFit="1" customWidth="1"/>
    <col min="11012" max="11012" width="9.7109375" style="85" bestFit="1" customWidth="1"/>
    <col min="11013" max="11013" width="10" style="85" bestFit="1" customWidth="1"/>
    <col min="11014" max="11014" width="8.85546875" style="85" bestFit="1" customWidth="1"/>
    <col min="11015" max="11015" width="22.85546875" style="85" customWidth="1"/>
    <col min="11016" max="11016" width="59.7109375" style="85" bestFit="1" customWidth="1"/>
    <col min="11017" max="11017" width="57.85546875" style="85" bestFit="1" customWidth="1"/>
    <col min="11018" max="11018" width="35.28515625" style="85" bestFit="1" customWidth="1"/>
    <col min="11019" max="11019" width="28.140625" style="85" bestFit="1" customWidth="1"/>
    <col min="11020" max="11020" width="33.140625" style="85" bestFit="1" customWidth="1"/>
    <col min="11021" max="11021" width="26" style="85" bestFit="1" customWidth="1"/>
    <col min="11022" max="11022" width="19.140625" style="85" bestFit="1" customWidth="1"/>
    <col min="11023" max="11023" width="10.42578125" style="85" customWidth="1"/>
    <col min="11024" max="11024" width="11.85546875" style="85" customWidth="1"/>
    <col min="11025" max="11025" width="14.7109375" style="85" customWidth="1"/>
    <col min="11026" max="11026" width="9" style="85" bestFit="1" customWidth="1"/>
    <col min="11027" max="11266" width="9.140625" style="85"/>
    <col min="11267" max="11267" width="4.7109375" style="85" bestFit="1" customWidth="1"/>
    <col min="11268" max="11268" width="9.7109375" style="85" bestFit="1" customWidth="1"/>
    <col min="11269" max="11269" width="10" style="85" bestFit="1" customWidth="1"/>
    <col min="11270" max="11270" width="8.85546875" style="85" bestFit="1" customWidth="1"/>
    <col min="11271" max="11271" width="22.85546875" style="85" customWidth="1"/>
    <col min="11272" max="11272" width="59.7109375" style="85" bestFit="1" customWidth="1"/>
    <col min="11273" max="11273" width="57.85546875" style="85" bestFit="1" customWidth="1"/>
    <col min="11274" max="11274" width="35.28515625" style="85" bestFit="1" customWidth="1"/>
    <col min="11275" max="11275" width="28.140625" style="85" bestFit="1" customWidth="1"/>
    <col min="11276" max="11276" width="33.140625" style="85" bestFit="1" customWidth="1"/>
    <col min="11277" max="11277" width="26" style="85" bestFit="1" customWidth="1"/>
    <col min="11278" max="11278" width="19.140625" style="85" bestFit="1" customWidth="1"/>
    <col min="11279" max="11279" width="10.42578125" style="85" customWidth="1"/>
    <col min="11280" max="11280" width="11.85546875" style="85" customWidth="1"/>
    <col min="11281" max="11281" width="14.7109375" style="85" customWidth="1"/>
    <col min="11282" max="11282" width="9" style="85" bestFit="1" customWidth="1"/>
    <col min="11283" max="11522" width="9.140625" style="85"/>
    <col min="11523" max="11523" width="4.7109375" style="85" bestFit="1" customWidth="1"/>
    <col min="11524" max="11524" width="9.7109375" style="85" bestFit="1" customWidth="1"/>
    <col min="11525" max="11525" width="10" style="85" bestFit="1" customWidth="1"/>
    <col min="11526" max="11526" width="8.85546875" style="85" bestFit="1" customWidth="1"/>
    <col min="11527" max="11527" width="22.85546875" style="85" customWidth="1"/>
    <col min="11528" max="11528" width="59.7109375" style="85" bestFit="1" customWidth="1"/>
    <col min="11529" max="11529" width="57.85546875" style="85" bestFit="1" customWidth="1"/>
    <col min="11530" max="11530" width="35.28515625" style="85" bestFit="1" customWidth="1"/>
    <col min="11531" max="11531" width="28.140625" style="85" bestFit="1" customWidth="1"/>
    <col min="11532" max="11532" width="33.140625" style="85" bestFit="1" customWidth="1"/>
    <col min="11533" max="11533" width="26" style="85" bestFit="1" customWidth="1"/>
    <col min="11534" max="11534" width="19.140625" style="85" bestFit="1" customWidth="1"/>
    <col min="11535" max="11535" width="10.42578125" style="85" customWidth="1"/>
    <col min="11536" max="11536" width="11.85546875" style="85" customWidth="1"/>
    <col min="11537" max="11537" width="14.7109375" style="85" customWidth="1"/>
    <col min="11538" max="11538" width="9" style="85" bestFit="1" customWidth="1"/>
    <col min="11539" max="11778" width="9.140625" style="85"/>
    <col min="11779" max="11779" width="4.7109375" style="85" bestFit="1" customWidth="1"/>
    <col min="11780" max="11780" width="9.7109375" style="85" bestFit="1" customWidth="1"/>
    <col min="11781" max="11781" width="10" style="85" bestFit="1" customWidth="1"/>
    <col min="11782" max="11782" width="8.85546875" style="85" bestFit="1" customWidth="1"/>
    <col min="11783" max="11783" width="22.85546875" style="85" customWidth="1"/>
    <col min="11784" max="11784" width="59.7109375" style="85" bestFit="1" customWidth="1"/>
    <col min="11785" max="11785" width="57.85546875" style="85" bestFit="1" customWidth="1"/>
    <col min="11786" max="11786" width="35.28515625" style="85" bestFit="1" customWidth="1"/>
    <col min="11787" max="11787" width="28.140625" style="85" bestFit="1" customWidth="1"/>
    <col min="11788" max="11788" width="33.140625" style="85" bestFit="1" customWidth="1"/>
    <col min="11789" max="11789" width="26" style="85" bestFit="1" customWidth="1"/>
    <col min="11790" max="11790" width="19.140625" style="85" bestFit="1" customWidth="1"/>
    <col min="11791" max="11791" width="10.42578125" style="85" customWidth="1"/>
    <col min="11792" max="11792" width="11.85546875" style="85" customWidth="1"/>
    <col min="11793" max="11793" width="14.7109375" style="85" customWidth="1"/>
    <col min="11794" max="11794" width="9" style="85" bestFit="1" customWidth="1"/>
    <col min="11795" max="12034" width="9.140625" style="85"/>
    <col min="12035" max="12035" width="4.7109375" style="85" bestFit="1" customWidth="1"/>
    <col min="12036" max="12036" width="9.7109375" style="85" bestFit="1" customWidth="1"/>
    <col min="12037" max="12037" width="10" style="85" bestFit="1" customWidth="1"/>
    <col min="12038" max="12038" width="8.85546875" style="85" bestFit="1" customWidth="1"/>
    <col min="12039" max="12039" width="22.85546875" style="85" customWidth="1"/>
    <col min="12040" max="12040" width="59.7109375" style="85" bestFit="1" customWidth="1"/>
    <col min="12041" max="12041" width="57.85546875" style="85" bestFit="1" customWidth="1"/>
    <col min="12042" max="12042" width="35.28515625" style="85" bestFit="1" customWidth="1"/>
    <col min="12043" max="12043" width="28.140625" style="85" bestFit="1" customWidth="1"/>
    <col min="12044" max="12044" width="33.140625" style="85" bestFit="1" customWidth="1"/>
    <col min="12045" max="12045" width="26" style="85" bestFit="1" customWidth="1"/>
    <col min="12046" max="12046" width="19.140625" style="85" bestFit="1" customWidth="1"/>
    <col min="12047" max="12047" width="10.42578125" style="85" customWidth="1"/>
    <col min="12048" max="12048" width="11.85546875" style="85" customWidth="1"/>
    <col min="12049" max="12049" width="14.7109375" style="85" customWidth="1"/>
    <col min="12050" max="12050" width="9" style="85" bestFit="1" customWidth="1"/>
    <col min="12051" max="12290" width="9.140625" style="85"/>
    <col min="12291" max="12291" width="4.7109375" style="85" bestFit="1" customWidth="1"/>
    <col min="12292" max="12292" width="9.7109375" style="85" bestFit="1" customWidth="1"/>
    <col min="12293" max="12293" width="10" style="85" bestFit="1" customWidth="1"/>
    <col min="12294" max="12294" width="8.85546875" style="85" bestFit="1" customWidth="1"/>
    <col min="12295" max="12295" width="22.85546875" style="85" customWidth="1"/>
    <col min="12296" max="12296" width="59.7109375" style="85" bestFit="1" customWidth="1"/>
    <col min="12297" max="12297" width="57.85546875" style="85" bestFit="1" customWidth="1"/>
    <col min="12298" max="12298" width="35.28515625" style="85" bestFit="1" customWidth="1"/>
    <col min="12299" max="12299" width="28.140625" style="85" bestFit="1" customWidth="1"/>
    <col min="12300" max="12300" width="33.140625" style="85" bestFit="1" customWidth="1"/>
    <col min="12301" max="12301" width="26" style="85" bestFit="1" customWidth="1"/>
    <col min="12302" max="12302" width="19.140625" style="85" bestFit="1" customWidth="1"/>
    <col min="12303" max="12303" width="10.42578125" style="85" customWidth="1"/>
    <col min="12304" max="12304" width="11.85546875" style="85" customWidth="1"/>
    <col min="12305" max="12305" width="14.7109375" style="85" customWidth="1"/>
    <col min="12306" max="12306" width="9" style="85" bestFit="1" customWidth="1"/>
    <col min="12307" max="12546" width="9.140625" style="85"/>
    <col min="12547" max="12547" width="4.7109375" style="85" bestFit="1" customWidth="1"/>
    <col min="12548" max="12548" width="9.7109375" style="85" bestFit="1" customWidth="1"/>
    <col min="12549" max="12549" width="10" style="85" bestFit="1" customWidth="1"/>
    <col min="12550" max="12550" width="8.85546875" style="85" bestFit="1" customWidth="1"/>
    <col min="12551" max="12551" width="22.85546875" style="85" customWidth="1"/>
    <col min="12552" max="12552" width="59.7109375" style="85" bestFit="1" customWidth="1"/>
    <col min="12553" max="12553" width="57.85546875" style="85" bestFit="1" customWidth="1"/>
    <col min="12554" max="12554" width="35.28515625" style="85" bestFit="1" customWidth="1"/>
    <col min="12555" max="12555" width="28.140625" style="85" bestFit="1" customWidth="1"/>
    <col min="12556" max="12556" width="33.140625" style="85" bestFit="1" customWidth="1"/>
    <col min="12557" max="12557" width="26" style="85" bestFit="1" customWidth="1"/>
    <col min="12558" max="12558" width="19.140625" style="85" bestFit="1" customWidth="1"/>
    <col min="12559" max="12559" width="10.42578125" style="85" customWidth="1"/>
    <col min="12560" max="12560" width="11.85546875" style="85" customWidth="1"/>
    <col min="12561" max="12561" width="14.7109375" style="85" customWidth="1"/>
    <col min="12562" max="12562" width="9" style="85" bestFit="1" customWidth="1"/>
    <col min="12563" max="12802" width="9.140625" style="85"/>
    <col min="12803" max="12803" width="4.7109375" style="85" bestFit="1" customWidth="1"/>
    <col min="12804" max="12804" width="9.7109375" style="85" bestFit="1" customWidth="1"/>
    <col min="12805" max="12805" width="10" style="85" bestFit="1" customWidth="1"/>
    <col min="12806" max="12806" width="8.85546875" style="85" bestFit="1" customWidth="1"/>
    <col min="12807" max="12807" width="22.85546875" style="85" customWidth="1"/>
    <col min="12808" max="12808" width="59.7109375" style="85" bestFit="1" customWidth="1"/>
    <col min="12809" max="12809" width="57.85546875" style="85" bestFit="1" customWidth="1"/>
    <col min="12810" max="12810" width="35.28515625" style="85" bestFit="1" customWidth="1"/>
    <col min="12811" max="12811" width="28.140625" style="85" bestFit="1" customWidth="1"/>
    <col min="12812" max="12812" width="33.140625" style="85" bestFit="1" customWidth="1"/>
    <col min="12813" max="12813" width="26" style="85" bestFit="1" customWidth="1"/>
    <col min="12814" max="12814" width="19.140625" style="85" bestFit="1" customWidth="1"/>
    <col min="12815" max="12815" width="10.42578125" style="85" customWidth="1"/>
    <col min="12816" max="12816" width="11.85546875" style="85" customWidth="1"/>
    <col min="12817" max="12817" width="14.7109375" style="85" customWidth="1"/>
    <col min="12818" max="12818" width="9" style="85" bestFit="1" customWidth="1"/>
    <col min="12819" max="13058" width="9.140625" style="85"/>
    <col min="13059" max="13059" width="4.7109375" style="85" bestFit="1" customWidth="1"/>
    <col min="13060" max="13060" width="9.7109375" style="85" bestFit="1" customWidth="1"/>
    <col min="13061" max="13061" width="10" style="85" bestFit="1" customWidth="1"/>
    <col min="13062" max="13062" width="8.85546875" style="85" bestFit="1" customWidth="1"/>
    <col min="13063" max="13063" width="22.85546875" style="85" customWidth="1"/>
    <col min="13064" max="13064" width="59.7109375" style="85" bestFit="1" customWidth="1"/>
    <col min="13065" max="13065" width="57.85546875" style="85" bestFit="1" customWidth="1"/>
    <col min="13066" max="13066" width="35.28515625" style="85" bestFit="1" customWidth="1"/>
    <col min="13067" max="13067" width="28.140625" style="85" bestFit="1" customWidth="1"/>
    <col min="13068" max="13068" width="33.140625" style="85" bestFit="1" customWidth="1"/>
    <col min="13069" max="13069" width="26" style="85" bestFit="1" customWidth="1"/>
    <col min="13070" max="13070" width="19.140625" style="85" bestFit="1" customWidth="1"/>
    <col min="13071" max="13071" width="10.42578125" style="85" customWidth="1"/>
    <col min="13072" max="13072" width="11.85546875" style="85" customWidth="1"/>
    <col min="13073" max="13073" width="14.7109375" style="85" customWidth="1"/>
    <col min="13074" max="13074" width="9" style="85" bestFit="1" customWidth="1"/>
    <col min="13075" max="13314" width="9.140625" style="85"/>
    <col min="13315" max="13315" width="4.7109375" style="85" bestFit="1" customWidth="1"/>
    <col min="13316" max="13316" width="9.7109375" style="85" bestFit="1" customWidth="1"/>
    <col min="13317" max="13317" width="10" style="85" bestFit="1" customWidth="1"/>
    <col min="13318" max="13318" width="8.85546875" style="85" bestFit="1" customWidth="1"/>
    <col min="13319" max="13319" width="22.85546875" style="85" customWidth="1"/>
    <col min="13320" max="13320" width="59.7109375" style="85" bestFit="1" customWidth="1"/>
    <col min="13321" max="13321" width="57.85546875" style="85" bestFit="1" customWidth="1"/>
    <col min="13322" max="13322" width="35.28515625" style="85" bestFit="1" customWidth="1"/>
    <col min="13323" max="13323" width="28.140625" style="85" bestFit="1" customWidth="1"/>
    <col min="13324" max="13324" width="33.140625" style="85" bestFit="1" customWidth="1"/>
    <col min="13325" max="13325" width="26" style="85" bestFit="1" customWidth="1"/>
    <col min="13326" max="13326" width="19.140625" style="85" bestFit="1" customWidth="1"/>
    <col min="13327" max="13327" width="10.42578125" style="85" customWidth="1"/>
    <col min="13328" max="13328" width="11.85546875" style="85" customWidth="1"/>
    <col min="13329" max="13329" width="14.7109375" style="85" customWidth="1"/>
    <col min="13330" max="13330" width="9" style="85" bestFit="1" customWidth="1"/>
    <col min="13331" max="13570" width="9.140625" style="85"/>
    <col min="13571" max="13571" width="4.7109375" style="85" bestFit="1" customWidth="1"/>
    <col min="13572" max="13572" width="9.7109375" style="85" bestFit="1" customWidth="1"/>
    <col min="13573" max="13573" width="10" style="85" bestFit="1" customWidth="1"/>
    <col min="13574" max="13574" width="8.85546875" style="85" bestFit="1" customWidth="1"/>
    <col min="13575" max="13575" width="22.85546875" style="85" customWidth="1"/>
    <col min="13576" max="13576" width="59.7109375" style="85" bestFit="1" customWidth="1"/>
    <col min="13577" max="13577" width="57.85546875" style="85" bestFit="1" customWidth="1"/>
    <col min="13578" max="13578" width="35.28515625" style="85" bestFit="1" customWidth="1"/>
    <col min="13579" max="13579" width="28.140625" style="85" bestFit="1" customWidth="1"/>
    <col min="13580" max="13580" width="33.140625" style="85" bestFit="1" customWidth="1"/>
    <col min="13581" max="13581" width="26" style="85" bestFit="1" customWidth="1"/>
    <col min="13582" max="13582" width="19.140625" style="85" bestFit="1" customWidth="1"/>
    <col min="13583" max="13583" width="10.42578125" style="85" customWidth="1"/>
    <col min="13584" max="13584" width="11.85546875" style="85" customWidth="1"/>
    <col min="13585" max="13585" width="14.7109375" style="85" customWidth="1"/>
    <col min="13586" max="13586" width="9" style="85" bestFit="1" customWidth="1"/>
    <col min="13587" max="13826" width="9.140625" style="85"/>
    <col min="13827" max="13827" width="4.7109375" style="85" bestFit="1" customWidth="1"/>
    <col min="13828" max="13828" width="9.7109375" style="85" bestFit="1" customWidth="1"/>
    <col min="13829" max="13829" width="10" style="85" bestFit="1" customWidth="1"/>
    <col min="13830" max="13830" width="8.85546875" style="85" bestFit="1" customWidth="1"/>
    <col min="13831" max="13831" width="22.85546875" style="85" customWidth="1"/>
    <col min="13832" max="13832" width="59.7109375" style="85" bestFit="1" customWidth="1"/>
    <col min="13833" max="13833" width="57.85546875" style="85" bestFit="1" customWidth="1"/>
    <col min="13834" max="13834" width="35.28515625" style="85" bestFit="1" customWidth="1"/>
    <col min="13835" max="13835" width="28.140625" style="85" bestFit="1" customWidth="1"/>
    <col min="13836" max="13836" width="33.140625" style="85" bestFit="1" customWidth="1"/>
    <col min="13837" max="13837" width="26" style="85" bestFit="1" customWidth="1"/>
    <col min="13838" max="13838" width="19.140625" style="85" bestFit="1" customWidth="1"/>
    <col min="13839" max="13839" width="10.42578125" style="85" customWidth="1"/>
    <col min="13840" max="13840" width="11.85546875" style="85" customWidth="1"/>
    <col min="13841" max="13841" width="14.7109375" style="85" customWidth="1"/>
    <col min="13842" max="13842" width="9" style="85" bestFit="1" customWidth="1"/>
    <col min="13843" max="14082" width="9.140625" style="85"/>
    <col min="14083" max="14083" width="4.7109375" style="85" bestFit="1" customWidth="1"/>
    <col min="14084" max="14084" width="9.7109375" style="85" bestFit="1" customWidth="1"/>
    <col min="14085" max="14085" width="10" style="85" bestFit="1" customWidth="1"/>
    <col min="14086" max="14086" width="8.85546875" style="85" bestFit="1" customWidth="1"/>
    <col min="14087" max="14087" width="22.85546875" style="85" customWidth="1"/>
    <col min="14088" max="14088" width="59.7109375" style="85" bestFit="1" customWidth="1"/>
    <col min="14089" max="14089" width="57.85546875" style="85" bestFit="1" customWidth="1"/>
    <col min="14090" max="14090" width="35.28515625" style="85" bestFit="1" customWidth="1"/>
    <col min="14091" max="14091" width="28.140625" style="85" bestFit="1" customWidth="1"/>
    <col min="14092" max="14092" width="33.140625" style="85" bestFit="1" customWidth="1"/>
    <col min="14093" max="14093" width="26" style="85" bestFit="1" customWidth="1"/>
    <col min="14094" max="14094" width="19.140625" style="85" bestFit="1" customWidth="1"/>
    <col min="14095" max="14095" width="10.42578125" style="85" customWidth="1"/>
    <col min="14096" max="14096" width="11.85546875" style="85" customWidth="1"/>
    <col min="14097" max="14097" width="14.7109375" style="85" customWidth="1"/>
    <col min="14098" max="14098" width="9" style="85" bestFit="1" customWidth="1"/>
    <col min="14099" max="14338" width="9.140625" style="85"/>
    <col min="14339" max="14339" width="4.7109375" style="85" bestFit="1" customWidth="1"/>
    <col min="14340" max="14340" width="9.7109375" style="85" bestFit="1" customWidth="1"/>
    <col min="14341" max="14341" width="10" style="85" bestFit="1" customWidth="1"/>
    <col min="14342" max="14342" width="8.85546875" style="85" bestFit="1" customWidth="1"/>
    <col min="14343" max="14343" width="22.85546875" style="85" customWidth="1"/>
    <col min="14344" max="14344" width="59.7109375" style="85" bestFit="1" customWidth="1"/>
    <col min="14345" max="14345" width="57.85546875" style="85" bestFit="1" customWidth="1"/>
    <col min="14346" max="14346" width="35.28515625" style="85" bestFit="1" customWidth="1"/>
    <col min="14347" max="14347" width="28.140625" style="85" bestFit="1" customWidth="1"/>
    <col min="14348" max="14348" width="33.140625" style="85" bestFit="1" customWidth="1"/>
    <col min="14349" max="14349" width="26" style="85" bestFit="1" customWidth="1"/>
    <col min="14350" max="14350" width="19.140625" style="85" bestFit="1" customWidth="1"/>
    <col min="14351" max="14351" width="10.42578125" style="85" customWidth="1"/>
    <col min="14352" max="14352" width="11.85546875" style="85" customWidth="1"/>
    <col min="14353" max="14353" width="14.7109375" style="85" customWidth="1"/>
    <col min="14354" max="14354" width="9" style="85" bestFit="1" customWidth="1"/>
    <col min="14355" max="14594" width="9.140625" style="85"/>
    <col min="14595" max="14595" width="4.7109375" style="85" bestFit="1" customWidth="1"/>
    <col min="14596" max="14596" width="9.7109375" style="85" bestFit="1" customWidth="1"/>
    <col min="14597" max="14597" width="10" style="85" bestFit="1" customWidth="1"/>
    <col min="14598" max="14598" width="8.85546875" style="85" bestFit="1" customWidth="1"/>
    <col min="14599" max="14599" width="22.85546875" style="85" customWidth="1"/>
    <col min="14600" max="14600" width="59.7109375" style="85" bestFit="1" customWidth="1"/>
    <col min="14601" max="14601" width="57.85546875" style="85" bestFit="1" customWidth="1"/>
    <col min="14602" max="14602" width="35.28515625" style="85" bestFit="1" customWidth="1"/>
    <col min="14603" max="14603" width="28.140625" style="85" bestFit="1" customWidth="1"/>
    <col min="14604" max="14604" width="33.140625" style="85" bestFit="1" customWidth="1"/>
    <col min="14605" max="14605" width="26" style="85" bestFit="1" customWidth="1"/>
    <col min="14606" max="14606" width="19.140625" style="85" bestFit="1" customWidth="1"/>
    <col min="14607" max="14607" width="10.42578125" style="85" customWidth="1"/>
    <col min="14608" max="14608" width="11.85546875" style="85" customWidth="1"/>
    <col min="14609" max="14609" width="14.7109375" style="85" customWidth="1"/>
    <col min="14610" max="14610" width="9" style="85" bestFit="1" customWidth="1"/>
    <col min="14611" max="14850" width="9.140625" style="85"/>
    <col min="14851" max="14851" width="4.7109375" style="85" bestFit="1" customWidth="1"/>
    <col min="14852" max="14852" width="9.7109375" style="85" bestFit="1" customWidth="1"/>
    <col min="14853" max="14853" width="10" style="85" bestFit="1" customWidth="1"/>
    <col min="14854" max="14854" width="8.85546875" style="85" bestFit="1" customWidth="1"/>
    <col min="14855" max="14855" width="22.85546875" style="85" customWidth="1"/>
    <col min="14856" max="14856" width="59.7109375" style="85" bestFit="1" customWidth="1"/>
    <col min="14857" max="14857" width="57.85546875" style="85" bestFit="1" customWidth="1"/>
    <col min="14858" max="14858" width="35.28515625" style="85" bestFit="1" customWidth="1"/>
    <col min="14859" max="14859" width="28.140625" style="85" bestFit="1" customWidth="1"/>
    <col min="14860" max="14860" width="33.140625" style="85" bestFit="1" customWidth="1"/>
    <col min="14861" max="14861" width="26" style="85" bestFit="1" customWidth="1"/>
    <col min="14862" max="14862" width="19.140625" style="85" bestFit="1" customWidth="1"/>
    <col min="14863" max="14863" width="10.42578125" style="85" customWidth="1"/>
    <col min="14864" max="14864" width="11.85546875" style="85" customWidth="1"/>
    <col min="14865" max="14865" width="14.7109375" style="85" customWidth="1"/>
    <col min="14866" max="14866" width="9" style="85" bestFit="1" customWidth="1"/>
    <col min="14867" max="15106" width="9.140625" style="85"/>
    <col min="15107" max="15107" width="4.7109375" style="85" bestFit="1" customWidth="1"/>
    <col min="15108" max="15108" width="9.7109375" style="85" bestFit="1" customWidth="1"/>
    <col min="15109" max="15109" width="10" style="85" bestFit="1" customWidth="1"/>
    <col min="15110" max="15110" width="8.85546875" style="85" bestFit="1" customWidth="1"/>
    <col min="15111" max="15111" width="22.85546875" style="85" customWidth="1"/>
    <col min="15112" max="15112" width="59.7109375" style="85" bestFit="1" customWidth="1"/>
    <col min="15113" max="15113" width="57.85546875" style="85" bestFit="1" customWidth="1"/>
    <col min="15114" max="15114" width="35.28515625" style="85" bestFit="1" customWidth="1"/>
    <col min="15115" max="15115" width="28.140625" style="85" bestFit="1" customWidth="1"/>
    <col min="15116" max="15116" width="33.140625" style="85" bestFit="1" customWidth="1"/>
    <col min="15117" max="15117" width="26" style="85" bestFit="1" customWidth="1"/>
    <col min="15118" max="15118" width="19.140625" style="85" bestFit="1" customWidth="1"/>
    <col min="15119" max="15119" width="10.42578125" style="85" customWidth="1"/>
    <col min="15120" max="15120" width="11.85546875" style="85" customWidth="1"/>
    <col min="15121" max="15121" width="14.7109375" style="85" customWidth="1"/>
    <col min="15122" max="15122" width="9" style="85" bestFit="1" customWidth="1"/>
    <col min="15123" max="15362" width="9.140625" style="85"/>
    <col min="15363" max="15363" width="4.7109375" style="85" bestFit="1" customWidth="1"/>
    <col min="15364" max="15364" width="9.7109375" style="85" bestFit="1" customWidth="1"/>
    <col min="15365" max="15365" width="10" style="85" bestFit="1" customWidth="1"/>
    <col min="15366" max="15366" width="8.85546875" style="85" bestFit="1" customWidth="1"/>
    <col min="15367" max="15367" width="22.85546875" style="85" customWidth="1"/>
    <col min="15368" max="15368" width="59.7109375" style="85" bestFit="1" customWidth="1"/>
    <col min="15369" max="15369" width="57.85546875" style="85" bestFit="1" customWidth="1"/>
    <col min="15370" max="15370" width="35.28515625" style="85" bestFit="1" customWidth="1"/>
    <col min="15371" max="15371" width="28.140625" style="85" bestFit="1" customWidth="1"/>
    <col min="15372" max="15372" width="33.140625" style="85" bestFit="1" customWidth="1"/>
    <col min="15373" max="15373" width="26" style="85" bestFit="1" customWidth="1"/>
    <col min="15374" max="15374" width="19.140625" style="85" bestFit="1" customWidth="1"/>
    <col min="15375" max="15375" width="10.42578125" style="85" customWidth="1"/>
    <col min="15376" max="15376" width="11.85546875" style="85" customWidth="1"/>
    <col min="15377" max="15377" width="14.7109375" style="85" customWidth="1"/>
    <col min="15378" max="15378" width="9" style="85" bestFit="1" customWidth="1"/>
    <col min="15379" max="15618" width="9.140625" style="85"/>
    <col min="15619" max="15619" width="4.7109375" style="85" bestFit="1" customWidth="1"/>
    <col min="15620" max="15620" width="9.7109375" style="85" bestFit="1" customWidth="1"/>
    <col min="15621" max="15621" width="10" style="85" bestFit="1" customWidth="1"/>
    <col min="15622" max="15622" width="8.85546875" style="85" bestFit="1" customWidth="1"/>
    <col min="15623" max="15623" width="22.85546875" style="85" customWidth="1"/>
    <col min="15624" max="15624" width="59.7109375" style="85" bestFit="1" customWidth="1"/>
    <col min="15625" max="15625" width="57.85546875" style="85" bestFit="1" customWidth="1"/>
    <col min="15626" max="15626" width="35.28515625" style="85" bestFit="1" customWidth="1"/>
    <col min="15627" max="15627" width="28.140625" style="85" bestFit="1" customWidth="1"/>
    <col min="15628" max="15628" width="33.140625" style="85" bestFit="1" customWidth="1"/>
    <col min="15629" max="15629" width="26" style="85" bestFit="1" customWidth="1"/>
    <col min="15630" max="15630" width="19.140625" style="85" bestFit="1" customWidth="1"/>
    <col min="15631" max="15631" width="10.42578125" style="85" customWidth="1"/>
    <col min="15632" max="15632" width="11.85546875" style="85" customWidth="1"/>
    <col min="15633" max="15633" width="14.7109375" style="85" customWidth="1"/>
    <col min="15634" max="15634" width="9" style="85" bestFit="1" customWidth="1"/>
    <col min="15635" max="15874" width="9.140625" style="85"/>
    <col min="15875" max="15875" width="4.7109375" style="85" bestFit="1" customWidth="1"/>
    <col min="15876" max="15876" width="9.7109375" style="85" bestFit="1" customWidth="1"/>
    <col min="15877" max="15877" width="10" style="85" bestFit="1" customWidth="1"/>
    <col min="15878" max="15878" width="8.85546875" style="85" bestFit="1" customWidth="1"/>
    <col min="15879" max="15879" width="22.85546875" style="85" customWidth="1"/>
    <col min="15880" max="15880" width="59.7109375" style="85" bestFit="1" customWidth="1"/>
    <col min="15881" max="15881" width="57.85546875" style="85" bestFit="1" customWidth="1"/>
    <col min="15882" max="15882" width="35.28515625" style="85" bestFit="1" customWidth="1"/>
    <col min="15883" max="15883" width="28.140625" style="85" bestFit="1" customWidth="1"/>
    <col min="15884" max="15884" width="33.140625" style="85" bestFit="1" customWidth="1"/>
    <col min="15885" max="15885" width="26" style="85" bestFit="1" customWidth="1"/>
    <col min="15886" max="15886" width="19.140625" style="85" bestFit="1" customWidth="1"/>
    <col min="15887" max="15887" width="10.42578125" style="85" customWidth="1"/>
    <col min="15888" max="15888" width="11.85546875" style="85" customWidth="1"/>
    <col min="15889" max="15889" width="14.7109375" style="85" customWidth="1"/>
    <col min="15890" max="15890" width="9" style="85" bestFit="1" customWidth="1"/>
    <col min="15891" max="16130" width="9.140625" style="85"/>
    <col min="16131" max="16131" width="4.7109375" style="85" bestFit="1" customWidth="1"/>
    <col min="16132" max="16132" width="9.7109375" style="85" bestFit="1" customWidth="1"/>
    <col min="16133" max="16133" width="10" style="85" bestFit="1" customWidth="1"/>
    <col min="16134" max="16134" width="8.85546875" style="85" bestFit="1" customWidth="1"/>
    <col min="16135" max="16135" width="22.85546875" style="85" customWidth="1"/>
    <col min="16136" max="16136" width="59.7109375" style="85" bestFit="1" customWidth="1"/>
    <col min="16137" max="16137" width="57.85546875" style="85" bestFit="1" customWidth="1"/>
    <col min="16138" max="16138" width="35.28515625" style="85" bestFit="1" customWidth="1"/>
    <col min="16139" max="16139" width="28.140625" style="85" bestFit="1" customWidth="1"/>
    <col min="16140" max="16140" width="33.140625" style="85" bestFit="1" customWidth="1"/>
    <col min="16141" max="16141" width="26" style="85" bestFit="1" customWidth="1"/>
    <col min="16142" max="16142" width="19.140625" style="85" bestFit="1" customWidth="1"/>
    <col min="16143" max="16143" width="10.42578125" style="85" customWidth="1"/>
    <col min="16144" max="16144" width="11.85546875" style="85" customWidth="1"/>
    <col min="16145" max="16145" width="14.7109375" style="85" customWidth="1"/>
    <col min="16146" max="16146" width="9" style="85" bestFit="1" customWidth="1"/>
    <col min="16147" max="16384" width="9.140625" style="85"/>
  </cols>
  <sheetData>
    <row r="2" spans="1:19" x14ac:dyDescent="0.25">
      <c r="A2" s="820" t="s">
        <v>1049</v>
      </c>
      <c r="B2" s="820"/>
      <c r="C2" s="820"/>
      <c r="D2" s="820"/>
      <c r="E2" s="820"/>
      <c r="F2" s="820"/>
      <c r="G2" s="820"/>
      <c r="H2" s="820"/>
      <c r="I2" s="820"/>
      <c r="J2" s="820"/>
      <c r="K2" s="820"/>
      <c r="L2" s="820"/>
      <c r="M2" s="820"/>
      <c r="N2" s="820"/>
      <c r="O2" s="820"/>
      <c r="P2" s="820"/>
      <c r="Q2" s="820"/>
    </row>
    <row r="4" spans="1:19" s="63" customFormat="1" ht="61.5" customHeight="1" x14ac:dyDescent="0.25">
      <c r="A4" s="821" t="s">
        <v>0</v>
      </c>
      <c r="B4" s="815" t="s">
        <v>1</v>
      </c>
      <c r="C4" s="815" t="s">
        <v>2</v>
      </c>
      <c r="D4" s="815" t="s">
        <v>3</v>
      </c>
      <c r="E4" s="821" t="s">
        <v>4</v>
      </c>
      <c r="F4" s="821" t="s">
        <v>5</v>
      </c>
      <c r="G4" s="815" t="s">
        <v>6</v>
      </c>
      <c r="H4" s="823" t="s">
        <v>7</v>
      </c>
      <c r="I4" s="823"/>
      <c r="J4" s="821" t="s">
        <v>8</v>
      </c>
      <c r="K4" s="824" t="s">
        <v>9</v>
      </c>
      <c r="L4" s="819"/>
      <c r="M4" s="825" t="s">
        <v>10</v>
      </c>
      <c r="N4" s="825"/>
      <c r="O4" s="825" t="s">
        <v>11</v>
      </c>
      <c r="P4" s="825"/>
      <c r="Q4" s="821" t="s">
        <v>12</v>
      </c>
      <c r="R4" s="815" t="s">
        <v>13</v>
      </c>
      <c r="S4" s="62"/>
    </row>
    <row r="5" spans="1:19" s="63" customFormat="1" x14ac:dyDescent="0.2">
      <c r="A5" s="822"/>
      <c r="B5" s="816"/>
      <c r="C5" s="816"/>
      <c r="D5" s="816"/>
      <c r="E5" s="822"/>
      <c r="F5" s="822"/>
      <c r="G5" s="816"/>
      <c r="H5" s="119" t="s">
        <v>14</v>
      </c>
      <c r="I5" s="119" t="s">
        <v>15</v>
      </c>
      <c r="J5" s="822"/>
      <c r="K5" s="121">
        <v>2020</v>
      </c>
      <c r="L5" s="121">
        <v>2021</v>
      </c>
      <c r="M5" s="121">
        <v>2020</v>
      </c>
      <c r="N5" s="121">
        <v>2021</v>
      </c>
      <c r="O5" s="121">
        <v>2020</v>
      </c>
      <c r="P5" s="121">
        <v>2021</v>
      </c>
      <c r="Q5" s="822"/>
      <c r="R5" s="816"/>
      <c r="S5" s="62"/>
    </row>
    <row r="6" spans="1:19" s="63" customFormat="1" x14ac:dyDescent="0.2">
      <c r="A6" s="118" t="s">
        <v>16</v>
      </c>
      <c r="B6" s="119" t="s">
        <v>17</v>
      </c>
      <c r="C6" s="119" t="s">
        <v>18</v>
      </c>
      <c r="D6" s="119" t="s">
        <v>19</v>
      </c>
      <c r="E6" s="118" t="s">
        <v>20</v>
      </c>
      <c r="F6" s="118" t="s">
        <v>21</v>
      </c>
      <c r="G6" s="118" t="s">
        <v>22</v>
      </c>
      <c r="H6" s="119" t="s">
        <v>23</v>
      </c>
      <c r="I6" s="119" t="s">
        <v>24</v>
      </c>
      <c r="J6" s="118" t="s">
        <v>25</v>
      </c>
      <c r="K6" s="121" t="s">
        <v>26</v>
      </c>
      <c r="L6" s="121" t="s">
        <v>27</v>
      </c>
      <c r="M6" s="120" t="s">
        <v>28</v>
      </c>
      <c r="N6" s="120" t="s">
        <v>29</v>
      </c>
      <c r="O6" s="120" t="s">
        <v>30</v>
      </c>
      <c r="P6" s="120" t="s">
        <v>31</v>
      </c>
      <c r="Q6" s="118" t="s">
        <v>32</v>
      </c>
      <c r="R6" s="119" t="s">
        <v>33</v>
      </c>
      <c r="S6" s="62"/>
    </row>
    <row r="7" spans="1:19" s="63" customFormat="1" ht="56.25" x14ac:dyDescent="0.2">
      <c r="A7" s="94">
        <v>1</v>
      </c>
      <c r="B7" s="151">
        <v>6</v>
      </c>
      <c r="C7" s="151">
        <v>1</v>
      </c>
      <c r="D7" s="152">
        <v>3</v>
      </c>
      <c r="E7" s="70" t="s">
        <v>96</v>
      </c>
      <c r="F7" s="70" t="s">
        <v>97</v>
      </c>
      <c r="G7" s="71" t="s">
        <v>56</v>
      </c>
      <c r="H7" s="72" t="s">
        <v>41</v>
      </c>
      <c r="I7" s="72" t="s">
        <v>98</v>
      </c>
      <c r="J7" s="70" t="s">
        <v>99</v>
      </c>
      <c r="K7" s="73" t="s">
        <v>45</v>
      </c>
      <c r="L7" s="69"/>
      <c r="M7" s="67">
        <v>32000</v>
      </c>
      <c r="N7" s="67"/>
      <c r="O7" s="68">
        <v>32000</v>
      </c>
      <c r="P7" s="69"/>
      <c r="Q7" s="65" t="s">
        <v>100</v>
      </c>
      <c r="R7" s="65" t="s">
        <v>101</v>
      </c>
      <c r="S7" s="125"/>
    </row>
    <row r="8" spans="1:19" s="3" customFormat="1" ht="56.25" x14ac:dyDescent="0.25">
      <c r="A8" s="151">
        <v>2</v>
      </c>
      <c r="B8" s="151">
        <v>6</v>
      </c>
      <c r="C8" s="151">
        <v>5</v>
      </c>
      <c r="D8" s="152">
        <v>4</v>
      </c>
      <c r="E8" s="70" t="s">
        <v>106</v>
      </c>
      <c r="F8" s="70" t="s">
        <v>102</v>
      </c>
      <c r="G8" s="71" t="s">
        <v>103</v>
      </c>
      <c r="H8" s="72" t="s">
        <v>46</v>
      </c>
      <c r="I8" s="72" t="s">
        <v>104</v>
      </c>
      <c r="J8" s="70" t="s">
        <v>105</v>
      </c>
      <c r="K8" s="73" t="s">
        <v>45</v>
      </c>
      <c r="L8" s="69"/>
      <c r="M8" s="67">
        <v>40000</v>
      </c>
      <c r="N8" s="67"/>
      <c r="O8" s="68">
        <v>40000</v>
      </c>
      <c r="P8" s="69"/>
      <c r="Q8" s="65" t="s">
        <v>100</v>
      </c>
      <c r="R8" s="65" t="s">
        <v>101</v>
      </c>
      <c r="S8" s="6"/>
    </row>
    <row r="9" spans="1:19" s="3" customFormat="1" ht="86.25" customHeight="1" x14ac:dyDescent="0.25">
      <c r="A9" s="151">
        <v>3</v>
      </c>
      <c r="B9" s="151">
        <v>6</v>
      </c>
      <c r="C9" s="151">
        <v>5</v>
      </c>
      <c r="D9" s="152">
        <v>4</v>
      </c>
      <c r="E9" s="70" t="s">
        <v>168</v>
      </c>
      <c r="F9" s="70" t="s">
        <v>107</v>
      </c>
      <c r="G9" s="71" t="s">
        <v>48</v>
      </c>
      <c r="H9" s="72" t="s">
        <v>166</v>
      </c>
      <c r="I9" s="72" t="s">
        <v>104</v>
      </c>
      <c r="J9" s="70" t="s">
        <v>108</v>
      </c>
      <c r="K9" s="73" t="s">
        <v>45</v>
      </c>
      <c r="L9" s="69"/>
      <c r="M9" s="67">
        <v>18000</v>
      </c>
      <c r="N9" s="67"/>
      <c r="O9" s="68">
        <v>18000</v>
      </c>
      <c r="P9" s="69"/>
      <c r="Q9" s="65" t="s">
        <v>100</v>
      </c>
      <c r="R9" s="65" t="s">
        <v>101</v>
      </c>
      <c r="S9" s="6"/>
    </row>
    <row r="10" spans="1:19" s="3" customFormat="1" ht="78.75" x14ac:dyDescent="0.25">
      <c r="A10" s="151">
        <v>4</v>
      </c>
      <c r="B10" s="151">
        <v>6</v>
      </c>
      <c r="C10" s="151">
        <v>5</v>
      </c>
      <c r="D10" s="152">
        <v>6</v>
      </c>
      <c r="E10" s="70" t="s">
        <v>766</v>
      </c>
      <c r="F10" s="70" t="s">
        <v>767</v>
      </c>
      <c r="G10" s="71" t="s">
        <v>56</v>
      </c>
      <c r="H10" s="72" t="s">
        <v>41</v>
      </c>
      <c r="I10" s="72" t="s">
        <v>98</v>
      </c>
      <c r="J10" s="70" t="s">
        <v>169</v>
      </c>
      <c r="K10" s="73" t="s">
        <v>109</v>
      </c>
      <c r="L10" s="69"/>
      <c r="M10" s="67">
        <v>5000</v>
      </c>
      <c r="N10" s="67"/>
      <c r="O10" s="68">
        <v>5000</v>
      </c>
      <c r="P10" s="69"/>
      <c r="Q10" s="65" t="s">
        <v>100</v>
      </c>
      <c r="R10" s="65" t="s">
        <v>101</v>
      </c>
      <c r="S10" s="6"/>
    </row>
    <row r="11" spans="1:19" s="3" customFormat="1" ht="78.75" x14ac:dyDescent="0.25">
      <c r="A11" s="151">
        <v>5</v>
      </c>
      <c r="B11" s="151">
        <v>1</v>
      </c>
      <c r="C11" s="151">
        <v>1</v>
      </c>
      <c r="D11" s="152">
        <v>6</v>
      </c>
      <c r="E11" s="70" t="s">
        <v>110</v>
      </c>
      <c r="F11" s="70" t="s">
        <v>111</v>
      </c>
      <c r="G11" s="71" t="s">
        <v>170</v>
      </c>
      <c r="H11" s="72" t="s">
        <v>171</v>
      </c>
      <c r="I11" s="72" t="s">
        <v>104</v>
      </c>
      <c r="J11" s="70" t="s">
        <v>768</v>
      </c>
      <c r="K11" s="73" t="s">
        <v>45</v>
      </c>
      <c r="L11" s="66"/>
      <c r="M11" s="67">
        <v>35000</v>
      </c>
      <c r="N11" s="69"/>
      <c r="O11" s="68">
        <v>35000</v>
      </c>
      <c r="P11" s="69"/>
      <c r="Q11" s="65" t="s">
        <v>100</v>
      </c>
      <c r="R11" s="65" t="s">
        <v>101</v>
      </c>
      <c r="S11" s="6"/>
    </row>
    <row r="12" spans="1:19" s="3" customFormat="1" ht="90" x14ac:dyDescent="0.25">
      <c r="A12" s="151">
        <v>6</v>
      </c>
      <c r="B12" s="151">
        <v>3</v>
      </c>
      <c r="C12" s="151">
        <v>1</v>
      </c>
      <c r="D12" s="152">
        <v>6</v>
      </c>
      <c r="E12" s="70" t="s">
        <v>770</v>
      </c>
      <c r="F12" s="70" t="s">
        <v>112</v>
      </c>
      <c r="G12" s="71" t="s">
        <v>42</v>
      </c>
      <c r="H12" s="71">
        <v>100</v>
      </c>
      <c r="I12" s="72" t="s">
        <v>104</v>
      </c>
      <c r="J12" s="70" t="s">
        <v>769</v>
      </c>
      <c r="K12" s="73" t="s">
        <v>45</v>
      </c>
      <c r="L12" s="66"/>
      <c r="M12" s="67">
        <v>23000</v>
      </c>
      <c r="N12" s="69"/>
      <c r="O12" s="68">
        <v>23000</v>
      </c>
      <c r="P12" s="69"/>
      <c r="Q12" s="65" t="s">
        <v>100</v>
      </c>
      <c r="R12" s="65" t="s">
        <v>101</v>
      </c>
    </row>
    <row r="13" spans="1:19" s="3" customFormat="1" ht="33.75" x14ac:dyDescent="0.25">
      <c r="A13" s="151">
        <v>7</v>
      </c>
      <c r="B13" s="151">
        <v>3</v>
      </c>
      <c r="C13" s="151">
        <v>2</v>
      </c>
      <c r="D13" s="152">
        <v>13</v>
      </c>
      <c r="E13" s="70" t="s">
        <v>172</v>
      </c>
      <c r="F13" s="70" t="s">
        <v>173</v>
      </c>
      <c r="G13" s="71" t="s">
        <v>54</v>
      </c>
      <c r="H13" s="71">
        <v>300</v>
      </c>
      <c r="I13" s="72" t="s">
        <v>98</v>
      </c>
      <c r="J13" s="70" t="s">
        <v>114</v>
      </c>
      <c r="K13" s="73" t="s">
        <v>115</v>
      </c>
      <c r="L13" s="69"/>
      <c r="M13" s="67">
        <v>6000</v>
      </c>
      <c r="N13" s="67"/>
      <c r="O13" s="68">
        <v>6000</v>
      </c>
      <c r="P13" s="69"/>
      <c r="Q13" s="65" t="s">
        <v>100</v>
      </c>
      <c r="R13" s="65" t="s">
        <v>101</v>
      </c>
    </row>
    <row r="14" spans="1:19" ht="104.25" customHeight="1" x14ac:dyDescent="0.25">
      <c r="A14" s="151">
        <v>8</v>
      </c>
      <c r="B14" s="150">
        <v>6</v>
      </c>
      <c r="C14" s="150">
        <v>1</v>
      </c>
      <c r="D14" s="149">
        <v>13</v>
      </c>
      <c r="E14" s="70" t="s">
        <v>116</v>
      </c>
      <c r="F14" s="81" t="s">
        <v>117</v>
      </c>
      <c r="G14" s="95" t="s">
        <v>118</v>
      </c>
      <c r="H14" s="95">
        <v>5</v>
      </c>
      <c r="I14" s="96" t="s">
        <v>98</v>
      </c>
      <c r="J14" s="81" t="s">
        <v>119</v>
      </c>
      <c r="K14" s="97" t="s">
        <v>45</v>
      </c>
      <c r="L14" s="98"/>
      <c r="M14" s="99">
        <v>25000</v>
      </c>
      <c r="N14" s="99"/>
      <c r="O14" s="100">
        <v>25000</v>
      </c>
      <c r="P14" s="98"/>
      <c r="Q14" s="95" t="s">
        <v>100</v>
      </c>
      <c r="R14" s="95" t="s">
        <v>101</v>
      </c>
    </row>
    <row r="15" spans="1:19" ht="56.25" x14ac:dyDescent="0.25">
      <c r="A15" s="151">
        <v>9</v>
      </c>
      <c r="B15" s="151">
        <v>6</v>
      </c>
      <c r="C15" s="151">
        <v>1</v>
      </c>
      <c r="D15" s="152">
        <v>3</v>
      </c>
      <c r="E15" s="70" t="s">
        <v>249</v>
      </c>
      <c r="F15" s="70" t="s">
        <v>97</v>
      </c>
      <c r="G15" s="71" t="s">
        <v>56</v>
      </c>
      <c r="H15" s="65">
        <v>1</v>
      </c>
      <c r="I15" s="78" t="s">
        <v>98</v>
      </c>
      <c r="J15" s="70" t="s">
        <v>99</v>
      </c>
      <c r="K15" s="66"/>
      <c r="L15" s="74" t="s">
        <v>45</v>
      </c>
      <c r="M15" s="67"/>
      <c r="N15" s="68">
        <v>64000</v>
      </c>
      <c r="O15" s="68"/>
      <c r="P15" s="68">
        <v>64000</v>
      </c>
      <c r="Q15" s="65" t="s">
        <v>100</v>
      </c>
      <c r="R15" s="65" t="s">
        <v>101</v>
      </c>
      <c r="S15" s="21"/>
    </row>
    <row r="16" spans="1:19" ht="33.75" x14ac:dyDescent="0.25">
      <c r="A16" s="151">
        <v>10</v>
      </c>
      <c r="B16" s="151">
        <v>6</v>
      </c>
      <c r="C16" s="151">
        <v>5</v>
      </c>
      <c r="D16" s="152">
        <v>4</v>
      </c>
      <c r="E16" s="83" t="s">
        <v>250</v>
      </c>
      <c r="F16" s="83" t="s">
        <v>107</v>
      </c>
      <c r="G16" s="71" t="s">
        <v>48</v>
      </c>
      <c r="H16" s="71">
        <v>70</v>
      </c>
      <c r="I16" s="71" t="s">
        <v>104</v>
      </c>
      <c r="J16" s="70" t="s">
        <v>108</v>
      </c>
      <c r="K16" s="66"/>
      <c r="L16" s="74" t="s">
        <v>45</v>
      </c>
      <c r="M16" s="67"/>
      <c r="N16" s="68">
        <v>20000</v>
      </c>
      <c r="O16" s="68"/>
      <c r="P16" s="68">
        <v>20000</v>
      </c>
      <c r="Q16" s="65" t="s">
        <v>100</v>
      </c>
      <c r="R16" s="65" t="s">
        <v>101</v>
      </c>
    </row>
    <row r="17" spans="1:35" ht="90" x14ac:dyDescent="0.25">
      <c r="A17" s="151">
        <v>11</v>
      </c>
      <c r="B17" s="74">
        <v>6</v>
      </c>
      <c r="C17" s="74">
        <v>1</v>
      </c>
      <c r="D17" s="71">
        <v>9</v>
      </c>
      <c r="E17" s="70" t="s">
        <v>251</v>
      </c>
      <c r="F17" s="70" t="s">
        <v>252</v>
      </c>
      <c r="G17" s="71" t="s">
        <v>103</v>
      </c>
      <c r="H17" s="71">
        <v>40</v>
      </c>
      <c r="I17" s="72" t="s">
        <v>104</v>
      </c>
      <c r="J17" s="70" t="s">
        <v>253</v>
      </c>
      <c r="K17" s="75"/>
      <c r="L17" s="73" t="s">
        <v>34</v>
      </c>
      <c r="M17" s="76"/>
      <c r="N17" s="77">
        <v>55000</v>
      </c>
      <c r="O17" s="77"/>
      <c r="P17" s="77">
        <v>55000</v>
      </c>
      <c r="Q17" s="65" t="s">
        <v>100</v>
      </c>
      <c r="R17" s="65" t="s">
        <v>101</v>
      </c>
      <c r="S17" s="21"/>
    </row>
    <row r="18" spans="1:35" ht="67.5" x14ac:dyDescent="0.25">
      <c r="A18" s="155">
        <v>12</v>
      </c>
      <c r="B18" s="74">
        <v>6</v>
      </c>
      <c r="C18" s="74">
        <v>1</v>
      </c>
      <c r="D18" s="71">
        <v>6</v>
      </c>
      <c r="E18" s="83" t="s">
        <v>254</v>
      </c>
      <c r="F18" s="83" t="s">
        <v>764</v>
      </c>
      <c r="G18" s="71" t="s">
        <v>255</v>
      </c>
      <c r="H18" s="71">
        <v>25</v>
      </c>
      <c r="I18" s="72" t="s">
        <v>104</v>
      </c>
      <c r="J18" s="70" t="s">
        <v>256</v>
      </c>
      <c r="K18" s="75"/>
      <c r="L18" s="73" t="s">
        <v>45</v>
      </c>
      <c r="M18" s="76"/>
      <c r="N18" s="77">
        <v>49500</v>
      </c>
      <c r="O18" s="77"/>
      <c r="P18" s="77">
        <v>49500</v>
      </c>
      <c r="Q18" s="65" t="s">
        <v>100</v>
      </c>
      <c r="R18" s="65" t="s">
        <v>101</v>
      </c>
      <c r="AF18" s="117"/>
      <c r="AG18" s="817" t="s">
        <v>35</v>
      </c>
      <c r="AH18" s="818"/>
      <c r="AI18" s="819"/>
    </row>
    <row r="19" spans="1:35" ht="67.5" x14ac:dyDescent="0.25">
      <c r="A19" s="151">
        <v>13</v>
      </c>
      <c r="B19" s="151">
        <v>3</v>
      </c>
      <c r="C19" s="151">
        <v>1</v>
      </c>
      <c r="D19" s="152">
        <v>6</v>
      </c>
      <c r="E19" s="83" t="s">
        <v>765</v>
      </c>
      <c r="F19" s="83" t="s">
        <v>257</v>
      </c>
      <c r="G19" s="65" t="s">
        <v>258</v>
      </c>
      <c r="H19" s="65">
        <v>10</v>
      </c>
      <c r="I19" s="78" t="s">
        <v>98</v>
      </c>
      <c r="J19" s="70" t="s">
        <v>259</v>
      </c>
      <c r="K19" s="66"/>
      <c r="L19" s="73" t="s">
        <v>45</v>
      </c>
      <c r="M19" s="67"/>
      <c r="N19" s="68">
        <v>20000</v>
      </c>
      <c r="O19" s="68"/>
      <c r="P19" s="68">
        <v>20000</v>
      </c>
      <c r="Q19" s="65" t="s">
        <v>100</v>
      </c>
      <c r="R19" s="65" t="s">
        <v>101</v>
      </c>
      <c r="AF19" s="115"/>
      <c r="AG19" s="122" t="s">
        <v>36</v>
      </c>
      <c r="AH19" s="817" t="s">
        <v>37</v>
      </c>
      <c r="AI19" s="819"/>
    </row>
    <row r="20" spans="1:35" ht="56.25" x14ac:dyDescent="0.25">
      <c r="A20" s="151">
        <v>14</v>
      </c>
      <c r="B20" s="74">
        <v>3</v>
      </c>
      <c r="C20" s="74">
        <v>2</v>
      </c>
      <c r="D20" s="71">
        <v>10</v>
      </c>
      <c r="E20" s="71" t="s">
        <v>260</v>
      </c>
      <c r="F20" s="70" t="s">
        <v>261</v>
      </c>
      <c r="G20" s="71" t="s">
        <v>113</v>
      </c>
      <c r="H20" s="71">
        <v>1</v>
      </c>
      <c r="I20" s="72" t="s">
        <v>98</v>
      </c>
      <c r="J20" s="70" t="s">
        <v>114</v>
      </c>
      <c r="K20" s="75"/>
      <c r="L20" s="73" t="s">
        <v>115</v>
      </c>
      <c r="M20" s="76"/>
      <c r="N20" s="77">
        <v>31000</v>
      </c>
      <c r="O20" s="77"/>
      <c r="P20" s="77">
        <v>31000</v>
      </c>
      <c r="Q20" s="65" t="s">
        <v>100</v>
      </c>
      <c r="R20" s="65" t="s">
        <v>101</v>
      </c>
    </row>
    <row r="21" spans="1:35" ht="77.25" customHeight="1" x14ac:dyDescent="0.25">
      <c r="A21" s="151">
        <v>15</v>
      </c>
      <c r="B21" s="79">
        <v>6</v>
      </c>
      <c r="C21" s="79">
        <v>1</v>
      </c>
      <c r="D21" s="80">
        <v>13</v>
      </c>
      <c r="E21" s="84" t="s">
        <v>116</v>
      </c>
      <c r="F21" s="84" t="s">
        <v>117</v>
      </c>
      <c r="G21" s="80" t="s">
        <v>118</v>
      </c>
      <c r="H21" s="80">
        <v>5</v>
      </c>
      <c r="I21" s="82" t="s">
        <v>98</v>
      </c>
      <c r="J21" s="81" t="s">
        <v>119</v>
      </c>
      <c r="K21" s="73"/>
      <c r="L21" s="73" t="s">
        <v>45</v>
      </c>
      <c r="M21" s="76"/>
      <c r="N21" s="77">
        <v>25000</v>
      </c>
      <c r="O21" s="77"/>
      <c r="P21" s="77">
        <v>25000</v>
      </c>
      <c r="Q21" s="65" t="s">
        <v>100</v>
      </c>
      <c r="R21" s="65" t="s">
        <v>101</v>
      </c>
    </row>
    <row r="22" spans="1:35" ht="60" customHeight="1" x14ac:dyDescent="0.25">
      <c r="A22" s="834">
        <v>16</v>
      </c>
      <c r="B22" s="834">
        <v>1</v>
      </c>
      <c r="C22" s="834">
        <v>1</v>
      </c>
      <c r="D22" s="836">
        <v>6</v>
      </c>
      <c r="E22" s="837" t="s">
        <v>732</v>
      </c>
      <c r="F22" s="839" t="s">
        <v>808</v>
      </c>
      <c r="G22" s="71" t="s">
        <v>726</v>
      </c>
      <c r="H22" s="65">
        <v>1</v>
      </c>
      <c r="I22" s="78" t="s">
        <v>98</v>
      </c>
      <c r="J22" s="839" t="s">
        <v>1054</v>
      </c>
      <c r="K22" s="840"/>
      <c r="L22" s="841" t="s">
        <v>45</v>
      </c>
      <c r="M22" s="842"/>
      <c r="N22" s="830">
        <v>35600</v>
      </c>
      <c r="O22" s="830"/>
      <c r="P22" s="830">
        <v>35600</v>
      </c>
      <c r="Q22" s="832" t="s">
        <v>100</v>
      </c>
      <c r="R22" s="832" t="s">
        <v>101</v>
      </c>
    </row>
    <row r="23" spans="1:35" x14ac:dyDescent="0.25">
      <c r="A23" s="835"/>
      <c r="B23" s="835"/>
      <c r="C23" s="835"/>
      <c r="D23" s="833"/>
      <c r="E23" s="838"/>
      <c r="F23" s="833"/>
      <c r="G23" s="71" t="s">
        <v>42</v>
      </c>
      <c r="H23" s="65">
        <v>50</v>
      </c>
      <c r="I23" s="78" t="s">
        <v>104</v>
      </c>
      <c r="J23" s="833"/>
      <c r="K23" s="833"/>
      <c r="L23" s="835"/>
      <c r="M23" s="835"/>
      <c r="N23" s="831"/>
      <c r="O23" s="831"/>
      <c r="P23" s="831"/>
      <c r="Q23" s="833"/>
      <c r="R23" s="833"/>
    </row>
    <row r="24" spans="1:35" x14ac:dyDescent="0.25">
      <c r="A24" s="126"/>
      <c r="G24" s="4"/>
    </row>
    <row r="25" spans="1:35" x14ac:dyDescent="0.25">
      <c r="N25" s="826"/>
      <c r="O25" s="829" t="s">
        <v>35</v>
      </c>
      <c r="P25" s="829"/>
      <c r="Q25" s="829"/>
    </row>
    <row r="26" spans="1:35" x14ac:dyDescent="0.25">
      <c r="N26" s="827"/>
      <c r="O26" s="829" t="s">
        <v>36</v>
      </c>
      <c r="P26" s="829" t="s">
        <v>37</v>
      </c>
      <c r="Q26" s="829"/>
    </row>
    <row r="27" spans="1:35" x14ac:dyDescent="0.25">
      <c r="N27" s="828"/>
      <c r="O27" s="829"/>
      <c r="P27" s="116">
        <v>2020</v>
      </c>
      <c r="Q27" s="116">
        <v>2021</v>
      </c>
    </row>
    <row r="28" spans="1:35" x14ac:dyDescent="0.25">
      <c r="N28" s="116" t="s">
        <v>729</v>
      </c>
      <c r="O28" s="123">
        <v>16</v>
      </c>
      <c r="P28" s="124">
        <f>O8+O9+O10+O11+O12+O13+O14+O7</f>
        <v>184000</v>
      </c>
      <c r="Q28" s="38">
        <f>P22+P21+P20+P19+P18+P17+P16+P15</f>
        <v>300100</v>
      </c>
    </row>
  </sheetData>
  <mergeCells count="36">
    <mergeCell ref="R22:R23"/>
    <mergeCell ref="A22:A23"/>
    <mergeCell ref="B22:B23"/>
    <mergeCell ref="C22:C23"/>
    <mergeCell ref="D22:D23"/>
    <mergeCell ref="E22:E23"/>
    <mergeCell ref="F22:F23"/>
    <mergeCell ref="J22:J23"/>
    <mergeCell ref="K22:K23"/>
    <mergeCell ref="L22:L23"/>
    <mergeCell ref="M22:M23"/>
    <mergeCell ref="Q4:Q5"/>
    <mergeCell ref="N25:N27"/>
    <mergeCell ref="O25:Q25"/>
    <mergeCell ref="O26:O27"/>
    <mergeCell ref="P26:Q26"/>
    <mergeCell ref="N22:N23"/>
    <mergeCell ref="O22:O23"/>
    <mergeCell ref="P22:P23"/>
    <mergeCell ref="Q22:Q23"/>
    <mergeCell ref="R4:R5"/>
    <mergeCell ref="AG18:AI18"/>
    <mergeCell ref="AH19:AI19"/>
    <mergeCell ref="A2:Q2"/>
    <mergeCell ref="A4:A5"/>
    <mergeCell ref="B4:B5"/>
    <mergeCell ref="C4:C5"/>
    <mergeCell ref="D4:D5"/>
    <mergeCell ref="E4:E5"/>
    <mergeCell ref="F4:F5"/>
    <mergeCell ref="G4:G5"/>
    <mergeCell ref="H4:I4"/>
    <mergeCell ref="J4:J5"/>
    <mergeCell ref="K4:L4"/>
    <mergeCell ref="M4:N4"/>
    <mergeCell ref="O4:P4"/>
  </mergeCells>
  <pageMargins left="0.7" right="0.7" top="0.75" bottom="0.75" header="0.3" footer="0.3"/>
  <pageSetup paperSize="9" orientation="portrait" horizontalDpi="30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83206-BBE4-4A8C-9A6A-3199048C3471}">
  <sheetPr>
    <pageSetUpPr fitToPage="1"/>
  </sheetPr>
  <dimension ref="A2:WVZ54"/>
  <sheetViews>
    <sheetView topLeftCell="G42" zoomScale="75" zoomScaleNormal="75" workbookViewId="0">
      <selection activeCell="E131" sqref="E131"/>
    </sheetView>
  </sheetViews>
  <sheetFormatPr defaultRowHeight="15" x14ac:dyDescent="0.25"/>
  <cols>
    <col min="1" max="1" width="4.5703125" style="598" customWidth="1"/>
    <col min="2" max="2" width="8.85546875" style="598" customWidth="1"/>
    <col min="3" max="3" width="11.42578125" style="598" customWidth="1"/>
    <col min="4" max="4" width="9.5703125" style="598" customWidth="1"/>
    <col min="5" max="5" width="49.42578125" style="399" customWidth="1"/>
    <col min="6" max="6" width="84.42578125" style="399" customWidth="1"/>
    <col min="7" max="7" width="35.5703125" style="598" customWidth="1"/>
    <col min="8" max="8" width="20.42578125" style="598" customWidth="1"/>
    <col min="9" max="9" width="12.140625" style="598" customWidth="1"/>
    <col min="10" max="10" width="40.140625" style="598" customWidth="1"/>
    <col min="11" max="11" width="12.140625" style="598" customWidth="1"/>
    <col min="12" max="12" width="12.5703125" style="598" customWidth="1"/>
    <col min="13" max="13" width="17.85546875" style="598" customWidth="1"/>
    <col min="14" max="14" width="26.5703125" style="598" customWidth="1"/>
    <col min="15" max="16" width="18" style="598" customWidth="1"/>
    <col min="17" max="17" width="24.28515625" style="598" customWidth="1"/>
    <col min="18" max="18" width="23.5703125" style="598" customWidth="1"/>
    <col min="19" max="19" width="19.5703125" style="354" customWidth="1"/>
    <col min="20" max="258" width="9.140625" style="354"/>
    <col min="259" max="259" width="4.5703125" style="354" bestFit="1" customWidth="1"/>
    <col min="260" max="260" width="9.5703125" style="354" bestFit="1" customWidth="1"/>
    <col min="261" max="261" width="10" style="354" bestFit="1" customWidth="1"/>
    <col min="262" max="262" width="8.85546875" style="354" bestFit="1" customWidth="1"/>
    <col min="263" max="263" width="22.85546875" style="354" customWidth="1"/>
    <col min="264" max="264" width="59.5703125" style="354" bestFit="1" customWidth="1"/>
    <col min="265" max="265" width="57.85546875" style="354" bestFit="1" customWidth="1"/>
    <col min="266" max="266" width="35.42578125" style="354" bestFit="1" customWidth="1"/>
    <col min="267" max="267" width="28.140625" style="354" bestFit="1" customWidth="1"/>
    <col min="268" max="268" width="33.140625" style="354" bestFit="1" customWidth="1"/>
    <col min="269" max="269" width="26" style="354" bestFit="1" customWidth="1"/>
    <col min="270" max="270" width="19.140625" style="354" bestFit="1" customWidth="1"/>
    <col min="271" max="271" width="10.42578125" style="354" customWidth="1"/>
    <col min="272" max="272" width="11.85546875" style="354" customWidth="1"/>
    <col min="273" max="273" width="14.5703125" style="354" customWidth="1"/>
    <col min="274" max="274" width="9" style="354" bestFit="1" customWidth="1"/>
    <col min="275" max="514" width="9.140625" style="354"/>
    <col min="515" max="515" width="4.5703125" style="354" bestFit="1" customWidth="1"/>
    <col min="516" max="516" width="9.5703125" style="354" bestFit="1" customWidth="1"/>
    <col min="517" max="517" width="10" style="354" bestFit="1" customWidth="1"/>
    <col min="518" max="518" width="8.85546875" style="354" bestFit="1" customWidth="1"/>
    <col min="519" max="519" width="22.85546875" style="354" customWidth="1"/>
    <col min="520" max="520" width="59.5703125" style="354" bestFit="1" customWidth="1"/>
    <col min="521" max="521" width="57.85546875" style="354" bestFit="1" customWidth="1"/>
    <col min="522" max="522" width="35.42578125" style="354" bestFit="1" customWidth="1"/>
    <col min="523" max="523" width="28.140625" style="354" bestFit="1" customWidth="1"/>
    <col min="524" max="524" width="33.140625" style="354" bestFit="1" customWidth="1"/>
    <col min="525" max="525" width="26" style="354" bestFit="1" customWidth="1"/>
    <col min="526" max="526" width="19.140625" style="354" bestFit="1" customWidth="1"/>
    <col min="527" max="527" width="10.42578125" style="354" customWidth="1"/>
    <col min="528" max="528" width="11.85546875" style="354" customWidth="1"/>
    <col min="529" max="529" width="14.5703125" style="354" customWidth="1"/>
    <col min="530" max="530" width="9" style="354" bestFit="1" customWidth="1"/>
    <col min="531" max="770" width="9.140625" style="354"/>
    <col min="771" max="771" width="4.5703125" style="354" bestFit="1" customWidth="1"/>
    <col min="772" max="772" width="9.5703125" style="354" bestFit="1" customWidth="1"/>
    <col min="773" max="773" width="10" style="354" bestFit="1" customWidth="1"/>
    <col min="774" max="774" width="8.85546875" style="354" bestFit="1" customWidth="1"/>
    <col min="775" max="775" width="22.85546875" style="354" customWidth="1"/>
    <col min="776" max="776" width="59.5703125" style="354" bestFit="1" customWidth="1"/>
    <col min="777" max="777" width="57.85546875" style="354" bestFit="1" customWidth="1"/>
    <col min="778" max="778" width="35.42578125" style="354" bestFit="1" customWidth="1"/>
    <col min="779" max="779" width="28.140625" style="354" bestFit="1" customWidth="1"/>
    <col min="780" max="780" width="33.140625" style="354" bestFit="1" customWidth="1"/>
    <col min="781" max="781" width="26" style="354" bestFit="1" customWidth="1"/>
    <col min="782" max="782" width="19.140625" style="354" bestFit="1" customWidth="1"/>
    <col min="783" max="783" width="10.42578125" style="354" customWidth="1"/>
    <col min="784" max="784" width="11.85546875" style="354" customWidth="1"/>
    <col min="785" max="785" width="14.5703125" style="354" customWidth="1"/>
    <col min="786" max="786" width="9" style="354" bestFit="1" customWidth="1"/>
    <col min="787" max="1026" width="9.140625" style="354"/>
    <col min="1027" max="1027" width="4.5703125" style="354" bestFit="1" customWidth="1"/>
    <col min="1028" max="1028" width="9.5703125" style="354" bestFit="1" customWidth="1"/>
    <col min="1029" max="1029" width="10" style="354" bestFit="1" customWidth="1"/>
    <col min="1030" max="1030" width="8.85546875" style="354" bestFit="1" customWidth="1"/>
    <col min="1031" max="1031" width="22.85546875" style="354" customWidth="1"/>
    <col min="1032" max="1032" width="59.5703125" style="354" bestFit="1" customWidth="1"/>
    <col min="1033" max="1033" width="57.85546875" style="354" bestFit="1" customWidth="1"/>
    <col min="1034" max="1034" width="35.42578125" style="354" bestFit="1" customWidth="1"/>
    <col min="1035" max="1035" width="28.140625" style="354" bestFit="1" customWidth="1"/>
    <col min="1036" max="1036" width="33.140625" style="354" bestFit="1" customWidth="1"/>
    <col min="1037" max="1037" width="26" style="354" bestFit="1" customWidth="1"/>
    <col min="1038" max="1038" width="19.140625" style="354" bestFit="1" customWidth="1"/>
    <col min="1039" max="1039" width="10.42578125" style="354" customWidth="1"/>
    <col min="1040" max="1040" width="11.85546875" style="354" customWidth="1"/>
    <col min="1041" max="1041" width="14.5703125" style="354" customWidth="1"/>
    <col min="1042" max="1042" width="9" style="354" bestFit="1" customWidth="1"/>
    <col min="1043" max="1282" width="9.140625" style="354"/>
    <col min="1283" max="1283" width="4.5703125" style="354" bestFit="1" customWidth="1"/>
    <col min="1284" max="1284" width="9.5703125" style="354" bestFit="1" customWidth="1"/>
    <col min="1285" max="1285" width="10" style="354" bestFit="1" customWidth="1"/>
    <col min="1286" max="1286" width="8.85546875" style="354" bestFit="1" customWidth="1"/>
    <col min="1287" max="1287" width="22.85546875" style="354" customWidth="1"/>
    <col min="1288" max="1288" width="59.5703125" style="354" bestFit="1" customWidth="1"/>
    <col min="1289" max="1289" width="57.85546875" style="354" bestFit="1" customWidth="1"/>
    <col min="1290" max="1290" width="35.42578125" style="354" bestFit="1" customWidth="1"/>
    <col min="1291" max="1291" width="28.140625" style="354" bestFit="1" customWidth="1"/>
    <col min="1292" max="1292" width="33.140625" style="354" bestFit="1" customWidth="1"/>
    <col min="1293" max="1293" width="26" style="354" bestFit="1" customWidth="1"/>
    <col min="1294" max="1294" width="19.140625" style="354" bestFit="1" customWidth="1"/>
    <col min="1295" max="1295" width="10.42578125" style="354" customWidth="1"/>
    <col min="1296" max="1296" width="11.85546875" style="354" customWidth="1"/>
    <col min="1297" max="1297" width="14.5703125" style="354" customWidth="1"/>
    <col min="1298" max="1298" width="9" style="354" bestFit="1" customWidth="1"/>
    <col min="1299" max="1538" width="9.140625" style="354"/>
    <col min="1539" max="1539" width="4.5703125" style="354" bestFit="1" customWidth="1"/>
    <col min="1540" max="1540" width="9.5703125" style="354" bestFit="1" customWidth="1"/>
    <col min="1541" max="1541" width="10" style="354" bestFit="1" customWidth="1"/>
    <col min="1542" max="1542" width="8.85546875" style="354" bestFit="1" customWidth="1"/>
    <col min="1543" max="1543" width="22.85546875" style="354" customWidth="1"/>
    <col min="1544" max="1544" width="59.5703125" style="354" bestFit="1" customWidth="1"/>
    <col min="1545" max="1545" width="57.85546875" style="354" bestFit="1" customWidth="1"/>
    <col min="1546" max="1546" width="35.42578125" style="354" bestFit="1" customWidth="1"/>
    <col min="1547" max="1547" width="28.140625" style="354" bestFit="1" customWidth="1"/>
    <col min="1548" max="1548" width="33.140625" style="354" bestFit="1" customWidth="1"/>
    <col min="1549" max="1549" width="26" style="354" bestFit="1" customWidth="1"/>
    <col min="1550" max="1550" width="19.140625" style="354" bestFit="1" customWidth="1"/>
    <col min="1551" max="1551" width="10.42578125" style="354" customWidth="1"/>
    <col min="1552" max="1552" width="11.85546875" style="354" customWidth="1"/>
    <col min="1553" max="1553" width="14.5703125" style="354" customWidth="1"/>
    <col min="1554" max="1554" width="9" style="354" bestFit="1" customWidth="1"/>
    <col min="1555" max="1794" width="9.140625" style="354"/>
    <col min="1795" max="1795" width="4.5703125" style="354" bestFit="1" customWidth="1"/>
    <col min="1796" max="1796" width="9.5703125" style="354" bestFit="1" customWidth="1"/>
    <col min="1797" max="1797" width="10" style="354" bestFit="1" customWidth="1"/>
    <col min="1798" max="1798" width="8.85546875" style="354" bestFit="1" customWidth="1"/>
    <col min="1799" max="1799" width="22.85546875" style="354" customWidth="1"/>
    <col min="1800" max="1800" width="59.5703125" style="354" bestFit="1" customWidth="1"/>
    <col min="1801" max="1801" width="57.85546875" style="354" bestFit="1" customWidth="1"/>
    <col min="1802" max="1802" width="35.42578125" style="354" bestFit="1" customWidth="1"/>
    <col min="1803" max="1803" width="28.140625" style="354" bestFit="1" customWidth="1"/>
    <col min="1804" max="1804" width="33.140625" style="354" bestFit="1" customWidth="1"/>
    <col min="1805" max="1805" width="26" style="354" bestFit="1" customWidth="1"/>
    <col min="1806" max="1806" width="19.140625" style="354" bestFit="1" customWidth="1"/>
    <col min="1807" max="1807" width="10.42578125" style="354" customWidth="1"/>
    <col min="1808" max="1808" width="11.85546875" style="354" customWidth="1"/>
    <col min="1809" max="1809" width="14.5703125" style="354" customWidth="1"/>
    <col min="1810" max="1810" width="9" style="354" bestFit="1" customWidth="1"/>
    <col min="1811" max="2050" width="9.140625" style="354"/>
    <col min="2051" max="2051" width="4.5703125" style="354" bestFit="1" customWidth="1"/>
    <col min="2052" max="2052" width="9.5703125" style="354" bestFit="1" customWidth="1"/>
    <col min="2053" max="2053" width="10" style="354" bestFit="1" customWidth="1"/>
    <col min="2054" max="2054" width="8.85546875" style="354" bestFit="1" customWidth="1"/>
    <col min="2055" max="2055" width="22.85546875" style="354" customWidth="1"/>
    <col min="2056" max="2056" width="59.5703125" style="354" bestFit="1" customWidth="1"/>
    <col min="2057" max="2057" width="57.85546875" style="354" bestFit="1" customWidth="1"/>
    <col min="2058" max="2058" width="35.42578125" style="354" bestFit="1" customWidth="1"/>
    <col min="2059" max="2059" width="28.140625" style="354" bestFit="1" customWidth="1"/>
    <col min="2060" max="2060" width="33.140625" style="354" bestFit="1" customWidth="1"/>
    <col min="2061" max="2061" width="26" style="354" bestFit="1" customWidth="1"/>
    <col min="2062" max="2062" width="19.140625" style="354" bestFit="1" customWidth="1"/>
    <col min="2063" max="2063" width="10.42578125" style="354" customWidth="1"/>
    <col min="2064" max="2064" width="11.85546875" style="354" customWidth="1"/>
    <col min="2065" max="2065" width="14.5703125" style="354" customWidth="1"/>
    <col min="2066" max="2066" width="9" style="354" bestFit="1" customWidth="1"/>
    <col min="2067" max="2306" width="9.140625" style="354"/>
    <col min="2307" max="2307" width="4.5703125" style="354" bestFit="1" customWidth="1"/>
    <col min="2308" max="2308" width="9.5703125" style="354" bestFit="1" customWidth="1"/>
    <col min="2309" max="2309" width="10" style="354" bestFit="1" customWidth="1"/>
    <col min="2310" max="2310" width="8.85546875" style="354" bestFit="1" customWidth="1"/>
    <col min="2311" max="2311" width="22.85546875" style="354" customWidth="1"/>
    <col min="2312" max="2312" width="59.5703125" style="354" bestFit="1" customWidth="1"/>
    <col min="2313" max="2313" width="57.85546875" style="354" bestFit="1" customWidth="1"/>
    <col min="2314" max="2314" width="35.42578125" style="354" bestFit="1" customWidth="1"/>
    <col min="2315" max="2315" width="28.140625" style="354" bestFit="1" customWidth="1"/>
    <col min="2316" max="2316" width="33.140625" style="354" bestFit="1" customWidth="1"/>
    <col min="2317" max="2317" width="26" style="354" bestFit="1" customWidth="1"/>
    <col min="2318" max="2318" width="19.140625" style="354" bestFit="1" customWidth="1"/>
    <col min="2319" max="2319" width="10.42578125" style="354" customWidth="1"/>
    <col min="2320" max="2320" width="11.85546875" style="354" customWidth="1"/>
    <col min="2321" max="2321" width="14.5703125" style="354" customWidth="1"/>
    <col min="2322" max="2322" width="9" style="354" bestFit="1" customWidth="1"/>
    <col min="2323" max="2562" width="9.140625" style="354"/>
    <col min="2563" max="2563" width="4.5703125" style="354" bestFit="1" customWidth="1"/>
    <col min="2564" max="2564" width="9.5703125" style="354" bestFit="1" customWidth="1"/>
    <col min="2565" max="2565" width="10" style="354" bestFit="1" customWidth="1"/>
    <col min="2566" max="2566" width="8.85546875" style="354" bestFit="1" customWidth="1"/>
    <col min="2567" max="2567" width="22.85546875" style="354" customWidth="1"/>
    <col min="2568" max="2568" width="59.5703125" style="354" bestFit="1" customWidth="1"/>
    <col min="2569" max="2569" width="57.85546875" style="354" bestFit="1" customWidth="1"/>
    <col min="2570" max="2570" width="35.42578125" style="354" bestFit="1" customWidth="1"/>
    <col min="2571" max="2571" width="28.140625" style="354" bestFit="1" customWidth="1"/>
    <col min="2572" max="2572" width="33.140625" style="354" bestFit="1" customWidth="1"/>
    <col min="2573" max="2573" width="26" style="354" bestFit="1" customWidth="1"/>
    <col min="2574" max="2574" width="19.140625" style="354" bestFit="1" customWidth="1"/>
    <col min="2575" max="2575" width="10.42578125" style="354" customWidth="1"/>
    <col min="2576" max="2576" width="11.85546875" style="354" customWidth="1"/>
    <col min="2577" max="2577" width="14.5703125" style="354" customWidth="1"/>
    <col min="2578" max="2578" width="9" style="354" bestFit="1" customWidth="1"/>
    <col min="2579" max="2818" width="9.140625" style="354"/>
    <col min="2819" max="2819" width="4.5703125" style="354" bestFit="1" customWidth="1"/>
    <col min="2820" max="2820" width="9.5703125" style="354" bestFit="1" customWidth="1"/>
    <col min="2821" max="2821" width="10" style="354" bestFit="1" customWidth="1"/>
    <col min="2822" max="2822" width="8.85546875" style="354" bestFit="1" customWidth="1"/>
    <col min="2823" max="2823" width="22.85546875" style="354" customWidth="1"/>
    <col min="2824" max="2824" width="59.5703125" style="354" bestFit="1" customWidth="1"/>
    <col min="2825" max="2825" width="57.85546875" style="354" bestFit="1" customWidth="1"/>
    <col min="2826" max="2826" width="35.42578125" style="354" bestFit="1" customWidth="1"/>
    <col min="2827" max="2827" width="28.140625" style="354" bestFit="1" customWidth="1"/>
    <col min="2828" max="2828" width="33.140625" style="354" bestFit="1" customWidth="1"/>
    <col min="2829" max="2829" width="26" style="354" bestFit="1" customWidth="1"/>
    <col min="2830" max="2830" width="19.140625" style="354" bestFit="1" customWidth="1"/>
    <col min="2831" max="2831" width="10.42578125" style="354" customWidth="1"/>
    <col min="2832" max="2832" width="11.85546875" style="354" customWidth="1"/>
    <col min="2833" max="2833" width="14.5703125" style="354" customWidth="1"/>
    <col min="2834" max="2834" width="9" style="354" bestFit="1" customWidth="1"/>
    <col min="2835" max="3074" width="9.140625" style="354"/>
    <col min="3075" max="3075" width="4.5703125" style="354" bestFit="1" customWidth="1"/>
    <col min="3076" max="3076" width="9.5703125" style="354" bestFit="1" customWidth="1"/>
    <col min="3077" max="3077" width="10" style="354" bestFit="1" customWidth="1"/>
    <col min="3078" max="3078" width="8.85546875" style="354" bestFit="1" customWidth="1"/>
    <col min="3079" max="3079" width="22.85546875" style="354" customWidth="1"/>
    <col min="3080" max="3080" width="59.5703125" style="354" bestFit="1" customWidth="1"/>
    <col min="3081" max="3081" width="57.85546875" style="354" bestFit="1" customWidth="1"/>
    <col min="3082" max="3082" width="35.42578125" style="354" bestFit="1" customWidth="1"/>
    <col min="3083" max="3083" width="28.140625" style="354" bestFit="1" customWidth="1"/>
    <col min="3084" max="3084" width="33.140625" style="354" bestFit="1" customWidth="1"/>
    <col min="3085" max="3085" width="26" style="354" bestFit="1" customWidth="1"/>
    <col min="3086" max="3086" width="19.140625" style="354" bestFit="1" customWidth="1"/>
    <col min="3087" max="3087" width="10.42578125" style="354" customWidth="1"/>
    <col min="3088" max="3088" width="11.85546875" style="354" customWidth="1"/>
    <col min="3089" max="3089" width="14.5703125" style="354" customWidth="1"/>
    <col min="3090" max="3090" width="9" style="354" bestFit="1" customWidth="1"/>
    <col min="3091" max="3330" width="9.140625" style="354"/>
    <col min="3331" max="3331" width="4.5703125" style="354" bestFit="1" customWidth="1"/>
    <col min="3332" max="3332" width="9.5703125" style="354" bestFit="1" customWidth="1"/>
    <col min="3333" max="3333" width="10" style="354" bestFit="1" customWidth="1"/>
    <col min="3334" max="3334" width="8.85546875" style="354" bestFit="1" customWidth="1"/>
    <col min="3335" max="3335" width="22.85546875" style="354" customWidth="1"/>
    <col min="3336" max="3336" width="59.5703125" style="354" bestFit="1" customWidth="1"/>
    <col min="3337" max="3337" width="57.85546875" style="354" bestFit="1" customWidth="1"/>
    <col min="3338" max="3338" width="35.42578125" style="354" bestFit="1" customWidth="1"/>
    <col min="3339" max="3339" width="28.140625" style="354" bestFit="1" customWidth="1"/>
    <col min="3340" max="3340" width="33.140625" style="354" bestFit="1" customWidth="1"/>
    <col min="3341" max="3341" width="26" style="354" bestFit="1" customWidth="1"/>
    <col min="3342" max="3342" width="19.140625" style="354" bestFit="1" customWidth="1"/>
    <col min="3343" max="3343" width="10.42578125" style="354" customWidth="1"/>
    <col min="3344" max="3344" width="11.85546875" style="354" customWidth="1"/>
    <col min="3345" max="3345" width="14.5703125" style="354" customWidth="1"/>
    <col min="3346" max="3346" width="9" style="354" bestFit="1" customWidth="1"/>
    <col min="3347" max="3586" width="9.140625" style="354"/>
    <col min="3587" max="3587" width="4.5703125" style="354" bestFit="1" customWidth="1"/>
    <col min="3588" max="3588" width="9.5703125" style="354" bestFit="1" customWidth="1"/>
    <col min="3589" max="3589" width="10" style="354" bestFit="1" customWidth="1"/>
    <col min="3590" max="3590" width="8.85546875" style="354" bestFit="1" customWidth="1"/>
    <col min="3591" max="3591" width="22.85546875" style="354" customWidth="1"/>
    <col min="3592" max="3592" width="59.5703125" style="354" bestFit="1" customWidth="1"/>
    <col min="3593" max="3593" width="57.85546875" style="354" bestFit="1" customWidth="1"/>
    <col min="3594" max="3594" width="35.42578125" style="354" bestFit="1" customWidth="1"/>
    <col min="3595" max="3595" width="28.140625" style="354" bestFit="1" customWidth="1"/>
    <col min="3596" max="3596" width="33.140625" style="354" bestFit="1" customWidth="1"/>
    <col min="3597" max="3597" width="26" style="354" bestFit="1" customWidth="1"/>
    <col min="3598" max="3598" width="19.140625" style="354" bestFit="1" customWidth="1"/>
    <col min="3599" max="3599" width="10.42578125" style="354" customWidth="1"/>
    <col min="3600" max="3600" width="11.85546875" style="354" customWidth="1"/>
    <col min="3601" max="3601" width="14.5703125" style="354" customWidth="1"/>
    <col min="3602" max="3602" width="9" style="354" bestFit="1" customWidth="1"/>
    <col min="3603" max="3842" width="9.140625" style="354"/>
    <col min="3843" max="3843" width="4.5703125" style="354" bestFit="1" customWidth="1"/>
    <col min="3844" max="3844" width="9.5703125" style="354" bestFit="1" customWidth="1"/>
    <col min="3845" max="3845" width="10" style="354" bestFit="1" customWidth="1"/>
    <col min="3846" max="3846" width="8.85546875" style="354" bestFit="1" customWidth="1"/>
    <col min="3847" max="3847" width="22.85546875" style="354" customWidth="1"/>
    <col min="3848" max="3848" width="59.5703125" style="354" bestFit="1" customWidth="1"/>
    <col min="3849" max="3849" width="57.85546875" style="354" bestFit="1" customWidth="1"/>
    <col min="3850" max="3850" width="35.42578125" style="354" bestFit="1" customWidth="1"/>
    <col min="3851" max="3851" width="28.140625" style="354" bestFit="1" customWidth="1"/>
    <col min="3852" max="3852" width="33.140625" style="354" bestFit="1" customWidth="1"/>
    <col min="3853" max="3853" width="26" style="354" bestFit="1" customWidth="1"/>
    <col min="3854" max="3854" width="19.140625" style="354" bestFit="1" customWidth="1"/>
    <col min="3855" max="3855" width="10.42578125" style="354" customWidth="1"/>
    <col min="3856" max="3856" width="11.85546875" style="354" customWidth="1"/>
    <col min="3857" max="3857" width="14.5703125" style="354" customWidth="1"/>
    <col min="3858" max="3858" width="9" style="354" bestFit="1" customWidth="1"/>
    <col min="3859" max="4098" width="9.140625" style="354"/>
    <col min="4099" max="4099" width="4.5703125" style="354" bestFit="1" customWidth="1"/>
    <col min="4100" max="4100" width="9.5703125" style="354" bestFit="1" customWidth="1"/>
    <col min="4101" max="4101" width="10" style="354" bestFit="1" customWidth="1"/>
    <col min="4102" max="4102" width="8.85546875" style="354" bestFit="1" customWidth="1"/>
    <col min="4103" max="4103" width="22.85546875" style="354" customWidth="1"/>
    <col min="4104" max="4104" width="59.5703125" style="354" bestFit="1" customWidth="1"/>
    <col min="4105" max="4105" width="57.85546875" style="354" bestFit="1" customWidth="1"/>
    <col min="4106" max="4106" width="35.42578125" style="354" bestFit="1" customWidth="1"/>
    <col min="4107" max="4107" width="28.140625" style="354" bestFit="1" customWidth="1"/>
    <col min="4108" max="4108" width="33.140625" style="354" bestFit="1" customWidth="1"/>
    <col min="4109" max="4109" width="26" style="354" bestFit="1" customWidth="1"/>
    <col min="4110" max="4110" width="19.140625" style="354" bestFit="1" customWidth="1"/>
    <col min="4111" max="4111" width="10.42578125" style="354" customWidth="1"/>
    <col min="4112" max="4112" width="11.85546875" style="354" customWidth="1"/>
    <col min="4113" max="4113" width="14.5703125" style="354" customWidth="1"/>
    <col min="4114" max="4114" width="9" style="354" bestFit="1" customWidth="1"/>
    <col min="4115" max="4354" width="9.140625" style="354"/>
    <col min="4355" max="4355" width="4.5703125" style="354" bestFit="1" customWidth="1"/>
    <col min="4356" max="4356" width="9.5703125" style="354" bestFit="1" customWidth="1"/>
    <col min="4357" max="4357" width="10" style="354" bestFit="1" customWidth="1"/>
    <col min="4358" max="4358" width="8.85546875" style="354" bestFit="1" customWidth="1"/>
    <col min="4359" max="4359" width="22.85546875" style="354" customWidth="1"/>
    <col min="4360" max="4360" width="59.5703125" style="354" bestFit="1" customWidth="1"/>
    <col min="4361" max="4361" width="57.85546875" style="354" bestFit="1" customWidth="1"/>
    <col min="4362" max="4362" width="35.42578125" style="354" bestFit="1" customWidth="1"/>
    <col min="4363" max="4363" width="28.140625" style="354" bestFit="1" customWidth="1"/>
    <col min="4364" max="4364" width="33.140625" style="354" bestFit="1" customWidth="1"/>
    <col min="4365" max="4365" width="26" style="354" bestFit="1" customWidth="1"/>
    <col min="4366" max="4366" width="19.140625" style="354" bestFit="1" customWidth="1"/>
    <col min="4367" max="4367" width="10.42578125" style="354" customWidth="1"/>
    <col min="4368" max="4368" width="11.85546875" style="354" customWidth="1"/>
    <col min="4369" max="4369" width="14.5703125" style="354" customWidth="1"/>
    <col min="4370" max="4370" width="9" style="354" bestFit="1" customWidth="1"/>
    <col min="4371" max="4610" width="9.140625" style="354"/>
    <col min="4611" max="4611" width="4.5703125" style="354" bestFit="1" customWidth="1"/>
    <col min="4612" max="4612" width="9.5703125" style="354" bestFit="1" customWidth="1"/>
    <col min="4613" max="4613" width="10" style="354" bestFit="1" customWidth="1"/>
    <col min="4614" max="4614" width="8.85546875" style="354" bestFit="1" customWidth="1"/>
    <col min="4615" max="4615" width="22.85546875" style="354" customWidth="1"/>
    <col min="4616" max="4616" width="59.5703125" style="354" bestFit="1" customWidth="1"/>
    <col min="4617" max="4617" width="57.85546875" style="354" bestFit="1" customWidth="1"/>
    <col min="4618" max="4618" width="35.42578125" style="354" bestFit="1" customWidth="1"/>
    <col min="4619" max="4619" width="28.140625" style="354" bestFit="1" customWidth="1"/>
    <col min="4620" max="4620" width="33.140625" style="354" bestFit="1" customWidth="1"/>
    <col min="4621" max="4621" width="26" style="354" bestFit="1" customWidth="1"/>
    <col min="4622" max="4622" width="19.140625" style="354" bestFit="1" customWidth="1"/>
    <col min="4623" max="4623" width="10.42578125" style="354" customWidth="1"/>
    <col min="4624" max="4624" width="11.85546875" style="354" customWidth="1"/>
    <col min="4625" max="4625" width="14.5703125" style="354" customWidth="1"/>
    <col min="4626" max="4626" width="9" style="354" bestFit="1" customWidth="1"/>
    <col min="4627" max="4866" width="9.140625" style="354"/>
    <col min="4867" max="4867" width="4.5703125" style="354" bestFit="1" customWidth="1"/>
    <col min="4868" max="4868" width="9.5703125" style="354" bestFit="1" customWidth="1"/>
    <col min="4869" max="4869" width="10" style="354" bestFit="1" customWidth="1"/>
    <col min="4870" max="4870" width="8.85546875" style="354" bestFit="1" customWidth="1"/>
    <col min="4871" max="4871" width="22.85546875" style="354" customWidth="1"/>
    <col min="4872" max="4872" width="59.5703125" style="354" bestFit="1" customWidth="1"/>
    <col min="4873" max="4873" width="57.85546875" style="354" bestFit="1" customWidth="1"/>
    <col min="4874" max="4874" width="35.42578125" style="354" bestFit="1" customWidth="1"/>
    <col min="4875" max="4875" width="28.140625" style="354" bestFit="1" customWidth="1"/>
    <col min="4876" max="4876" width="33.140625" style="354" bestFit="1" customWidth="1"/>
    <col min="4877" max="4877" width="26" style="354" bestFit="1" customWidth="1"/>
    <col min="4878" max="4878" width="19.140625" style="354" bestFit="1" customWidth="1"/>
    <col min="4879" max="4879" width="10.42578125" style="354" customWidth="1"/>
    <col min="4880" max="4880" width="11.85546875" style="354" customWidth="1"/>
    <col min="4881" max="4881" width="14.5703125" style="354" customWidth="1"/>
    <col min="4882" max="4882" width="9" style="354" bestFit="1" customWidth="1"/>
    <col min="4883" max="5122" width="9.140625" style="354"/>
    <col min="5123" max="5123" width="4.5703125" style="354" bestFit="1" customWidth="1"/>
    <col min="5124" max="5124" width="9.5703125" style="354" bestFit="1" customWidth="1"/>
    <col min="5125" max="5125" width="10" style="354" bestFit="1" customWidth="1"/>
    <col min="5126" max="5126" width="8.85546875" style="354" bestFit="1" customWidth="1"/>
    <col min="5127" max="5127" width="22.85546875" style="354" customWidth="1"/>
    <col min="5128" max="5128" width="59.5703125" style="354" bestFit="1" customWidth="1"/>
    <col min="5129" max="5129" width="57.85546875" style="354" bestFit="1" customWidth="1"/>
    <col min="5130" max="5130" width="35.42578125" style="354" bestFit="1" customWidth="1"/>
    <col min="5131" max="5131" width="28.140625" style="354" bestFit="1" customWidth="1"/>
    <col min="5132" max="5132" width="33.140625" style="354" bestFit="1" customWidth="1"/>
    <col min="5133" max="5133" width="26" style="354" bestFit="1" customWidth="1"/>
    <col min="5134" max="5134" width="19.140625" style="354" bestFit="1" customWidth="1"/>
    <col min="5135" max="5135" width="10.42578125" style="354" customWidth="1"/>
    <col min="5136" max="5136" width="11.85546875" style="354" customWidth="1"/>
    <col min="5137" max="5137" width="14.5703125" style="354" customWidth="1"/>
    <col min="5138" max="5138" width="9" style="354" bestFit="1" customWidth="1"/>
    <col min="5139" max="5378" width="9.140625" style="354"/>
    <col min="5379" max="5379" width="4.5703125" style="354" bestFit="1" customWidth="1"/>
    <col min="5380" max="5380" width="9.5703125" style="354" bestFit="1" customWidth="1"/>
    <col min="5381" max="5381" width="10" style="354" bestFit="1" customWidth="1"/>
    <col min="5382" max="5382" width="8.85546875" style="354" bestFit="1" customWidth="1"/>
    <col min="5383" max="5383" width="22.85546875" style="354" customWidth="1"/>
    <col min="5384" max="5384" width="59.5703125" style="354" bestFit="1" customWidth="1"/>
    <col min="5385" max="5385" width="57.85546875" style="354" bestFit="1" customWidth="1"/>
    <col min="5386" max="5386" width="35.42578125" style="354" bestFit="1" customWidth="1"/>
    <col min="5387" max="5387" width="28.140625" style="354" bestFit="1" customWidth="1"/>
    <col min="5388" max="5388" width="33.140625" style="354" bestFit="1" customWidth="1"/>
    <col min="5389" max="5389" width="26" style="354" bestFit="1" customWidth="1"/>
    <col min="5390" max="5390" width="19.140625" style="354" bestFit="1" customWidth="1"/>
    <col min="5391" max="5391" width="10.42578125" style="354" customWidth="1"/>
    <col min="5392" max="5392" width="11.85546875" style="354" customWidth="1"/>
    <col min="5393" max="5393" width="14.5703125" style="354" customWidth="1"/>
    <col min="5394" max="5394" width="9" style="354" bestFit="1" customWidth="1"/>
    <col min="5395" max="5634" width="9.140625" style="354"/>
    <col min="5635" max="5635" width="4.5703125" style="354" bestFit="1" customWidth="1"/>
    <col min="5636" max="5636" width="9.5703125" style="354" bestFit="1" customWidth="1"/>
    <col min="5637" max="5637" width="10" style="354" bestFit="1" customWidth="1"/>
    <col min="5638" max="5638" width="8.85546875" style="354" bestFit="1" customWidth="1"/>
    <col min="5639" max="5639" width="22.85546875" style="354" customWidth="1"/>
    <col min="5640" max="5640" width="59.5703125" style="354" bestFit="1" customWidth="1"/>
    <col min="5641" max="5641" width="57.85546875" style="354" bestFit="1" customWidth="1"/>
    <col min="5642" max="5642" width="35.42578125" style="354" bestFit="1" customWidth="1"/>
    <col min="5643" max="5643" width="28.140625" style="354" bestFit="1" customWidth="1"/>
    <col min="5644" max="5644" width="33.140625" style="354" bestFit="1" customWidth="1"/>
    <col min="5645" max="5645" width="26" style="354" bestFit="1" customWidth="1"/>
    <col min="5646" max="5646" width="19.140625" style="354" bestFit="1" customWidth="1"/>
    <col min="5647" max="5647" width="10.42578125" style="354" customWidth="1"/>
    <col min="5648" max="5648" width="11.85546875" style="354" customWidth="1"/>
    <col min="5649" max="5649" width="14.5703125" style="354" customWidth="1"/>
    <col min="5650" max="5650" width="9" style="354" bestFit="1" customWidth="1"/>
    <col min="5651" max="5890" width="9.140625" style="354"/>
    <col min="5891" max="5891" width="4.5703125" style="354" bestFit="1" customWidth="1"/>
    <col min="5892" max="5892" width="9.5703125" style="354" bestFit="1" customWidth="1"/>
    <col min="5893" max="5893" width="10" style="354" bestFit="1" customWidth="1"/>
    <col min="5894" max="5894" width="8.85546875" style="354" bestFit="1" customWidth="1"/>
    <col min="5895" max="5895" width="22.85546875" style="354" customWidth="1"/>
    <col min="5896" max="5896" width="59.5703125" style="354" bestFit="1" customWidth="1"/>
    <col min="5897" max="5897" width="57.85546875" style="354" bestFit="1" customWidth="1"/>
    <col min="5898" max="5898" width="35.42578125" style="354" bestFit="1" customWidth="1"/>
    <col min="5899" max="5899" width="28.140625" style="354" bestFit="1" customWidth="1"/>
    <col min="5900" max="5900" width="33.140625" style="354" bestFit="1" customWidth="1"/>
    <col min="5901" max="5901" width="26" style="354" bestFit="1" customWidth="1"/>
    <col min="5902" max="5902" width="19.140625" style="354" bestFit="1" customWidth="1"/>
    <col min="5903" max="5903" width="10.42578125" style="354" customWidth="1"/>
    <col min="5904" max="5904" width="11.85546875" style="354" customWidth="1"/>
    <col min="5905" max="5905" width="14.5703125" style="354" customWidth="1"/>
    <col min="5906" max="5906" width="9" style="354" bestFit="1" customWidth="1"/>
    <col min="5907" max="6146" width="9.140625" style="354"/>
    <col min="6147" max="6147" width="4.5703125" style="354" bestFit="1" customWidth="1"/>
    <col min="6148" max="6148" width="9.5703125" style="354" bestFit="1" customWidth="1"/>
    <col min="6149" max="6149" width="10" style="354" bestFit="1" customWidth="1"/>
    <col min="6150" max="6150" width="8.85546875" style="354" bestFit="1" customWidth="1"/>
    <col min="6151" max="6151" width="22.85546875" style="354" customWidth="1"/>
    <col min="6152" max="6152" width="59.5703125" style="354" bestFit="1" customWidth="1"/>
    <col min="6153" max="6153" width="57.85546875" style="354" bestFit="1" customWidth="1"/>
    <col min="6154" max="6154" width="35.42578125" style="354" bestFit="1" customWidth="1"/>
    <col min="6155" max="6155" width="28.140625" style="354" bestFit="1" customWidth="1"/>
    <col min="6156" max="6156" width="33.140625" style="354" bestFit="1" customWidth="1"/>
    <col min="6157" max="6157" width="26" style="354" bestFit="1" customWidth="1"/>
    <col min="6158" max="6158" width="19.140625" style="354" bestFit="1" customWidth="1"/>
    <col min="6159" max="6159" width="10.42578125" style="354" customWidth="1"/>
    <col min="6160" max="6160" width="11.85546875" style="354" customWidth="1"/>
    <col min="6161" max="6161" width="14.5703125" style="354" customWidth="1"/>
    <col min="6162" max="6162" width="9" style="354" bestFit="1" customWidth="1"/>
    <col min="6163" max="6402" width="9.140625" style="354"/>
    <col min="6403" max="6403" width="4.5703125" style="354" bestFit="1" customWidth="1"/>
    <col min="6404" max="6404" width="9.5703125" style="354" bestFit="1" customWidth="1"/>
    <col min="6405" max="6405" width="10" style="354" bestFit="1" customWidth="1"/>
    <col min="6406" max="6406" width="8.85546875" style="354" bestFit="1" customWidth="1"/>
    <col min="6407" max="6407" width="22.85546875" style="354" customWidth="1"/>
    <col min="6408" max="6408" width="59.5703125" style="354" bestFit="1" customWidth="1"/>
    <col min="6409" max="6409" width="57.85546875" style="354" bestFit="1" customWidth="1"/>
    <col min="6410" max="6410" width="35.42578125" style="354" bestFit="1" customWidth="1"/>
    <col min="6411" max="6411" width="28.140625" style="354" bestFit="1" customWidth="1"/>
    <col min="6412" max="6412" width="33.140625" style="354" bestFit="1" customWidth="1"/>
    <col min="6413" max="6413" width="26" style="354" bestFit="1" customWidth="1"/>
    <col min="6414" max="6414" width="19.140625" style="354" bestFit="1" customWidth="1"/>
    <col min="6415" max="6415" width="10.42578125" style="354" customWidth="1"/>
    <col min="6416" max="6416" width="11.85546875" style="354" customWidth="1"/>
    <col min="6417" max="6417" width="14.5703125" style="354" customWidth="1"/>
    <col min="6418" max="6418" width="9" style="354" bestFit="1" customWidth="1"/>
    <col min="6419" max="6658" width="9.140625" style="354"/>
    <col min="6659" max="6659" width="4.5703125" style="354" bestFit="1" customWidth="1"/>
    <col min="6660" max="6660" width="9.5703125" style="354" bestFit="1" customWidth="1"/>
    <col min="6661" max="6661" width="10" style="354" bestFit="1" customWidth="1"/>
    <col min="6662" max="6662" width="8.85546875" style="354" bestFit="1" customWidth="1"/>
    <col min="6663" max="6663" width="22.85546875" style="354" customWidth="1"/>
    <col min="6664" max="6664" width="59.5703125" style="354" bestFit="1" customWidth="1"/>
    <col min="6665" max="6665" width="57.85546875" style="354" bestFit="1" customWidth="1"/>
    <col min="6666" max="6666" width="35.42578125" style="354" bestFit="1" customWidth="1"/>
    <col min="6667" max="6667" width="28.140625" style="354" bestFit="1" customWidth="1"/>
    <col min="6668" max="6668" width="33.140625" style="354" bestFit="1" customWidth="1"/>
    <col min="6669" max="6669" width="26" style="354" bestFit="1" customWidth="1"/>
    <col min="6670" max="6670" width="19.140625" style="354" bestFit="1" customWidth="1"/>
    <col min="6671" max="6671" width="10.42578125" style="354" customWidth="1"/>
    <col min="6672" max="6672" width="11.85546875" style="354" customWidth="1"/>
    <col min="6673" max="6673" width="14.5703125" style="354" customWidth="1"/>
    <col min="6674" max="6674" width="9" style="354" bestFit="1" customWidth="1"/>
    <col min="6675" max="6914" width="9.140625" style="354"/>
    <col min="6915" max="6915" width="4.5703125" style="354" bestFit="1" customWidth="1"/>
    <col min="6916" max="6916" width="9.5703125" style="354" bestFit="1" customWidth="1"/>
    <col min="6917" max="6917" width="10" style="354" bestFit="1" customWidth="1"/>
    <col min="6918" max="6918" width="8.85546875" style="354" bestFit="1" customWidth="1"/>
    <col min="6919" max="6919" width="22.85546875" style="354" customWidth="1"/>
    <col min="6920" max="6920" width="59.5703125" style="354" bestFit="1" customWidth="1"/>
    <col min="6921" max="6921" width="57.85546875" style="354" bestFit="1" customWidth="1"/>
    <col min="6922" max="6922" width="35.42578125" style="354" bestFit="1" customWidth="1"/>
    <col min="6923" max="6923" width="28.140625" style="354" bestFit="1" customWidth="1"/>
    <col min="6924" max="6924" width="33.140625" style="354" bestFit="1" customWidth="1"/>
    <col min="6925" max="6925" width="26" style="354" bestFit="1" customWidth="1"/>
    <col min="6926" max="6926" width="19.140625" style="354" bestFit="1" customWidth="1"/>
    <col min="6927" max="6927" width="10.42578125" style="354" customWidth="1"/>
    <col min="6928" max="6928" width="11.85546875" style="354" customWidth="1"/>
    <col min="6929" max="6929" width="14.5703125" style="354" customWidth="1"/>
    <col min="6930" max="6930" width="9" style="354" bestFit="1" customWidth="1"/>
    <col min="6931" max="7170" width="9.140625" style="354"/>
    <col min="7171" max="7171" width="4.5703125" style="354" bestFit="1" customWidth="1"/>
    <col min="7172" max="7172" width="9.5703125" style="354" bestFit="1" customWidth="1"/>
    <col min="7173" max="7173" width="10" style="354" bestFit="1" customWidth="1"/>
    <col min="7174" max="7174" width="8.85546875" style="354" bestFit="1" customWidth="1"/>
    <col min="7175" max="7175" width="22.85546875" style="354" customWidth="1"/>
    <col min="7176" max="7176" width="59.5703125" style="354" bestFit="1" customWidth="1"/>
    <col min="7177" max="7177" width="57.85546875" style="354" bestFit="1" customWidth="1"/>
    <col min="7178" max="7178" width="35.42578125" style="354" bestFit="1" customWidth="1"/>
    <col min="7179" max="7179" width="28.140625" style="354" bestFit="1" customWidth="1"/>
    <col min="7180" max="7180" width="33.140625" style="354" bestFit="1" customWidth="1"/>
    <col min="7181" max="7181" width="26" style="354" bestFit="1" customWidth="1"/>
    <col min="7182" max="7182" width="19.140625" style="354" bestFit="1" customWidth="1"/>
    <col min="7183" max="7183" width="10.42578125" style="354" customWidth="1"/>
    <col min="7184" max="7184" width="11.85546875" style="354" customWidth="1"/>
    <col min="7185" max="7185" width="14.5703125" style="354" customWidth="1"/>
    <col min="7186" max="7186" width="9" style="354" bestFit="1" customWidth="1"/>
    <col min="7187" max="7426" width="9.140625" style="354"/>
    <col min="7427" max="7427" width="4.5703125" style="354" bestFit="1" customWidth="1"/>
    <col min="7428" max="7428" width="9.5703125" style="354" bestFit="1" customWidth="1"/>
    <col min="7429" max="7429" width="10" style="354" bestFit="1" customWidth="1"/>
    <col min="7430" max="7430" width="8.85546875" style="354" bestFit="1" customWidth="1"/>
    <col min="7431" max="7431" width="22.85546875" style="354" customWidth="1"/>
    <col min="7432" max="7432" width="59.5703125" style="354" bestFit="1" customWidth="1"/>
    <col min="7433" max="7433" width="57.85546875" style="354" bestFit="1" customWidth="1"/>
    <col min="7434" max="7434" width="35.42578125" style="354" bestFit="1" customWidth="1"/>
    <col min="7435" max="7435" width="28.140625" style="354" bestFit="1" customWidth="1"/>
    <col min="7436" max="7436" width="33.140625" style="354" bestFit="1" customWidth="1"/>
    <col min="7437" max="7437" width="26" style="354" bestFit="1" customWidth="1"/>
    <col min="7438" max="7438" width="19.140625" style="354" bestFit="1" customWidth="1"/>
    <col min="7439" max="7439" width="10.42578125" style="354" customWidth="1"/>
    <col min="7440" max="7440" width="11.85546875" style="354" customWidth="1"/>
    <col min="7441" max="7441" width="14.5703125" style="354" customWidth="1"/>
    <col min="7442" max="7442" width="9" style="354" bestFit="1" customWidth="1"/>
    <col min="7443" max="7682" width="9.140625" style="354"/>
    <col min="7683" max="7683" width="4.5703125" style="354" bestFit="1" customWidth="1"/>
    <col min="7684" max="7684" width="9.5703125" style="354" bestFit="1" customWidth="1"/>
    <col min="7685" max="7685" width="10" style="354" bestFit="1" customWidth="1"/>
    <col min="7686" max="7686" width="8.85546875" style="354" bestFit="1" customWidth="1"/>
    <col min="7687" max="7687" width="22.85546875" style="354" customWidth="1"/>
    <col min="7688" max="7688" width="59.5703125" style="354" bestFit="1" customWidth="1"/>
    <col min="7689" max="7689" width="57.85546875" style="354" bestFit="1" customWidth="1"/>
    <col min="7690" max="7690" width="35.42578125" style="354" bestFit="1" customWidth="1"/>
    <col min="7691" max="7691" width="28.140625" style="354" bestFit="1" customWidth="1"/>
    <col min="7692" max="7692" width="33.140625" style="354" bestFit="1" customWidth="1"/>
    <col min="7693" max="7693" width="26" style="354" bestFit="1" customWidth="1"/>
    <col min="7694" max="7694" width="19.140625" style="354" bestFit="1" customWidth="1"/>
    <col min="7695" max="7695" width="10.42578125" style="354" customWidth="1"/>
    <col min="7696" max="7696" width="11.85546875" style="354" customWidth="1"/>
    <col min="7697" max="7697" width="14.5703125" style="354" customWidth="1"/>
    <col min="7698" max="7698" width="9" style="354" bestFit="1" customWidth="1"/>
    <col min="7699" max="7938" width="9.140625" style="354"/>
    <col min="7939" max="7939" width="4.5703125" style="354" bestFit="1" customWidth="1"/>
    <col min="7940" max="7940" width="9.5703125" style="354" bestFit="1" customWidth="1"/>
    <col min="7941" max="7941" width="10" style="354" bestFit="1" customWidth="1"/>
    <col min="7942" max="7942" width="8.85546875" style="354" bestFit="1" customWidth="1"/>
    <col min="7943" max="7943" width="22.85546875" style="354" customWidth="1"/>
    <col min="7944" max="7944" width="59.5703125" style="354" bestFit="1" customWidth="1"/>
    <col min="7945" max="7945" width="57.85546875" style="354" bestFit="1" customWidth="1"/>
    <col min="7946" max="7946" width="35.42578125" style="354" bestFit="1" customWidth="1"/>
    <col min="7947" max="7947" width="28.140625" style="354" bestFit="1" customWidth="1"/>
    <col min="7948" max="7948" width="33.140625" style="354" bestFit="1" customWidth="1"/>
    <col min="7949" max="7949" width="26" style="354" bestFit="1" customWidth="1"/>
    <col min="7950" max="7950" width="19.140625" style="354" bestFit="1" customWidth="1"/>
    <col min="7951" max="7951" width="10.42578125" style="354" customWidth="1"/>
    <col min="7952" max="7952" width="11.85546875" style="354" customWidth="1"/>
    <col min="7953" max="7953" width="14.5703125" style="354" customWidth="1"/>
    <col min="7954" max="7954" width="9" style="354" bestFit="1" customWidth="1"/>
    <col min="7955" max="8194" width="9.140625" style="354"/>
    <col min="8195" max="8195" width="4.5703125" style="354" bestFit="1" customWidth="1"/>
    <col min="8196" max="8196" width="9.5703125" style="354" bestFit="1" customWidth="1"/>
    <col min="8197" max="8197" width="10" style="354" bestFit="1" customWidth="1"/>
    <col min="8198" max="8198" width="8.85546875" style="354" bestFit="1" customWidth="1"/>
    <col min="8199" max="8199" width="22.85546875" style="354" customWidth="1"/>
    <col min="8200" max="8200" width="59.5703125" style="354" bestFit="1" customWidth="1"/>
    <col min="8201" max="8201" width="57.85546875" style="354" bestFit="1" customWidth="1"/>
    <col min="8202" max="8202" width="35.42578125" style="354" bestFit="1" customWidth="1"/>
    <col min="8203" max="8203" width="28.140625" style="354" bestFit="1" customWidth="1"/>
    <col min="8204" max="8204" width="33.140625" style="354" bestFit="1" customWidth="1"/>
    <col min="8205" max="8205" width="26" style="354" bestFit="1" customWidth="1"/>
    <col min="8206" max="8206" width="19.140625" style="354" bestFit="1" customWidth="1"/>
    <col min="8207" max="8207" width="10.42578125" style="354" customWidth="1"/>
    <col min="8208" max="8208" width="11.85546875" style="354" customWidth="1"/>
    <col min="8209" max="8209" width="14.5703125" style="354" customWidth="1"/>
    <col min="8210" max="8210" width="9" style="354" bestFit="1" customWidth="1"/>
    <col min="8211" max="8450" width="9.140625" style="354"/>
    <col min="8451" max="8451" width="4.5703125" style="354" bestFit="1" customWidth="1"/>
    <col min="8452" max="8452" width="9.5703125" style="354" bestFit="1" customWidth="1"/>
    <col min="8453" max="8453" width="10" style="354" bestFit="1" customWidth="1"/>
    <col min="8454" max="8454" width="8.85546875" style="354" bestFit="1" customWidth="1"/>
    <col min="8455" max="8455" width="22.85546875" style="354" customWidth="1"/>
    <col min="8456" max="8456" width="59.5703125" style="354" bestFit="1" customWidth="1"/>
    <col min="8457" max="8457" width="57.85546875" style="354" bestFit="1" customWidth="1"/>
    <col min="8458" max="8458" width="35.42578125" style="354" bestFit="1" customWidth="1"/>
    <col min="8459" max="8459" width="28.140625" style="354" bestFit="1" customWidth="1"/>
    <col min="8460" max="8460" width="33.140625" style="354" bestFit="1" customWidth="1"/>
    <col min="8461" max="8461" width="26" style="354" bestFit="1" customWidth="1"/>
    <col min="8462" max="8462" width="19.140625" style="354" bestFit="1" customWidth="1"/>
    <col min="8463" max="8463" width="10.42578125" style="354" customWidth="1"/>
    <col min="8464" max="8464" width="11.85546875" style="354" customWidth="1"/>
    <col min="8465" max="8465" width="14.5703125" style="354" customWidth="1"/>
    <col min="8466" max="8466" width="9" style="354" bestFit="1" customWidth="1"/>
    <col min="8467" max="8706" width="9.140625" style="354"/>
    <col min="8707" max="8707" width="4.5703125" style="354" bestFit="1" customWidth="1"/>
    <col min="8708" max="8708" width="9.5703125" style="354" bestFit="1" customWidth="1"/>
    <col min="8709" max="8709" width="10" style="354" bestFit="1" customWidth="1"/>
    <col min="8710" max="8710" width="8.85546875" style="354" bestFit="1" customWidth="1"/>
    <col min="8711" max="8711" width="22.85546875" style="354" customWidth="1"/>
    <col min="8712" max="8712" width="59.5703125" style="354" bestFit="1" customWidth="1"/>
    <col min="8713" max="8713" width="57.85546875" style="354" bestFit="1" customWidth="1"/>
    <col min="8714" max="8714" width="35.42578125" style="354" bestFit="1" customWidth="1"/>
    <col min="8715" max="8715" width="28.140625" style="354" bestFit="1" customWidth="1"/>
    <col min="8716" max="8716" width="33.140625" style="354" bestFit="1" customWidth="1"/>
    <col min="8717" max="8717" width="26" style="354" bestFit="1" customWidth="1"/>
    <col min="8718" max="8718" width="19.140625" style="354" bestFit="1" customWidth="1"/>
    <col min="8719" max="8719" width="10.42578125" style="354" customWidth="1"/>
    <col min="8720" max="8720" width="11.85546875" style="354" customWidth="1"/>
    <col min="8721" max="8721" width="14.5703125" style="354" customWidth="1"/>
    <col min="8722" max="8722" width="9" style="354" bestFit="1" customWidth="1"/>
    <col min="8723" max="8962" width="9.140625" style="354"/>
    <col min="8963" max="8963" width="4.5703125" style="354" bestFit="1" customWidth="1"/>
    <col min="8964" max="8964" width="9.5703125" style="354" bestFit="1" customWidth="1"/>
    <col min="8965" max="8965" width="10" style="354" bestFit="1" customWidth="1"/>
    <col min="8966" max="8966" width="8.85546875" style="354" bestFit="1" customWidth="1"/>
    <col min="8967" max="8967" width="22.85546875" style="354" customWidth="1"/>
    <col min="8968" max="8968" width="59.5703125" style="354" bestFit="1" customWidth="1"/>
    <col min="8969" max="8969" width="57.85546875" style="354" bestFit="1" customWidth="1"/>
    <col min="8970" max="8970" width="35.42578125" style="354" bestFit="1" customWidth="1"/>
    <col min="8971" max="8971" width="28.140625" style="354" bestFit="1" customWidth="1"/>
    <col min="8972" max="8972" width="33.140625" style="354" bestFit="1" customWidth="1"/>
    <col min="8973" max="8973" width="26" style="354" bestFit="1" customWidth="1"/>
    <col min="8974" max="8974" width="19.140625" style="354" bestFit="1" customWidth="1"/>
    <col min="8975" max="8975" width="10.42578125" style="354" customWidth="1"/>
    <col min="8976" max="8976" width="11.85546875" style="354" customWidth="1"/>
    <col min="8977" max="8977" width="14.5703125" style="354" customWidth="1"/>
    <col min="8978" max="8978" width="9" style="354" bestFit="1" customWidth="1"/>
    <col min="8979" max="9218" width="9.140625" style="354"/>
    <col min="9219" max="9219" width="4.5703125" style="354" bestFit="1" customWidth="1"/>
    <col min="9220" max="9220" width="9.5703125" style="354" bestFit="1" customWidth="1"/>
    <col min="9221" max="9221" width="10" style="354" bestFit="1" customWidth="1"/>
    <col min="9222" max="9222" width="8.85546875" style="354" bestFit="1" customWidth="1"/>
    <col min="9223" max="9223" width="22.85546875" style="354" customWidth="1"/>
    <col min="9224" max="9224" width="59.5703125" style="354" bestFit="1" customWidth="1"/>
    <col min="9225" max="9225" width="57.85546875" style="354" bestFit="1" customWidth="1"/>
    <col min="9226" max="9226" width="35.42578125" style="354" bestFit="1" customWidth="1"/>
    <col min="9227" max="9227" width="28.140625" style="354" bestFit="1" customWidth="1"/>
    <col min="9228" max="9228" width="33.140625" style="354" bestFit="1" customWidth="1"/>
    <col min="9229" max="9229" width="26" style="354" bestFit="1" customWidth="1"/>
    <col min="9230" max="9230" width="19.140625" style="354" bestFit="1" customWidth="1"/>
    <col min="9231" max="9231" width="10.42578125" style="354" customWidth="1"/>
    <col min="9232" max="9232" width="11.85546875" style="354" customWidth="1"/>
    <col min="9233" max="9233" width="14.5703125" style="354" customWidth="1"/>
    <col min="9234" max="9234" width="9" style="354" bestFit="1" customWidth="1"/>
    <col min="9235" max="9474" width="9.140625" style="354"/>
    <col min="9475" max="9475" width="4.5703125" style="354" bestFit="1" customWidth="1"/>
    <col min="9476" max="9476" width="9.5703125" style="354" bestFit="1" customWidth="1"/>
    <col min="9477" max="9477" width="10" style="354" bestFit="1" customWidth="1"/>
    <col min="9478" max="9478" width="8.85546875" style="354" bestFit="1" customWidth="1"/>
    <col min="9479" max="9479" width="22.85546875" style="354" customWidth="1"/>
    <col min="9480" max="9480" width="59.5703125" style="354" bestFit="1" customWidth="1"/>
    <col min="9481" max="9481" width="57.85546875" style="354" bestFit="1" customWidth="1"/>
    <col min="9482" max="9482" width="35.42578125" style="354" bestFit="1" customWidth="1"/>
    <col min="9483" max="9483" width="28.140625" style="354" bestFit="1" customWidth="1"/>
    <col min="9484" max="9484" width="33.140625" style="354" bestFit="1" customWidth="1"/>
    <col min="9485" max="9485" width="26" style="354" bestFit="1" customWidth="1"/>
    <col min="9486" max="9486" width="19.140625" style="354" bestFit="1" customWidth="1"/>
    <col min="9487" max="9487" width="10.42578125" style="354" customWidth="1"/>
    <col min="9488" max="9488" width="11.85546875" style="354" customWidth="1"/>
    <col min="9489" max="9489" width="14.5703125" style="354" customWidth="1"/>
    <col min="9490" max="9490" width="9" style="354" bestFit="1" customWidth="1"/>
    <col min="9491" max="9730" width="9.140625" style="354"/>
    <col min="9731" max="9731" width="4.5703125" style="354" bestFit="1" customWidth="1"/>
    <col min="9732" max="9732" width="9.5703125" style="354" bestFit="1" customWidth="1"/>
    <col min="9733" max="9733" width="10" style="354" bestFit="1" customWidth="1"/>
    <col min="9734" max="9734" width="8.85546875" style="354" bestFit="1" customWidth="1"/>
    <col min="9735" max="9735" width="22.85546875" style="354" customWidth="1"/>
    <col min="9736" max="9736" width="59.5703125" style="354" bestFit="1" customWidth="1"/>
    <col min="9737" max="9737" width="57.85546875" style="354" bestFit="1" customWidth="1"/>
    <col min="9738" max="9738" width="35.42578125" style="354" bestFit="1" customWidth="1"/>
    <col min="9739" max="9739" width="28.140625" style="354" bestFit="1" customWidth="1"/>
    <col min="9740" max="9740" width="33.140625" style="354" bestFit="1" customWidth="1"/>
    <col min="9741" max="9741" width="26" style="354" bestFit="1" customWidth="1"/>
    <col min="9742" max="9742" width="19.140625" style="354" bestFit="1" customWidth="1"/>
    <col min="9743" max="9743" width="10.42578125" style="354" customWidth="1"/>
    <col min="9744" max="9744" width="11.85546875" style="354" customWidth="1"/>
    <col min="9745" max="9745" width="14.5703125" style="354" customWidth="1"/>
    <col min="9746" max="9746" width="9" style="354" bestFit="1" customWidth="1"/>
    <col min="9747" max="9986" width="9.140625" style="354"/>
    <col min="9987" max="9987" width="4.5703125" style="354" bestFit="1" customWidth="1"/>
    <col min="9988" max="9988" width="9.5703125" style="354" bestFit="1" customWidth="1"/>
    <col min="9989" max="9989" width="10" style="354" bestFit="1" customWidth="1"/>
    <col min="9990" max="9990" width="8.85546875" style="354" bestFit="1" customWidth="1"/>
    <col min="9991" max="9991" width="22.85546875" style="354" customWidth="1"/>
    <col min="9992" max="9992" width="59.5703125" style="354" bestFit="1" customWidth="1"/>
    <col min="9993" max="9993" width="57.85546875" style="354" bestFit="1" customWidth="1"/>
    <col min="9994" max="9994" width="35.42578125" style="354" bestFit="1" customWidth="1"/>
    <col min="9995" max="9995" width="28.140625" style="354" bestFit="1" customWidth="1"/>
    <col min="9996" max="9996" width="33.140625" style="354" bestFit="1" customWidth="1"/>
    <col min="9997" max="9997" width="26" style="354" bestFit="1" customWidth="1"/>
    <col min="9998" max="9998" width="19.140625" style="354" bestFit="1" customWidth="1"/>
    <col min="9999" max="9999" width="10.42578125" style="354" customWidth="1"/>
    <col min="10000" max="10000" width="11.85546875" style="354" customWidth="1"/>
    <col min="10001" max="10001" width="14.5703125" style="354" customWidth="1"/>
    <col min="10002" max="10002" width="9" style="354" bestFit="1" customWidth="1"/>
    <col min="10003" max="10242" width="9.140625" style="354"/>
    <col min="10243" max="10243" width="4.5703125" style="354" bestFit="1" customWidth="1"/>
    <col min="10244" max="10244" width="9.5703125" style="354" bestFit="1" customWidth="1"/>
    <col min="10245" max="10245" width="10" style="354" bestFit="1" customWidth="1"/>
    <col min="10246" max="10246" width="8.85546875" style="354" bestFit="1" customWidth="1"/>
    <col min="10247" max="10247" width="22.85546875" style="354" customWidth="1"/>
    <col min="10248" max="10248" width="59.5703125" style="354" bestFit="1" customWidth="1"/>
    <col min="10249" max="10249" width="57.85546875" style="354" bestFit="1" customWidth="1"/>
    <col min="10250" max="10250" width="35.42578125" style="354" bestFit="1" customWidth="1"/>
    <col min="10251" max="10251" width="28.140625" style="354" bestFit="1" customWidth="1"/>
    <col min="10252" max="10252" width="33.140625" style="354" bestFit="1" customWidth="1"/>
    <col min="10253" max="10253" width="26" style="354" bestFit="1" customWidth="1"/>
    <col min="10254" max="10254" width="19.140625" style="354" bestFit="1" customWidth="1"/>
    <col min="10255" max="10255" width="10.42578125" style="354" customWidth="1"/>
    <col min="10256" max="10256" width="11.85546875" style="354" customWidth="1"/>
    <col min="10257" max="10257" width="14.5703125" style="354" customWidth="1"/>
    <col min="10258" max="10258" width="9" style="354" bestFit="1" customWidth="1"/>
    <col min="10259" max="10498" width="9.140625" style="354"/>
    <col min="10499" max="10499" width="4.5703125" style="354" bestFit="1" customWidth="1"/>
    <col min="10500" max="10500" width="9.5703125" style="354" bestFit="1" customWidth="1"/>
    <col min="10501" max="10501" width="10" style="354" bestFit="1" customWidth="1"/>
    <col min="10502" max="10502" width="8.85546875" style="354" bestFit="1" customWidth="1"/>
    <col min="10503" max="10503" width="22.85546875" style="354" customWidth="1"/>
    <col min="10504" max="10504" width="59.5703125" style="354" bestFit="1" customWidth="1"/>
    <col min="10505" max="10505" width="57.85546875" style="354" bestFit="1" customWidth="1"/>
    <col min="10506" max="10506" width="35.42578125" style="354" bestFit="1" customWidth="1"/>
    <col min="10507" max="10507" width="28.140625" style="354" bestFit="1" customWidth="1"/>
    <col min="10508" max="10508" width="33.140625" style="354" bestFit="1" customWidth="1"/>
    <col min="10509" max="10509" width="26" style="354" bestFit="1" customWidth="1"/>
    <col min="10510" max="10510" width="19.140625" style="354" bestFit="1" customWidth="1"/>
    <col min="10511" max="10511" width="10.42578125" style="354" customWidth="1"/>
    <col min="10512" max="10512" width="11.85546875" style="354" customWidth="1"/>
    <col min="10513" max="10513" width="14.5703125" style="354" customWidth="1"/>
    <col min="10514" max="10514" width="9" style="354" bestFit="1" customWidth="1"/>
    <col min="10515" max="10754" width="9.140625" style="354"/>
    <col min="10755" max="10755" width="4.5703125" style="354" bestFit="1" customWidth="1"/>
    <col min="10756" max="10756" width="9.5703125" style="354" bestFit="1" customWidth="1"/>
    <col min="10757" max="10757" width="10" style="354" bestFit="1" customWidth="1"/>
    <col min="10758" max="10758" width="8.85546875" style="354" bestFit="1" customWidth="1"/>
    <col min="10759" max="10759" width="22.85546875" style="354" customWidth="1"/>
    <col min="10760" max="10760" width="59.5703125" style="354" bestFit="1" customWidth="1"/>
    <col min="10761" max="10761" width="57.85546875" style="354" bestFit="1" customWidth="1"/>
    <col min="10762" max="10762" width="35.42578125" style="354" bestFit="1" customWidth="1"/>
    <col min="10763" max="10763" width="28.140625" style="354" bestFit="1" customWidth="1"/>
    <col min="10764" max="10764" width="33.140625" style="354" bestFit="1" customWidth="1"/>
    <col min="10765" max="10765" width="26" style="354" bestFit="1" customWidth="1"/>
    <col min="10766" max="10766" width="19.140625" style="354" bestFit="1" customWidth="1"/>
    <col min="10767" max="10767" width="10.42578125" style="354" customWidth="1"/>
    <col min="10768" max="10768" width="11.85546875" style="354" customWidth="1"/>
    <col min="10769" max="10769" width="14.5703125" style="354" customWidth="1"/>
    <col min="10770" max="10770" width="9" style="354" bestFit="1" customWidth="1"/>
    <col min="10771" max="11010" width="9.140625" style="354"/>
    <col min="11011" max="11011" width="4.5703125" style="354" bestFit="1" customWidth="1"/>
    <col min="11012" max="11012" width="9.5703125" style="354" bestFit="1" customWidth="1"/>
    <col min="11013" max="11013" width="10" style="354" bestFit="1" customWidth="1"/>
    <col min="11014" max="11014" width="8.85546875" style="354" bestFit="1" customWidth="1"/>
    <col min="11015" max="11015" width="22.85546875" style="354" customWidth="1"/>
    <col min="11016" max="11016" width="59.5703125" style="354" bestFit="1" customWidth="1"/>
    <col min="11017" max="11017" width="57.85546875" style="354" bestFit="1" customWidth="1"/>
    <col min="11018" max="11018" width="35.42578125" style="354" bestFit="1" customWidth="1"/>
    <col min="11019" max="11019" width="28.140625" style="354" bestFit="1" customWidth="1"/>
    <col min="11020" max="11020" width="33.140625" style="354" bestFit="1" customWidth="1"/>
    <col min="11021" max="11021" width="26" style="354" bestFit="1" customWidth="1"/>
    <col min="11022" max="11022" width="19.140625" style="354" bestFit="1" customWidth="1"/>
    <col min="11023" max="11023" width="10.42578125" style="354" customWidth="1"/>
    <col min="11024" max="11024" width="11.85546875" style="354" customWidth="1"/>
    <col min="11025" max="11025" width="14.5703125" style="354" customWidth="1"/>
    <col min="11026" max="11026" width="9" style="354" bestFit="1" customWidth="1"/>
    <col min="11027" max="11266" width="9.140625" style="354"/>
    <col min="11267" max="11267" width="4.5703125" style="354" bestFit="1" customWidth="1"/>
    <col min="11268" max="11268" width="9.5703125" style="354" bestFit="1" customWidth="1"/>
    <col min="11269" max="11269" width="10" style="354" bestFit="1" customWidth="1"/>
    <col min="11270" max="11270" width="8.85546875" style="354" bestFit="1" customWidth="1"/>
    <col min="11271" max="11271" width="22.85546875" style="354" customWidth="1"/>
    <col min="11272" max="11272" width="59.5703125" style="354" bestFit="1" customWidth="1"/>
    <col min="11273" max="11273" width="57.85546875" style="354" bestFit="1" customWidth="1"/>
    <col min="11274" max="11274" width="35.42578125" style="354" bestFit="1" customWidth="1"/>
    <col min="11275" max="11275" width="28.140625" style="354" bestFit="1" customWidth="1"/>
    <col min="11276" max="11276" width="33.140625" style="354" bestFit="1" customWidth="1"/>
    <col min="11277" max="11277" width="26" style="354" bestFit="1" customWidth="1"/>
    <col min="11278" max="11278" width="19.140625" style="354" bestFit="1" customWidth="1"/>
    <col min="11279" max="11279" width="10.42578125" style="354" customWidth="1"/>
    <col min="11280" max="11280" width="11.85546875" style="354" customWidth="1"/>
    <col min="11281" max="11281" width="14.5703125" style="354" customWidth="1"/>
    <col min="11282" max="11282" width="9" style="354" bestFit="1" customWidth="1"/>
    <col min="11283" max="11522" width="9.140625" style="354"/>
    <col min="11523" max="11523" width="4.5703125" style="354" bestFit="1" customWidth="1"/>
    <col min="11524" max="11524" width="9.5703125" style="354" bestFit="1" customWidth="1"/>
    <col min="11525" max="11525" width="10" style="354" bestFit="1" customWidth="1"/>
    <col min="11526" max="11526" width="8.85546875" style="354" bestFit="1" customWidth="1"/>
    <col min="11527" max="11527" width="22.85546875" style="354" customWidth="1"/>
    <col min="11528" max="11528" width="59.5703125" style="354" bestFit="1" customWidth="1"/>
    <col min="11529" max="11529" width="57.85546875" style="354" bestFit="1" customWidth="1"/>
    <col min="11530" max="11530" width="35.42578125" style="354" bestFit="1" customWidth="1"/>
    <col min="11531" max="11531" width="28.140625" style="354" bestFit="1" customWidth="1"/>
    <col min="11532" max="11532" width="33.140625" style="354" bestFit="1" customWidth="1"/>
    <col min="11533" max="11533" width="26" style="354" bestFit="1" customWidth="1"/>
    <col min="11534" max="11534" width="19.140625" style="354" bestFit="1" customWidth="1"/>
    <col min="11535" max="11535" width="10.42578125" style="354" customWidth="1"/>
    <col min="11536" max="11536" width="11.85546875" style="354" customWidth="1"/>
    <col min="11537" max="11537" width="14.5703125" style="354" customWidth="1"/>
    <col min="11538" max="11538" width="9" style="354" bestFit="1" customWidth="1"/>
    <col min="11539" max="11778" width="9.140625" style="354"/>
    <col min="11779" max="11779" width="4.5703125" style="354" bestFit="1" customWidth="1"/>
    <col min="11780" max="11780" width="9.5703125" style="354" bestFit="1" customWidth="1"/>
    <col min="11781" max="11781" width="10" style="354" bestFit="1" customWidth="1"/>
    <col min="11782" max="11782" width="8.85546875" style="354" bestFit="1" customWidth="1"/>
    <col min="11783" max="11783" width="22.85546875" style="354" customWidth="1"/>
    <col min="11784" max="11784" width="59.5703125" style="354" bestFit="1" customWidth="1"/>
    <col min="11785" max="11785" width="57.85546875" style="354" bestFit="1" customWidth="1"/>
    <col min="11786" max="11786" width="35.42578125" style="354" bestFit="1" customWidth="1"/>
    <col min="11787" max="11787" width="28.140625" style="354" bestFit="1" customWidth="1"/>
    <col min="11788" max="11788" width="33.140625" style="354" bestFit="1" customWidth="1"/>
    <col min="11789" max="11789" width="26" style="354" bestFit="1" customWidth="1"/>
    <col min="11790" max="11790" width="19.140625" style="354" bestFit="1" customWidth="1"/>
    <col min="11791" max="11791" width="10.42578125" style="354" customWidth="1"/>
    <col min="11792" max="11792" width="11.85546875" style="354" customWidth="1"/>
    <col min="11793" max="11793" width="14.5703125" style="354" customWidth="1"/>
    <col min="11794" max="11794" width="9" style="354" bestFit="1" customWidth="1"/>
    <col min="11795" max="12034" width="9.140625" style="354"/>
    <col min="12035" max="12035" width="4.5703125" style="354" bestFit="1" customWidth="1"/>
    <col min="12036" max="12036" width="9.5703125" style="354" bestFit="1" customWidth="1"/>
    <col min="12037" max="12037" width="10" style="354" bestFit="1" customWidth="1"/>
    <col min="12038" max="12038" width="8.85546875" style="354" bestFit="1" customWidth="1"/>
    <col min="12039" max="12039" width="22.85546875" style="354" customWidth="1"/>
    <col min="12040" max="12040" width="59.5703125" style="354" bestFit="1" customWidth="1"/>
    <col min="12041" max="12041" width="57.85546875" style="354" bestFit="1" customWidth="1"/>
    <col min="12042" max="12042" width="35.42578125" style="354" bestFit="1" customWidth="1"/>
    <col min="12043" max="12043" width="28.140625" style="354" bestFit="1" customWidth="1"/>
    <col min="12044" max="12044" width="33.140625" style="354" bestFit="1" customWidth="1"/>
    <col min="12045" max="12045" width="26" style="354" bestFit="1" customWidth="1"/>
    <col min="12046" max="12046" width="19.140625" style="354" bestFit="1" customWidth="1"/>
    <col min="12047" max="12047" width="10.42578125" style="354" customWidth="1"/>
    <col min="12048" max="12048" width="11.85546875" style="354" customWidth="1"/>
    <col min="12049" max="12049" width="14.5703125" style="354" customWidth="1"/>
    <col min="12050" max="12050" width="9" style="354" bestFit="1" customWidth="1"/>
    <col min="12051" max="12290" width="9.140625" style="354"/>
    <col min="12291" max="12291" width="4.5703125" style="354" bestFit="1" customWidth="1"/>
    <col min="12292" max="12292" width="9.5703125" style="354" bestFit="1" customWidth="1"/>
    <col min="12293" max="12293" width="10" style="354" bestFit="1" customWidth="1"/>
    <col min="12294" max="12294" width="8.85546875" style="354" bestFit="1" customWidth="1"/>
    <col min="12295" max="12295" width="22.85546875" style="354" customWidth="1"/>
    <col min="12296" max="12296" width="59.5703125" style="354" bestFit="1" customWidth="1"/>
    <col min="12297" max="12297" width="57.85546875" style="354" bestFit="1" customWidth="1"/>
    <col min="12298" max="12298" width="35.42578125" style="354" bestFit="1" customWidth="1"/>
    <col min="12299" max="12299" width="28.140625" style="354" bestFit="1" customWidth="1"/>
    <col min="12300" max="12300" width="33.140625" style="354" bestFit="1" customWidth="1"/>
    <col min="12301" max="12301" width="26" style="354" bestFit="1" customWidth="1"/>
    <col min="12302" max="12302" width="19.140625" style="354" bestFit="1" customWidth="1"/>
    <col min="12303" max="12303" width="10.42578125" style="354" customWidth="1"/>
    <col min="12304" max="12304" width="11.85546875" style="354" customWidth="1"/>
    <col min="12305" max="12305" width="14.5703125" style="354" customWidth="1"/>
    <col min="12306" max="12306" width="9" style="354" bestFit="1" customWidth="1"/>
    <col min="12307" max="12546" width="9.140625" style="354"/>
    <col min="12547" max="12547" width="4.5703125" style="354" bestFit="1" customWidth="1"/>
    <col min="12548" max="12548" width="9.5703125" style="354" bestFit="1" customWidth="1"/>
    <col min="12549" max="12549" width="10" style="354" bestFit="1" customWidth="1"/>
    <col min="12550" max="12550" width="8.85546875" style="354" bestFit="1" customWidth="1"/>
    <col min="12551" max="12551" width="22.85546875" style="354" customWidth="1"/>
    <col min="12552" max="12552" width="59.5703125" style="354" bestFit="1" customWidth="1"/>
    <col min="12553" max="12553" width="57.85546875" style="354" bestFit="1" customWidth="1"/>
    <col min="12554" max="12554" width="35.42578125" style="354" bestFit="1" customWidth="1"/>
    <col min="12555" max="12555" width="28.140625" style="354" bestFit="1" customWidth="1"/>
    <col min="12556" max="12556" width="33.140625" style="354" bestFit="1" customWidth="1"/>
    <col min="12557" max="12557" width="26" style="354" bestFit="1" customWidth="1"/>
    <col min="12558" max="12558" width="19.140625" style="354" bestFit="1" customWidth="1"/>
    <col min="12559" max="12559" width="10.42578125" style="354" customWidth="1"/>
    <col min="12560" max="12560" width="11.85546875" style="354" customWidth="1"/>
    <col min="12561" max="12561" width="14.5703125" style="354" customWidth="1"/>
    <col min="12562" max="12562" width="9" style="354" bestFit="1" customWidth="1"/>
    <col min="12563" max="12802" width="9.140625" style="354"/>
    <col min="12803" max="12803" width="4.5703125" style="354" bestFit="1" customWidth="1"/>
    <col min="12804" max="12804" width="9.5703125" style="354" bestFit="1" customWidth="1"/>
    <col min="12805" max="12805" width="10" style="354" bestFit="1" customWidth="1"/>
    <col min="12806" max="12806" width="8.85546875" style="354" bestFit="1" customWidth="1"/>
    <col min="12807" max="12807" width="22.85546875" style="354" customWidth="1"/>
    <col min="12808" max="12808" width="59.5703125" style="354" bestFit="1" customWidth="1"/>
    <col min="12809" max="12809" width="57.85546875" style="354" bestFit="1" customWidth="1"/>
    <col min="12810" max="12810" width="35.42578125" style="354" bestFit="1" customWidth="1"/>
    <col min="12811" max="12811" width="28.140625" style="354" bestFit="1" customWidth="1"/>
    <col min="12812" max="12812" width="33.140625" style="354" bestFit="1" customWidth="1"/>
    <col min="12813" max="12813" width="26" style="354" bestFit="1" customWidth="1"/>
    <col min="12814" max="12814" width="19.140625" style="354" bestFit="1" customWidth="1"/>
    <col min="12815" max="12815" width="10.42578125" style="354" customWidth="1"/>
    <col min="12816" max="12816" width="11.85546875" style="354" customWidth="1"/>
    <col min="12817" max="12817" width="14.5703125" style="354" customWidth="1"/>
    <col min="12818" max="12818" width="9" style="354" bestFit="1" customWidth="1"/>
    <col min="12819" max="13058" width="9.140625" style="354"/>
    <col min="13059" max="13059" width="4.5703125" style="354" bestFit="1" customWidth="1"/>
    <col min="13060" max="13060" width="9.5703125" style="354" bestFit="1" customWidth="1"/>
    <col min="13061" max="13061" width="10" style="354" bestFit="1" customWidth="1"/>
    <col min="13062" max="13062" width="8.85546875" style="354" bestFit="1" customWidth="1"/>
    <col min="13063" max="13063" width="22.85546875" style="354" customWidth="1"/>
    <col min="13064" max="13064" width="59.5703125" style="354" bestFit="1" customWidth="1"/>
    <col min="13065" max="13065" width="57.85546875" style="354" bestFit="1" customWidth="1"/>
    <col min="13066" max="13066" width="35.42578125" style="354" bestFit="1" customWidth="1"/>
    <col min="13067" max="13067" width="28.140625" style="354" bestFit="1" customWidth="1"/>
    <col min="13068" max="13068" width="33.140625" style="354" bestFit="1" customWidth="1"/>
    <col min="13069" max="13069" width="26" style="354" bestFit="1" customWidth="1"/>
    <col min="13070" max="13070" width="19.140625" style="354" bestFit="1" customWidth="1"/>
    <col min="13071" max="13071" width="10.42578125" style="354" customWidth="1"/>
    <col min="13072" max="13072" width="11.85546875" style="354" customWidth="1"/>
    <col min="13073" max="13073" width="14.5703125" style="354" customWidth="1"/>
    <col min="13074" max="13074" width="9" style="354" bestFit="1" customWidth="1"/>
    <col min="13075" max="13314" width="9.140625" style="354"/>
    <col min="13315" max="13315" width="4.5703125" style="354" bestFit="1" customWidth="1"/>
    <col min="13316" max="13316" width="9.5703125" style="354" bestFit="1" customWidth="1"/>
    <col min="13317" max="13317" width="10" style="354" bestFit="1" customWidth="1"/>
    <col min="13318" max="13318" width="8.85546875" style="354" bestFit="1" customWidth="1"/>
    <col min="13319" max="13319" width="22.85546875" style="354" customWidth="1"/>
    <col min="13320" max="13320" width="59.5703125" style="354" bestFit="1" customWidth="1"/>
    <col min="13321" max="13321" width="57.85546875" style="354" bestFit="1" customWidth="1"/>
    <col min="13322" max="13322" width="35.42578125" style="354" bestFit="1" customWidth="1"/>
    <col min="13323" max="13323" width="28.140625" style="354" bestFit="1" customWidth="1"/>
    <col min="13324" max="13324" width="33.140625" style="354" bestFit="1" customWidth="1"/>
    <col min="13325" max="13325" width="26" style="354" bestFit="1" customWidth="1"/>
    <col min="13326" max="13326" width="19.140625" style="354" bestFit="1" customWidth="1"/>
    <col min="13327" max="13327" width="10.42578125" style="354" customWidth="1"/>
    <col min="13328" max="13328" width="11.85546875" style="354" customWidth="1"/>
    <col min="13329" max="13329" width="14.5703125" style="354" customWidth="1"/>
    <col min="13330" max="13330" width="9" style="354" bestFit="1" customWidth="1"/>
    <col min="13331" max="13570" width="9.140625" style="354"/>
    <col min="13571" max="13571" width="4.5703125" style="354" bestFit="1" customWidth="1"/>
    <col min="13572" max="13572" width="9.5703125" style="354" bestFit="1" customWidth="1"/>
    <col min="13573" max="13573" width="10" style="354" bestFit="1" customWidth="1"/>
    <col min="13574" max="13574" width="8.85546875" style="354" bestFit="1" customWidth="1"/>
    <col min="13575" max="13575" width="22.85546875" style="354" customWidth="1"/>
    <col min="13576" max="13576" width="59.5703125" style="354" bestFit="1" customWidth="1"/>
    <col min="13577" max="13577" width="57.85546875" style="354" bestFit="1" customWidth="1"/>
    <col min="13578" max="13578" width="35.42578125" style="354" bestFit="1" customWidth="1"/>
    <col min="13579" max="13579" width="28.140625" style="354" bestFit="1" customWidth="1"/>
    <col min="13580" max="13580" width="33.140625" style="354" bestFit="1" customWidth="1"/>
    <col min="13581" max="13581" width="26" style="354" bestFit="1" customWidth="1"/>
    <col min="13582" max="13582" width="19.140625" style="354" bestFit="1" customWidth="1"/>
    <col min="13583" max="13583" width="10.42578125" style="354" customWidth="1"/>
    <col min="13584" max="13584" width="11.85546875" style="354" customWidth="1"/>
    <col min="13585" max="13585" width="14.5703125" style="354" customWidth="1"/>
    <col min="13586" max="13586" width="9" style="354" bestFit="1" customWidth="1"/>
    <col min="13587" max="13826" width="9.140625" style="354"/>
    <col min="13827" max="13827" width="4.5703125" style="354" bestFit="1" customWidth="1"/>
    <col min="13828" max="13828" width="9.5703125" style="354" bestFit="1" customWidth="1"/>
    <col min="13829" max="13829" width="10" style="354" bestFit="1" customWidth="1"/>
    <col min="13830" max="13830" width="8.85546875" style="354" bestFit="1" customWidth="1"/>
    <col min="13831" max="13831" width="22.85546875" style="354" customWidth="1"/>
    <col min="13832" max="13832" width="59.5703125" style="354" bestFit="1" customWidth="1"/>
    <col min="13833" max="13833" width="57.85546875" style="354" bestFit="1" customWidth="1"/>
    <col min="13834" max="13834" width="35.42578125" style="354" bestFit="1" customWidth="1"/>
    <col min="13835" max="13835" width="28.140625" style="354" bestFit="1" customWidth="1"/>
    <col min="13836" max="13836" width="33.140625" style="354" bestFit="1" customWidth="1"/>
    <col min="13837" max="13837" width="26" style="354" bestFit="1" customWidth="1"/>
    <col min="13838" max="13838" width="19.140625" style="354" bestFit="1" customWidth="1"/>
    <col min="13839" max="13839" width="10.42578125" style="354" customWidth="1"/>
    <col min="13840" max="13840" width="11.85546875" style="354" customWidth="1"/>
    <col min="13841" max="13841" width="14.5703125" style="354" customWidth="1"/>
    <col min="13842" max="13842" width="9" style="354" bestFit="1" customWidth="1"/>
    <col min="13843" max="14082" width="9.140625" style="354"/>
    <col min="14083" max="14083" width="4.5703125" style="354" bestFit="1" customWidth="1"/>
    <col min="14084" max="14084" width="9.5703125" style="354" bestFit="1" customWidth="1"/>
    <col min="14085" max="14085" width="10" style="354" bestFit="1" customWidth="1"/>
    <col min="14086" max="14086" width="8.85546875" style="354" bestFit="1" customWidth="1"/>
    <col min="14087" max="14087" width="22.85546875" style="354" customWidth="1"/>
    <col min="14088" max="14088" width="59.5703125" style="354" bestFit="1" customWidth="1"/>
    <col min="14089" max="14089" width="57.85546875" style="354" bestFit="1" customWidth="1"/>
    <col min="14090" max="14090" width="35.42578125" style="354" bestFit="1" customWidth="1"/>
    <col min="14091" max="14091" width="28.140625" style="354" bestFit="1" customWidth="1"/>
    <col min="14092" max="14092" width="33.140625" style="354" bestFit="1" customWidth="1"/>
    <col min="14093" max="14093" width="26" style="354" bestFit="1" customWidth="1"/>
    <col min="14094" max="14094" width="19.140625" style="354" bestFit="1" customWidth="1"/>
    <col min="14095" max="14095" width="10.42578125" style="354" customWidth="1"/>
    <col min="14096" max="14096" width="11.85546875" style="354" customWidth="1"/>
    <col min="14097" max="14097" width="14.5703125" style="354" customWidth="1"/>
    <col min="14098" max="14098" width="9" style="354" bestFit="1" customWidth="1"/>
    <col min="14099" max="14338" width="9.140625" style="354"/>
    <col min="14339" max="14339" width="4.5703125" style="354" bestFit="1" customWidth="1"/>
    <col min="14340" max="14340" width="9.5703125" style="354" bestFit="1" customWidth="1"/>
    <col min="14341" max="14341" width="10" style="354" bestFit="1" customWidth="1"/>
    <col min="14342" max="14342" width="8.85546875" style="354" bestFit="1" customWidth="1"/>
    <col min="14343" max="14343" width="22.85546875" style="354" customWidth="1"/>
    <col min="14344" max="14344" width="59.5703125" style="354" bestFit="1" customWidth="1"/>
    <col min="14345" max="14345" width="57.85546875" style="354" bestFit="1" customWidth="1"/>
    <col min="14346" max="14346" width="35.42578125" style="354" bestFit="1" customWidth="1"/>
    <col min="14347" max="14347" width="28.140625" style="354" bestFit="1" customWidth="1"/>
    <col min="14348" max="14348" width="33.140625" style="354" bestFit="1" customWidth="1"/>
    <col min="14349" max="14349" width="26" style="354" bestFit="1" customWidth="1"/>
    <col min="14350" max="14350" width="19.140625" style="354" bestFit="1" customWidth="1"/>
    <col min="14351" max="14351" width="10.42578125" style="354" customWidth="1"/>
    <col min="14352" max="14352" width="11.85546875" style="354" customWidth="1"/>
    <col min="14353" max="14353" width="14.5703125" style="354" customWidth="1"/>
    <col min="14354" max="14354" width="9" style="354" bestFit="1" customWidth="1"/>
    <col min="14355" max="14594" width="9.140625" style="354"/>
    <col min="14595" max="14595" width="4.5703125" style="354" bestFit="1" customWidth="1"/>
    <col min="14596" max="14596" width="9.5703125" style="354" bestFit="1" customWidth="1"/>
    <col min="14597" max="14597" width="10" style="354" bestFit="1" customWidth="1"/>
    <col min="14598" max="14598" width="8.85546875" style="354" bestFit="1" customWidth="1"/>
    <col min="14599" max="14599" width="22.85546875" style="354" customWidth="1"/>
    <col min="14600" max="14600" width="59.5703125" style="354" bestFit="1" customWidth="1"/>
    <col min="14601" max="14601" width="57.85546875" style="354" bestFit="1" customWidth="1"/>
    <col min="14602" max="14602" width="35.42578125" style="354" bestFit="1" customWidth="1"/>
    <col min="14603" max="14603" width="28.140625" style="354" bestFit="1" customWidth="1"/>
    <col min="14604" max="14604" width="33.140625" style="354" bestFit="1" customWidth="1"/>
    <col min="14605" max="14605" width="26" style="354" bestFit="1" customWidth="1"/>
    <col min="14606" max="14606" width="19.140625" style="354" bestFit="1" customWidth="1"/>
    <col min="14607" max="14607" width="10.42578125" style="354" customWidth="1"/>
    <col min="14608" max="14608" width="11.85546875" style="354" customWidth="1"/>
    <col min="14609" max="14609" width="14.5703125" style="354" customWidth="1"/>
    <col min="14610" max="14610" width="9" style="354" bestFit="1" customWidth="1"/>
    <col min="14611" max="14850" width="9.140625" style="354"/>
    <col min="14851" max="14851" width="4.5703125" style="354" bestFit="1" customWidth="1"/>
    <col min="14852" max="14852" width="9.5703125" style="354" bestFit="1" customWidth="1"/>
    <col min="14853" max="14853" width="10" style="354" bestFit="1" customWidth="1"/>
    <col min="14854" max="14854" width="8.85546875" style="354" bestFit="1" customWidth="1"/>
    <col min="14855" max="14855" width="22.85546875" style="354" customWidth="1"/>
    <col min="14856" max="14856" width="59.5703125" style="354" bestFit="1" customWidth="1"/>
    <col min="14857" max="14857" width="57.85546875" style="354" bestFit="1" customWidth="1"/>
    <col min="14858" max="14858" width="35.42578125" style="354" bestFit="1" customWidth="1"/>
    <col min="14859" max="14859" width="28.140625" style="354" bestFit="1" customWidth="1"/>
    <col min="14860" max="14860" width="33.140625" style="354" bestFit="1" customWidth="1"/>
    <col min="14861" max="14861" width="26" style="354" bestFit="1" customWidth="1"/>
    <col min="14862" max="14862" width="19.140625" style="354" bestFit="1" customWidth="1"/>
    <col min="14863" max="14863" width="10.42578125" style="354" customWidth="1"/>
    <col min="14864" max="14864" width="11.85546875" style="354" customWidth="1"/>
    <col min="14865" max="14865" width="14.5703125" style="354" customWidth="1"/>
    <col min="14866" max="14866" width="9" style="354" bestFit="1" customWidth="1"/>
    <col min="14867" max="15106" width="9.140625" style="354"/>
    <col min="15107" max="15107" width="4.5703125" style="354" bestFit="1" customWidth="1"/>
    <col min="15108" max="15108" width="9.5703125" style="354" bestFit="1" customWidth="1"/>
    <col min="15109" max="15109" width="10" style="354" bestFit="1" customWidth="1"/>
    <col min="15110" max="15110" width="8.85546875" style="354" bestFit="1" customWidth="1"/>
    <col min="15111" max="15111" width="22.85546875" style="354" customWidth="1"/>
    <col min="15112" max="15112" width="59.5703125" style="354" bestFit="1" customWidth="1"/>
    <col min="15113" max="15113" width="57.85546875" style="354" bestFit="1" customWidth="1"/>
    <col min="15114" max="15114" width="35.42578125" style="354" bestFit="1" customWidth="1"/>
    <col min="15115" max="15115" width="28.140625" style="354" bestFit="1" customWidth="1"/>
    <col min="15116" max="15116" width="33.140625" style="354" bestFit="1" customWidth="1"/>
    <col min="15117" max="15117" width="26" style="354" bestFit="1" customWidth="1"/>
    <col min="15118" max="15118" width="19.140625" style="354" bestFit="1" customWidth="1"/>
    <col min="15119" max="15119" width="10.42578125" style="354" customWidth="1"/>
    <col min="15120" max="15120" width="11.85546875" style="354" customWidth="1"/>
    <col min="15121" max="15121" width="14.5703125" style="354" customWidth="1"/>
    <col min="15122" max="15122" width="9" style="354" bestFit="1" customWidth="1"/>
    <col min="15123" max="15362" width="9.140625" style="354"/>
    <col min="15363" max="15363" width="4.5703125" style="354" bestFit="1" customWidth="1"/>
    <col min="15364" max="15364" width="9.5703125" style="354" bestFit="1" customWidth="1"/>
    <col min="15365" max="15365" width="10" style="354" bestFit="1" customWidth="1"/>
    <col min="15366" max="15366" width="8.85546875" style="354" bestFit="1" customWidth="1"/>
    <col min="15367" max="15367" width="22.85546875" style="354" customWidth="1"/>
    <col min="15368" max="15368" width="59.5703125" style="354" bestFit="1" customWidth="1"/>
    <col min="15369" max="15369" width="57.85546875" style="354" bestFit="1" customWidth="1"/>
    <col min="15370" max="15370" width="35.42578125" style="354" bestFit="1" customWidth="1"/>
    <col min="15371" max="15371" width="28.140625" style="354" bestFit="1" customWidth="1"/>
    <col min="15372" max="15372" width="33.140625" style="354" bestFit="1" customWidth="1"/>
    <col min="15373" max="15373" width="26" style="354" bestFit="1" customWidth="1"/>
    <col min="15374" max="15374" width="19.140625" style="354" bestFit="1" customWidth="1"/>
    <col min="15375" max="15375" width="10.42578125" style="354" customWidth="1"/>
    <col min="15376" max="15376" width="11.85546875" style="354" customWidth="1"/>
    <col min="15377" max="15377" width="14.5703125" style="354" customWidth="1"/>
    <col min="15378" max="15378" width="9" style="354" bestFit="1" customWidth="1"/>
    <col min="15379" max="15618" width="9.140625" style="354"/>
    <col min="15619" max="15619" width="4.5703125" style="354" bestFit="1" customWidth="1"/>
    <col min="15620" max="15620" width="9.5703125" style="354" bestFit="1" customWidth="1"/>
    <col min="15621" max="15621" width="10" style="354" bestFit="1" customWidth="1"/>
    <col min="15622" max="15622" width="8.85546875" style="354" bestFit="1" customWidth="1"/>
    <col min="15623" max="15623" width="22.85546875" style="354" customWidth="1"/>
    <col min="15624" max="15624" width="59.5703125" style="354" bestFit="1" customWidth="1"/>
    <col min="15625" max="15625" width="57.85546875" style="354" bestFit="1" customWidth="1"/>
    <col min="15626" max="15626" width="35.42578125" style="354" bestFit="1" customWidth="1"/>
    <col min="15627" max="15627" width="28.140625" style="354" bestFit="1" customWidth="1"/>
    <col min="15628" max="15628" width="33.140625" style="354" bestFit="1" customWidth="1"/>
    <col min="15629" max="15629" width="26" style="354" bestFit="1" customWidth="1"/>
    <col min="15630" max="15630" width="19.140625" style="354" bestFit="1" customWidth="1"/>
    <col min="15631" max="15631" width="10.42578125" style="354" customWidth="1"/>
    <col min="15632" max="15632" width="11.85546875" style="354" customWidth="1"/>
    <col min="15633" max="15633" width="14.5703125" style="354" customWidth="1"/>
    <col min="15634" max="15634" width="9" style="354" bestFit="1" customWidth="1"/>
    <col min="15635" max="15874" width="9.140625" style="354"/>
    <col min="15875" max="15875" width="4.5703125" style="354" bestFit="1" customWidth="1"/>
    <col min="15876" max="15876" width="9.5703125" style="354" bestFit="1" customWidth="1"/>
    <col min="15877" max="15877" width="10" style="354" bestFit="1" customWidth="1"/>
    <col min="15878" max="15878" width="8.85546875" style="354" bestFit="1" customWidth="1"/>
    <col min="15879" max="15879" width="22.85546875" style="354" customWidth="1"/>
    <col min="15880" max="15880" width="59.5703125" style="354" bestFit="1" customWidth="1"/>
    <col min="15881" max="15881" width="57.85546875" style="354" bestFit="1" customWidth="1"/>
    <col min="15882" max="15882" width="35.42578125" style="354" bestFit="1" customWidth="1"/>
    <col min="15883" max="15883" width="28.140625" style="354" bestFit="1" customWidth="1"/>
    <col min="15884" max="15884" width="33.140625" style="354" bestFit="1" customWidth="1"/>
    <col min="15885" max="15885" width="26" style="354" bestFit="1" customWidth="1"/>
    <col min="15886" max="15886" width="19.140625" style="354" bestFit="1" customWidth="1"/>
    <col min="15887" max="15887" width="10.42578125" style="354" customWidth="1"/>
    <col min="15888" max="15888" width="11.85546875" style="354" customWidth="1"/>
    <col min="15889" max="15889" width="14.5703125" style="354" customWidth="1"/>
    <col min="15890" max="15890" width="9" style="354" bestFit="1" customWidth="1"/>
    <col min="15891" max="16130" width="9.140625" style="354"/>
    <col min="16131" max="16131" width="4.5703125" style="354" bestFit="1" customWidth="1"/>
    <col min="16132" max="16132" width="9.5703125" style="354" bestFit="1" customWidth="1"/>
    <col min="16133" max="16133" width="10" style="354" bestFit="1" customWidth="1"/>
    <col min="16134" max="16134" width="8.85546875" style="354" bestFit="1" customWidth="1"/>
    <col min="16135" max="16135" width="22.85546875" style="354" customWidth="1"/>
    <col min="16136" max="16136" width="59.5703125" style="354" bestFit="1" customWidth="1"/>
    <col min="16137" max="16137" width="57.85546875" style="354" bestFit="1" customWidth="1"/>
    <col min="16138" max="16138" width="35.42578125" style="354" bestFit="1" customWidth="1"/>
    <col min="16139" max="16139" width="28.140625" style="354" bestFit="1" customWidth="1"/>
    <col min="16140" max="16140" width="33.140625" style="354" bestFit="1" customWidth="1"/>
    <col min="16141" max="16141" width="26" style="354" bestFit="1" customWidth="1"/>
    <col min="16142" max="16142" width="19.140625" style="354" bestFit="1" customWidth="1"/>
    <col min="16143" max="16143" width="10.42578125" style="354" customWidth="1"/>
    <col min="16144" max="16144" width="11.85546875" style="354" customWidth="1"/>
    <col min="16145" max="16145" width="14.5703125" style="354" customWidth="1"/>
    <col min="16146" max="16146" width="9" style="354" bestFit="1" customWidth="1"/>
    <col min="16147" max="16384" width="9.140625" style="354"/>
  </cols>
  <sheetData>
    <row r="2" spans="1:19" x14ac:dyDescent="0.25">
      <c r="A2" s="1215" t="s">
        <v>2468</v>
      </c>
      <c r="B2" s="1215"/>
      <c r="C2" s="1215"/>
      <c r="D2" s="1215"/>
      <c r="E2" s="1215"/>
      <c r="F2" s="1215"/>
      <c r="G2" s="1215"/>
      <c r="H2" s="1215"/>
      <c r="I2" s="1215"/>
      <c r="J2" s="1215"/>
      <c r="K2" s="1215"/>
      <c r="L2" s="1215"/>
      <c r="M2" s="1215"/>
      <c r="N2" s="1215"/>
      <c r="O2" s="1215"/>
      <c r="P2" s="1215"/>
      <c r="Q2" s="1215"/>
      <c r="R2" s="1215"/>
    </row>
    <row r="3" spans="1:19" x14ac:dyDescent="0.25">
      <c r="M3" s="496"/>
      <c r="N3" s="496"/>
      <c r="O3" s="496"/>
      <c r="P3" s="496"/>
    </row>
    <row r="4" spans="1:19" s="378" customFormat="1" ht="58.5" customHeight="1" x14ac:dyDescent="0.2">
      <c r="A4" s="970" t="s">
        <v>0</v>
      </c>
      <c r="B4" s="849" t="s">
        <v>1</v>
      </c>
      <c r="C4" s="849" t="s">
        <v>2</v>
      </c>
      <c r="D4" s="849" t="s">
        <v>3</v>
      </c>
      <c r="E4" s="849" t="s">
        <v>4</v>
      </c>
      <c r="F4" s="849" t="s">
        <v>5</v>
      </c>
      <c r="G4" s="970" t="s">
        <v>6</v>
      </c>
      <c r="H4" s="849" t="s">
        <v>7</v>
      </c>
      <c r="I4" s="849"/>
      <c r="J4" s="970" t="s">
        <v>8</v>
      </c>
      <c r="K4" s="849" t="s">
        <v>9</v>
      </c>
      <c r="L4" s="1216"/>
      <c r="M4" s="864" t="s">
        <v>10</v>
      </c>
      <c r="N4" s="864"/>
      <c r="O4" s="864" t="s">
        <v>11</v>
      </c>
      <c r="P4" s="864"/>
      <c r="Q4" s="970" t="s">
        <v>12</v>
      </c>
      <c r="R4" s="849" t="s">
        <v>13</v>
      </c>
      <c r="S4" s="377"/>
    </row>
    <row r="5" spans="1:19" s="378" customFormat="1" x14ac:dyDescent="0.2">
      <c r="A5" s="970"/>
      <c r="B5" s="849"/>
      <c r="C5" s="849"/>
      <c r="D5" s="849"/>
      <c r="E5" s="849"/>
      <c r="F5" s="849"/>
      <c r="G5" s="970"/>
      <c r="H5" s="396" t="s">
        <v>14</v>
      </c>
      <c r="I5" s="396" t="s">
        <v>15</v>
      </c>
      <c r="J5" s="970"/>
      <c r="K5" s="396">
        <v>2020</v>
      </c>
      <c r="L5" s="396">
        <v>2021</v>
      </c>
      <c r="M5" s="355">
        <v>2020</v>
      </c>
      <c r="N5" s="355">
        <v>2021</v>
      </c>
      <c r="O5" s="355">
        <v>2020</v>
      </c>
      <c r="P5" s="355">
        <v>2021</v>
      </c>
      <c r="Q5" s="970"/>
      <c r="R5" s="849"/>
      <c r="S5" s="377"/>
    </row>
    <row r="6" spans="1:19" s="378" customFormat="1" x14ac:dyDescent="0.2">
      <c r="A6" s="581" t="s">
        <v>16</v>
      </c>
      <c r="B6" s="396" t="s">
        <v>17</v>
      </c>
      <c r="C6" s="396" t="s">
        <v>18</v>
      </c>
      <c r="D6" s="396" t="s">
        <v>19</v>
      </c>
      <c r="E6" s="396" t="s">
        <v>20</v>
      </c>
      <c r="F6" s="396" t="s">
        <v>21</v>
      </c>
      <c r="G6" s="581" t="s">
        <v>22</v>
      </c>
      <c r="H6" s="396" t="s">
        <v>23</v>
      </c>
      <c r="I6" s="396" t="s">
        <v>24</v>
      </c>
      <c r="J6" s="581" t="s">
        <v>25</v>
      </c>
      <c r="K6" s="396" t="s">
        <v>26</v>
      </c>
      <c r="L6" s="396" t="s">
        <v>27</v>
      </c>
      <c r="M6" s="397" t="s">
        <v>28</v>
      </c>
      <c r="N6" s="397" t="s">
        <v>29</v>
      </c>
      <c r="O6" s="397" t="s">
        <v>30</v>
      </c>
      <c r="P6" s="397" t="s">
        <v>31</v>
      </c>
      <c r="Q6" s="581" t="s">
        <v>32</v>
      </c>
      <c r="R6" s="396" t="s">
        <v>33</v>
      </c>
      <c r="S6" s="377"/>
    </row>
    <row r="7" spans="1:19" s="372" customFormat="1" ht="38.25" customHeight="1" x14ac:dyDescent="0.25">
      <c r="A7" s="879">
        <v>1</v>
      </c>
      <c r="B7" s="880">
        <v>1</v>
      </c>
      <c r="C7" s="879">
        <v>4</v>
      </c>
      <c r="D7" s="880">
        <v>2</v>
      </c>
      <c r="E7" s="880" t="s">
        <v>2469</v>
      </c>
      <c r="F7" s="880" t="s">
        <v>2470</v>
      </c>
      <c r="G7" s="532" t="s">
        <v>2471</v>
      </c>
      <c r="H7" s="880" t="s">
        <v>2472</v>
      </c>
      <c r="I7" s="554" t="s">
        <v>2473</v>
      </c>
      <c r="J7" s="880" t="s">
        <v>2474</v>
      </c>
      <c r="K7" s="973" t="s">
        <v>2475</v>
      </c>
      <c r="L7" s="973" t="s">
        <v>2476</v>
      </c>
      <c r="M7" s="883">
        <v>46756.92</v>
      </c>
      <c r="N7" s="883">
        <v>19152.37</v>
      </c>
      <c r="O7" s="883">
        <v>46756.92</v>
      </c>
      <c r="P7" s="883">
        <v>19152.37</v>
      </c>
      <c r="Q7" s="880" t="s">
        <v>2477</v>
      </c>
      <c r="R7" s="880" t="s">
        <v>2478</v>
      </c>
      <c r="S7" s="374"/>
    </row>
    <row r="8" spans="1:19" s="372" customFormat="1" ht="38.25" customHeight="1" x14ac:dyDescent="0.25">
      <c r="A8" s="879"/>
      <c r="B8" s="880"/>
      <c r="C8" s="879"/>
      <c r="D8" s="880"/>
      <c r="E8" s="880"/>
      <c r="F8" s="880"/>
      <c r="G8" s="532" t="s">
        <v>2479</v>
      </c>
      <c r="H8" s="880"/>
      <c r="I8" s="554" t="s">
        <v>2473</v>
      </c>
      <c r="J8" s="880"/>
      <c r="K8" s="973"/>
      <c r="L8" s="973"/>
      <c r="M8" s="883"/>
      <c r="N8" s="883"/>
      <c r="O8" s="883"/>
      <c r="P8" s="883"/>
      <c r="Q8" s="880"/>
      <c r="R8" s="880"/>
      <c r="S8" s="374"/>
    </row>
    <row r="9" spans="1:19" s="372" customFormat="1" ht="38.25" customHeight="1" x14ac:dyDescent="0.25">
      <c r="A9" s="879"/>
      <c r="B9" s="880"/>
      <c r="C9" s="879"/>
      <c r="D9" s="880"/>
      <c r="E9" s="880"/>
      <c r="F9" s="880"/>
      <c r="G9" s="532" t="s">
        <v>2480</v>
      </c>
      <c r="H9" s="880"/>
      <c r="I9" s="554" t="s">
        <v>1496</v>
      </c>
      <c r="J9" s="880"/>
      <c r="K9" s="973"/>
      <c r="L9" s="973"/>
      <c r="M9" s="883"/>
      <c r="N9" s="883"/>
      <c r="O9" s="883"/>
      <c r="P9" s="883"/>
      <c r="Q9" s="880"/>
      <c r="R9" s="880"/>
      <c r="S9" s="374"/>
    </row>
    <row r="10" spans="1:19" s="372" customFormat="1" ht="75" x14ac:dyDescent="0.25">
      <c r="A10" s="532">
        <v>2</v>
      </c>
      <c r="B10" s="532">
        <v>1</v>
      </c>
      <c r="C10" s="532">
        <v>4</v>
      </c>
      <c r="D10" s="532">
        <v>2</v>
      </c>
      <c r="E10" s="532" t="s">
        <v>2481</v>
      </c>
      <c r="F10" s="532" t="s">
        <v>2482</v>
      </c>
      <c r="G10" s="532" t="s">
        <v>1709</v>
      </c>
      <c r="H10" s="532" t="s">
        <v>2472</v>
      </c>
      <c r="I10" s="533">
        <v>75</v>
      </c>
      <c r="J10" s="532" t="s">
        <v>2483</v>
      </c>
      <c r="K10" s="533" t="s">
        <v>2484</v>
      </c>
      <c r="L10" s="539"/>
      <c r="M10" s="535">
        <v>3200</v>
      </c>
      <c r="N10" s="552"/>
      <c r="O10" s="535">
        <v>3200</v>
      </c>
      <c r="P10" s="552"/>
      <c r="Q10" s="532" t="s">
        <v>2477</v>
      </c>
      <c r="R10" s="532" t="s">
        <v>2478</v>
      </c>
    </row>
    <row r="11" spans="1:19" s="372" customFormat="1" ht="42" customHeight="1" x14ac:dyDescent="0.25">
      <c r="A11" s="879">
        <v>3</v>
      </c>
      <c r="B11" s="880">
        <v>1</v>
      </c>
      <c r="C11" s="879">
        <v>4</v>
      </c>
      <c r="D11" s="880">
        <v>2</v>
      </c>
      <c r="E11" s="880" t="s">
        <v>2485</v>
      </c>
      <c r="F11" s="880" t="s">
        <v>2486</v>
      </c>
      <c r="G11" s="532" t="s">
        <v>1787</v>
      </c>
      <c r="H11" s="532" t="s">
        <v>2472</v>
      </c>
      <c r="I11" s="554" t="s">
        <v>2487</v>
      </c>
      <c r="J11" s="880" t="s">
        <v>2488</v>
      </c>
      <c r="K11" s="973" t="s">
        <v>2484</v>
      </c>
      <c r="L11" s="973"/>
      <c r="M11" s="883">
        <v>10790.01</v>
      </c>
      <c r="N11" s="879"/>
      <c r="O11" s="883">
        <v>10790.01</v>
      </c>
      <c r="P11" s="883"/>
      <c r="Q11" s="880" t="s">
        <v>2477</v>
      </c>
      <c r="R11" s="880" t="s">
        <v>2478</v>
      </c>
    </row>
    <row r="12" spans="1:19" s="372" customFormat="1" ht="42" customHeight="1" x14ac:dyDescent="0.25">
      <c r="A12" s="879"/>
      <c r="B12" s="880"/>
      <c r="C12" s="879"/>
      <c r="D12" s="880"/>
      <c r="E12" s="880"/>
      <c r="F12" s="880"/>
      <c r="G12" s="532" t="s">
        <v>54</v>
      </c>
      <c r="H12" s="532" t="s">
        <v>822</v>
      </c>
      <c r="I12" s="554" t="s">
        <v>2489</v>
      </c>
      <c r="J12" s="880"/>
      <c r="K12" s="973"/>
      <c r="L12" s="973"/>
      <c r="M12" s="883"/>
      <c r="N12" s="879"/>
      <c r="O12" s="883"/>
      <c r="P12" s="883"/>
      <c r="Q12" s="880"/>
      <c r="R12" s="880"/>
    </row>
    <row r="13" spans="1:19" s="372" customFormat="1" ht="75" x14ac:dyDescent="0.25">
      <c r="A13" s="533">
        <v>4</v>
      </c>
      <c r="B13" s="533">
        <v>1</v>
      </c>
      <c r="C13" s="533">
        <v>4</v>
      </c>
      <c r="D13" s="532">
        <v>2</v>
      </c>
      <c r="E13" s="532" t="s">
        <v>2490</v>
      </c>
      <c r="F13" s="532" t="s">
        <v>2491</v>
      </c>
      <c r="G13" s="532" t="s">
        <v>223</v>
      </c>
      <c r="H13" s="532" t="s">
        <v>2472</v>
      </c>
      <c r="I13" s="554" t="s">
        <v>1483</v>
      </c>
      <c r="J13" s="532" t="s">
        <v>2492</v>
      </c>
      <c r="K13" s="539" t="s">
        <v>2493</v>
      </c>
      <c r="L13" s="539"/>
      <c r="M13" s="534">
        <v>38250.53</v>
      </c>
      <c r="N13" s="533"/>
      <c r="O13" s="534">
        <v>38250.53</v>
      </c>
      <c r="P13" s="534"/>
      <c r="Q13" s="532" t="s">
        <v>2477</v>
      </c>
      <c r="R13" s="532" t="s">
        <v>2478</v>
      </c>
    </row>
    <row r="14" spans="1:19" s="372" customFormat="1" ht="150" x14ac:dyDescent="0.25">
      <c r="A14" s="532">
        <v>5</v>
      </c>
      <c r="B14" s="532">
        <v>1</v>
      </c>
      <c r="C14" s="532">
        <v>4</v>
      </c>
      <c r="D14" s="532">
        <v>2</v>
      </c>
      <c r="E14" s="532" t="s">
        <v>2494</v>
      </c>
      <c r="F14" s="532" t="s">
        <v>2495</v>
      </c>
      <c r="G14" s="532" t="s">
        <v>44</v>
      </c>
      <c r="H14" s="532" t="s">
        <v>2472</v>
      </c>
      <c r="I14" s="533">
        <v>20</v>
      </c>
      <c r="J14" s="532" t="s">
        <v>2496</v>
      </c>
      <c r="K14" s="533" t="s">
        <v>2484</v>
      </c>
      <c r="L14" s="539"/>
      <c r="M14" s="535">
        <v>87012.17</v>
      </c>
      <c r="N14" s="552"/>
      <c r="O14" s="535">
        <v>87012.17</v>
      </c>
      <c r="P14" s="552"/>
      <c r="Q14" s="532" t="s">
        <v>2477</v>
      </c>
      <c r="R14" s="532" t="s">
        <v>2478</v>
      </c>
    </row>
    <row r="15" spans="1:19" s="372" customFormat="1" ht="105" x14ac:dyDescent="0.25">
      <c r="A15" s="532">
        <v>6</v>
      </c>
      <c r="B15" s="532">
        <v>1</v>
      </c>
      <c r="C15" s="532">
        <v>4</v>
      </c>
      <c r="D15" s="532">
        <v>5</v>
      </c>
      <c r="E15" s="532" t="s">
        <v>2497</v>
      </c>
      <c r="F15" s="532" t="s">
        <v>2498</v>
      </c>
      <c r="G15" s="532" t="s">
        <v>194</v>
      </c>
      <c r="H15" s="532" t="s">
        <v>2472</v>
      </c>
      <c r="I15" s="533">
        <v>70</v>
      </c>
      <c r="J15" s="532" t="s">
        <v>2499</v>
      </c>
      <c r="K15" s="533" t="s">
        <v>52</v>
      </c>
      <c r="L15" s="539"/>
      <c r="M15" s="535"/>
      <c r="N15" s="534">
        <v>11500</v>
      </c>
      <c r="O15" s="535"/>
      <c r="P15" s="534">
        <v>11500</v>
      </c>
      <c r="Q15" s="532" t="s">
        <v>2477</v>
      </c>
      <c r="R15" s="532" t="s">
        <v>2478</v>
      </c>
    </row>
    <row r="16" spans="1:19" s="372" customFormat="1" ht="120" x14ac:dyDescent="0.25">
      <c r="A16" s="532">
        <v>7</v>
      </c>
      <c r="B16" s="532">
        <v>1</v>
      </c>
      <c r="C16" s="532">
        <v>4</v>
      </c>
      <c r="D16" s="532">
        <v>2</v>
      </c>
      <c r="E16" s="532" t="s">
        <v>2500</v>
      </c>
      <c r="F16" s="532" t="s">
        <v>2501</v>
      </c>
      <c r="G16" s="532" t="s">
        <v>54</v>
      </c>
      <c r="H16" s="532" t="s">
        <v>822</v>
      </c>
      <c r="I16" s="533">
        <v>2000</v>
      </c>
      <c r="J16" s="532" t="s">
        <v>2502</v>
      </c>
      <c r="K16" s="533" t="s">
        <v>2484</v>
      </c>
      <c r="L16" s="539"/>
      <c r="M16" s="535">
        <v>8065.12</v>
      </c>
      <c r="N16" s="552"/>
      <c r="O16" s="535">
        <v>8065.12</v>
      </c>
      <c r="P16" s="552"/>
      <c r="Q16" s="532" t="s">
        <v>2477</v>
      </c>
      <c r="R16" s="532" t="s">
        <v>2478</v>
      </c>
    </row>
    <row r="17" spans="1:18" s="372" customFormat="1" ht="252.75" customHeight="1" x14ac:dyDescent="0.25">
      <c r="A17" s="532">
        <v>8</v>
      </c>
      <c r="B17" s="532">
        <v>1</v>
      </c>
      <c r="C17" s="532">
        <v>4</v>
      </c>
      <c r="D17" s="532">
        <v>2</v>
      </c>
      <c r="E17" s="532" t="s">
        <v>2503</v>
      </c>
      <c r="F17" s="532" t="s">
        <v>2504</v>
      </c>
      <c r="G17" s="532" t="s">
        <v>2505</v>
      </c>
      <c r="H17" s="532" t="s">
        <v>2097</v>
      </c>
      <c r="I17" s="533">
        <v>9</v>
      </c>
      <c r="J17" s="532" t="s">
        <v>2502</v>
      </c>
      <c r="K17" s="533" t="s">
        <v>2475</v>
      </c>
      <c r="L17" s="539"/>
      <c r="M17" s="535">
        <v>44100</v>
      </c>
      <c r="N17" s="552"/>
      <c r="O17" s="535">
        <v>44100</v>
      </c>
      <c r="P17" s="552"/>
      <c r="Q17" s="532" t="s">
        <v>2477</v>
      </c>
      <c r="R17" s="532" t="s">
        <v>2478</v>
      </c>
    </row>
    <row r="18" spans="1:18" s="372" customFormat="1" ht="105" x14ac:dyDescent="0.25">
      <c r="A18" s="532">
        <v>9</v>
      </c>
      <c r="B18" s="532">
        <v>1</v>
      </c>
      <c r="C18" s="532">
        <v>4</v>
      </c>
      <c r="D18" s="532">
        <v>2</v>
      </c>
      <c r="E18" s="532" t="s">
        <v>2506</v>
      </c>
      <c r="F18" s="532" t="s">
        <v>2507</v>
      </c>
      <c r="G18" s="532" t="s">
        <v>54</v>
      </c>
      <c r="H18" s="532" t="s">
        <v>822</v>
      </c>
      <c r="I18" s="532">
        <v>2000</v>
      </c>
      <c r="J18" s="532" t="s">
        <v>2508</v>
      </c>
      <c r="K18" s="532" t="s">
        <v>43</v>
      </c>
      <c r="L18" s="532"/>
      <c r="M18" s="535">
        <v>11748.9</v>
      </c>
      <c r="N18" s="535"/>
      <c r="O18" s="535">
        <v>11748.9</v>
      </c>
      <c r="P18" s="532"/>
      <c r="Q18" s="532" t="s">
        <v>2477</v>
      </c>
      <c r="R18" s="532" t="s">
        <v>2478</v>
      </c>
    </row>
    <row r="19" spans="1:18" s="372" customFormat="1" ht="48" customHeight="1" x14ac:dyDescent="0.25">
      <c r="A19" s="880">
        <v>10</v>
      </c>
      <c r="B19" s="880">
        <v>1</v>
      </c>
      <c r="C19" s="880">
        <v>4</v>
      </c>
      <c r="D19" s="880">
        <v>2</v>
      </c>
      <c r="E19" s="880" t="s">
        <v>2509</v>
      </c>
      <c r="F19" s="880" t="s">
        <v>1748</v>
      </c>
      <c r="G19" s="880" t="s">
        <v>2510</v>
      </c>
      <c r="H19" s="532" t="s">
        <v>1243</v>
      </c>
      <c r="I19" s="532">
        <v>2</v>
      </c>
      <c r="J19" s="880" t="s">
        <v>2511</v>
      </c>
      <c r="K19" s="880" t="s">
        <v>2475</v>
      </c>
      <c r="L19" s="836"/>
      <c r="M19" s="890">
        <v>20000</v>
      </c>
      <c r="N19" s="890"/>
      <c r="O19" s="890">
        <v>20000</v>
      </c>
      <c r="P19" s="880"/>
      <c r="Q19" s="880" t="s">
        <v>2477</v>
      </c>
      <c r="R19" s="880" t="s">
        <v>2478</v>
      </c>
    </row>
    <row r="20" spans="1:18" s="372" customFormat="1" ht="48" customHeight="1" x14ac:dyDescent="0.25">
      <c r="A20" s="880"/>
      <c r="B20" s="880"/>
      <c r="C20" s="880"/>
      <c r="D20" s="880"/>
      <c r="E20" s="880"/>
      <c r="F20" s="880"/>
      <c r="G20" s="880"/>
      <c r="H20" s="532" t="s">
        <v>585</v>
      </c>
      <c r="I20" s="532">
        <v>31</v>
      </c>
      <c r="J20" s="880"/>
      <c r="K20" s="880"/>
      <c r="L20" s="869"/>
      <c r="M20" s="890"/>
      <c r="N20" s="890"/>
      <c r="O20" s="890"/>
      <c r="P20" s="880"/>
      <c r="Q20" s="880"/>
      <c r="R20" s="880"/>
    </row>
    <row r="21" spans="1:18" s="372" customFormat="1" ht="84.75" customHeight="1" x14ac:dyDescent="0.25">
      <c r="A21" s="880"/>
      <c r="B21" s="880"/>
      <c r="C21" s="880"/>
      <c r="D21" s="880"/>
      <c r="E21" s="880"/>
      <c r="F21" s="880"/>
      <c r="G21" s="532" t="s">
        <v>818</v>
      </c>
      <c r="H21" s="532" t="s">
        <v>822</v>
      </c>
      <c r="I21" s="532">
        <v>50</v>
      </c>
      <c r="J21" s="880"/>
      <c r="K21" s="880"/>
      <c r="L21" s="833"/>
      <c r="M21" s="890"/>
      <c r="N21" s="890"/>
      <c r="O21" s="890"/>
      <c r="P21" s="880"/>
      <c r="Q21" s="880"/>
      <c r="R21" s="880"/>
    </row>
    <row r="22" spans="1:18" s="372" customFormat="1" ht="105" x14ac:dyDescent="0.25">
      <c r="A22" s="532">
        <v>11</v>
      </c>
      <c r="B22" s="532">
        <v>1</v>
      </c>
      <c r="C22" s="532">
        <v>4</v>
      </c>
      <c r="D22" s="532">
        <v>2</v>
      </c>
      <c r="E22" s="532" t="s">
        <v>2512</v>
      </c>
      <c r="F22" s="532" t="s">
        <v>2513</v>
      </c>
      <c r="G22" s="532" t="s">
        <v>48</v>
      </c>
      <c r="H22" s="532" t="s">
        <v>585</v>
      </c>
      <c r="I22" s="532">
        <v>80</v>
      </c>
      <c r="J22" s="532" t="s">
        <v>2514</v>
      </c>
      <c r="K22" s="532" t="s">
        <v>2484</v>
      </c>
      <c r="L22" s="532" t="s">
        <v>2484</v>
      </c>
      <c r="M22" s="535">
        <v>3636.86</v>
      </c>
      <c r="N22" s="535">
        <v>9500</v>
      </c>
      <c r="O22" s="535">
        <v>3636.86</v>
      </c>
      <c r="P22" s="535">
        <v>9500</v>
      </c>
      <c r="Q22" s="532" t="s">
        <v>2477</v>
      </c>
      <c r="R22" s="532" t="s">
        <v>2478</v>
      </c>
    </row>
    <row r="23" spans="1:18" s="372" customFormat="1" ht="51" customHeight="1" x14ac:dyDescent="0.25">
      <c r="A23" s="836">
        <v>12</v>
      </c>
      <c r="B23" s="836">
        <v>1</v>
      </c>
      <c r="C23" s="836">
        <v>4</v>
      </c>
      <c r="D23" s="836">
        <v>2</v>
      </c>
      <c r="E23" s="836" t="s">
        <v>2515</v>
      </c>
      <c r="F23" s="836" t="s">
        <v>2516</v>
      </c>
      <c r="G23" s="941" t="s">
        <v>2517</v>
      </c>
      <c r="H23" s="373" t="s">
        <v>57</v>
      </c>
      <c r="I23" s="734">
        <v>1</v>
      </c>
      <c r="J23" s="836" t="s">
        <v>2518</v>
      </c>
      <c r="K23" s="836"/>
      <c r="L23" s="836" t="s">
        <v>2519</v>
      </c>
      <c r="M23" s="856"/>
      <c r="N23" s="856">
        <v>19315.490000000002</v>
      </c>
      <c r="O23" s="856"/>
      <c r="P23" s="856">
        <v>19315.490000000002</v>
      </c>
      <c r="Q23" s="836" t="s">
        <v>2477</v>
      </c>
      <c r="R23" s="836" t="s">
        <v>2478</v>
      </c>
    </row>
    <row r="24" spans="1:18" s="372" customFormat="1" ht="49.9" customHeight="1" x14ac:dyDescent="0.25">
      <c r="A24" s="869"/>
      <c r="B24" s="869"/>
      <c r="C24" s="869"/>
      <c r="D24" s="869"/>
      <c r="E24" s="869"/>
      <c r="F24" s="869"/>
      <c r="G24" s="942"/>
      <c r="H24" s="734" t="s">
        <v>2520</v>
      </c>
      <c r="I24" s="734">
        <v>51</v>
      </c>
      <c r="J24" s="869"/>
      <c r="K24" s="869"/>
      <c r="L24" s="869"/>
      <c r="M24" s="871"/>
      <c r="N24" s="871"/>
      <c r="O24" s="871"/>
      <c r="P24" s="871"/>
      <c r="Q24" s="869"/>
      <c r="R24" s="869"/>
    </row>
    <row r="25" spans="1:18" s="372" customFormat="1" ht="88.9" customHeight="1" x14ac:dyDescent="0.25">
      <c r="A25" s="833"/>
      <c r="B25" s="833"/>
      <c r="C25" s="833"/>
      <c r="D25" s="833"/>
      <c r="E25" s="833"/>
      <c r="F25" s="833"/>
      <c r="G25" s="532" t="s">
        <v>2521</v>
      </c>
      <c r="H25" s="697" t="s">
        <v>57</v>
      </c>
      <c r="I25" s="554" t="s">
        <v>41</v>
      </c>
      <c r="J25" s="833"/>
      <c r="K25" s="833"/>
      <c r="L25" s="833"/>
      <c r="M25" s="857"/>
      <c r="N25" s="857"/>
      <c r="O25" s="857"/>
      <c r="P25" s="857"/>
      <c r="Q25" s="833"/>
      <c r="R25" s="833"/>
    </row>
    <row r="26" spans="1:18" s="372" customFormat="1" ht="189" customHeight="1" x14ac:dyDescent="0.25">
      <c r="A26" s="697">
        <v>13</v>
      </c>
      <c r="B26" s="697">
        <v>1</v>
      </c>
      <c r="C26" s="697">
        <v>4</v>
      </c>
      <c r="D26" s="697">
        <v>2</v>
      </c>
      <c r="E26" s="697" t="s">
        <v>2092</v>
      </c>
      <c r="F26" s="697" t="s">
        <v>2522</v>
      </c>
      <c r="G26" s="697" t="s">
        <v>2510</v>
      </c>
      <c r="H26" s="718" t="s">
        <v>1243</v>
      </c>
      <c r="I26" s="532">
        <v>2</v>
      </c>
      <c r="J26" s="697" t="s">
        <v>2511</v>
      </c>
      <c r="K26" s="713"/>
      <c r="L26" s="697" t="s">
        <v>2523</v>
      </c>
      <c r="M26" s="695"/>
      <c r="N26" s="735">
        <v>3000</v>
      </c>
      <c r="O26" s="535"/>
      <c r="P26" s="535">
        <v>3000</v>
      </c>
      <c r="Q26" s="532" t="s">
        <v>2477</v>
      </c>
      <c r="R26" s="532" t="s">
        <v>2478</v>
      </c>
    </row>
    <row r="27" spans="1:18" s="372" customFormat="1" ht="147.75" customHeight="1" x14ac:dyDescent="0.25">
      <c r="A27" s="532">
        <v>14</v>
      </c>
      <c r="B27" s="532">
        <v>1</v>
      </c>
      <c r="C27" s="532">
        <v>4</v>
      </c>
      <c r="D27" s="532">
        <v>2</v>
      </c>
      <c r="E27" s="536" t="s">
        <v>2524</v>
      </c>
      <c r="F27" s="532" t="s">
        <v>2525</v>
      </c>
      <c r="G27" s="532" t="s">
        <v>223</v>
      </c>
      <c r="H27" s="532" t="s">
        <v>585</v>
      </c>
      <c r="I27" s="532">
        <v>16</v>
      </c>
      <c r="J27" s="532" t="s">
        <v>2526</v>
      </c>
      <c r="K27" s="532"/>
      <c r="L27" s="532" t="s">
        <v>2493</v>
      </c>
      <c r="M27" s="535"/>
      <c r="N27" s="535">
        <v>28500.01</v>
      </c>
      <c r="O27" s="535"/>
      <c r="P27" s="535">
        <v>28500.01</v>
      </c>
      <c r="Q27" s="532" t="s">
        <v>2477</v>
      </c>
      <c r="R27" s="532" t="s">
        <v>2478</v>
      </c>
    </row>
    <row r="28" spans="1:18" s="372" customFormat="1" ht="7.15" customHeight="1" x14ac:dyDescent="0.25">
      <c r="A28" s="880">
        <v>15</v>
      </c>
      <c r="B28" s="880">
        <v>1</v>
      </c>
      <c r="C28" s="880">
        <v>4</v>
      </c>
      <c r="D28" s="880">
        <v>2</v>
      </c>
      <c r="E28" s="880" t="s">
        <v>2527</v>
      </c>
      <c r="F28" s="880" t="s">
        <v>2528</v>
      </c>
      <c r="G28" s="836" t="s">
        <v>2471</v>
      </c>
      <c r="H28" s="880" t="s">
        <v>2472</v>
      </c>
      <c r="I28" s="950" t="s">
        <v>2473</v>
      </c>
      <c r="J28" s="1211" t="s">
        <v>2529</v>
      </c>
      <c r="K28" s="880"/>
      <c r="L28" s="880" t="s">
        <v>2519</v>
      </c>
      <c r="M28" s="880"/>
      <c r="N28" s="890">
        <v>74294.62</v>
      </c>
      <c r="O28" s="880"/>
      <c r="P28" s="890">
        <v>74294.62</v>
      </c>
      <c r="Q28" s="880" t="s">
        <v>2477</v>
      </c>
      <c r="R28" s="880" t="s">
        <v>2478</v>
      </c>
    </row>
    <row r="29" spans="1:18" s="372" customFormat="1" ht="45.6" customHeight="1" x14ac:dyDescent="0.25">
      <c r="A29" s="880"/>
      <c r="B29" s="880"/>
      <c r="C29" s="880"/>
      <c r="D29" s="880"/>
      <c r="E29" s="880"/>
      <c r="F29" s="880"/>
      <c r="G29" s="869"/>
      <c r="H29" s="880"/>
      <c r="I29" s="951"/>
      <c r="J29" s="1213"/>
      <c r="K29" s="880"/>
      <c r="L29" s="880"/>
      <c r="M29" s="880"/>
      <c r="N29" s="890"/>
      <c r="O29" s="880"/>
      <c r="P29" s="890"/>
      <c r="Q29" s="880"/>
      <c r="R29" s="880"/>
    </row>
    <row r="30" spans="1:18" s="372" customFormat="1" ht="30.6" customHeight="1" x14ac:dyDescent="0.25">
      <c r="A30" s="880"/>
      <c r="B30" s="880"/>
      <c r="C30" s="880"/>
      <c r="D30" s="880"/>
      <c r="E30" s="880"/>
      <c r="F30" s="880"/>
      <c r="G30" s="833"/>
      <c r="H30" s="880"/>
      <c r="I30" s="952"/>
      <c r="J30" s="1213"/>
      <c r="K30" s="880"/>
      <c r="L30" s="880"/>
      <c r="M30" s="880"/>
      <c r="N30" s="890"/>
      <c r="O30" s="880"/>
      <c r="P30" s="890"/>
      <c r="Q30" s="880"/>
      <c r="R30" s="880"/>
    </row>
    <row r="31" spans="1:18" s="372" customFormat="1" ht="45.6" customHeight="1" x14ac:dyDescent="0.25">
      <c r="A31" s="880"/>
      <c r="B31" s="880"/>
      <c r="C31" s="880"/>
      <c r="D31" s="880"/>
      <c r="E31" s="880"/>
      <c r="F31" s="880"/>
      <c r="G31" s="880" t="s">
        <v>2479</v>
      </c>
      <c r="H31" s="880"/>
      <c r="I31" s="1214" t="s">
        <v>2473</v>
      </c>
      <c r="J31" s="1213"/>
      <c r="K31" s="880"/>
      <c r="L31" s="880"/>
      <c r="M31" s="880"/>
      <c r="N31" s="890"/>
      <c r="O31" s="880"/>
      <c r="P31" s="890"/>
      <c r="Q31" s="880"/>
      <c r="R31" s="880"/>
    </row>
    <row r="32" spans="1:18" s="372" customFormat="1" ht="33" customHeight="1" x14ac:dyDescent="0.25">
      <c r="A32" s="880"/>
      <c r="B32" s="880"/>
      <c r="C32" s="880"/>
      <c r="D32" s="880"/>
      <c r="E32" s="880"/>
      <c r="F32" s="880"/>
      <c r="G32" s="880"/>
      <c r="H32" s="880"/>
      <c r="I32" s="1214"/>
      <c r="J32" s="1213"/>
      <c r="K32" s="880"/>
      <c r="L32" s="880"/>
      <c r="M32" s="880"/>
      <c r="N32" s="890"/>
      <c r="O32" s="880"/>
      <c r="P32" s="890"/>
      <c r="Q32" s="880"/>
      <c r="R32" s="880"/>
    </row>
    <row r="33" spans="1:18" s="372" customFormat="1" ht="52.5" customHeight="1" x14ac:dyDescent="0.25">
      <c r="A33" s="880"/>
      <c r="B33" s="880"/>
      <c r="C33" s="880"/>
      <c r="D33" s="880"/>
      <c r="E33" s="880"/>
      <c r="F33" s="880"/>
      <c r="G33" s="532" t="s">
        <v>1378</v>
      </c>
      <c r="H33" s="880"/>
      <c r="I33" s="554" t="s">
        <v>1496</v>
      </c>
      <c r="J33" s="1212"/>
      <c r="K33" s="880"/>
      <c r="L33" s="880"/>
      <c r="M33" s="880"/>
      <c r="N33" s="890"/>
      <c r="O33" s="880"/>
      <c r="P33" s="890"/>
      <c r="Q33" s="880"/>
      <c r="R33" s="880"/>
    </row>
    <row r="34" spans="1:18" s="372" customFormat="1" ht="52.5" customHeight="1" x14ac:dyDescent="0.25">
      <c r="A34" s="953">
        <v>16</v>
      </c>
      <c r="B34" s="880">
        <v>1</v>
      </c>
      <c r="C34" s="836">
        <v>4</v>
      </c>
      <c r="D34" s="1211">
        <v>2</v>
      </c>
      <c r="E34" s="836" t="s">
        <v>2530</v>
      </c>
      <c r="F34" s="836" t="s">
        <v>2531</v>
      </c>
      <c r="G34" s="532" t="s">
        <v>223</v>
      </c>
      <c r="H34" s="532" t="s">
        <v>585</v>
      </c>
      <c r="I34" s="532">
        <v>80</v>
      </c>
      <c r="J34" s="836" t="s">
        <v>2529</v>
      </c>
      <c r="K34" s="836"/>
      <c r="L34" s="836" t="s">
        <v>2519</v>
      </c>
      <c r="M34" s="836"/>
      <c r="N34" s="1204">
        <v>75533.75</v>
      </c>
      <c r="O34" s="1209"/>
      <c r="P34" s="1204">
        <v>75533.75</v>
      </c>
      <c r="Q34" s="836" t="s">
        <v>2477</v>
      </c>
      <c r="R34" s="975" t="s">
        <v>2478</v>
      </c>
    </row>
    <row r="35" spans="1:18" s="372" customFormat="1" ht="52.5" customHeight="1" x14ac:dyDescent="0.25">
      <c r="A35" s="955"/>
      <c r="B35" s="880"/>
      <c r="C35" s="833"/>
      <c r="D35" s="1212"/>
      <c r="E35" s="833"/>
      <c r="F35" s="833"/>
      <c r="G35" s="718" t="s">
        <v>44</v>
      </c>
      <c r="H35" s="532" t="s">
        <v>585</v>
      </c>
      <c r="I35" s="532">
        <v>30</v>
      </c>
      <c r="J35" s="833"/>
      <c r="K35" s="833"/>
      <c r="L35" s="833"/>
      <c r="M35" s="833"/>
      <c r="N35" s="1205"/>
      <c r="O35" s="1210"/>
      <c r="P35" s="1205"/>
      <c r="Q35" s="833"/>
      <c r="R35" s="1206"/>
    </row>
    <row r="36" spans="1:18" s="372" customFormat="1" ht="82.5" customHeight="1" x14ac:dyDescent="0.25">
      <c r="A36" s="836">
        <v>17</v>
      </c>
      <c r="B36" s="836">
        <v>1</v>
      </c>
      <c r="C36" s="836">
        <v>4</v>
      </c>
      <c r="D36" s="836">
        <v>2</v>
      </c>
      <c r="E36" s="941" t="s">
        <v>2532</v>
      </c>
      <c r="F36" s="836" t="s">
        <v>2533</v>
      </c>
      <c r="G36" s="1207" t="s">
        <v>44</v>
      </c>
      <c r="H36" s="941" t="s">
        <v>585</v>
      </c>
      <c r="I36" s="834">
        <v>20</v>
      </c>
      <c r="J36" s="941" t="s">
        <v>2474</v>
      </c>
      <c r="K36" s="836"/>
      <c r="L36" s="836" t="s">
        <v>2484</v>
      </c>
      <c r="M36" s="836"/>
      <c r="N36" s="856">
        <v>22780.400000000001</v>
      </c>
      <c r="O36" s="836"/>
      <c r="P36" s="856">
        <v>22780.400000000001</v>
      </c>
      <c r="Q36" s="836" t="s">
        <v>2477</v>
      </c>
      <c r="R36" s="836" t="s">
        <v>2478</v>
      </c>
    </row>
    <row r="37" spans="1:18" s="372" customFormat="1" ht="82.5" customHeight="1" x14ac:dyDescent="0.25">
      <c r="A37" s="833"/>
      <c r="B37" s="833"/>
      <c r="C37" s="833"/>
      <c r="D37" s="833"/>
      <c r="E37" s="943"/>
      <c r="F37" s="833"/>
      <c r="G37" s="1208"/>
      <c r="H37" s="943"/>
      <c r="I37" s="835"/>
      <c r="J37" s="943"/>
      <c r="K37" s="833"/>
      <c r="L37" s="833"/>
      <c r="M37" s="833"/>
      <c r="N37" s="857"/>
      <c r="O37" s="833"/>
      <c r="P37" s="857"/>
      <c r="Q37" s="833"/>
      <c r="R37" s="833"/>
    </row>
    <row r="38" spans="1:18" s="372" customFormat="1" ht="91.5" customHeight="1" x14ac:dyDescent="0.25">
      <c r="A38" s="880">
        <v>18</v>
      </c>
      <c r="B38" s="880">
        <v>1</v>
      </c>
      <c r="C38" s="880">
        <v>4</v>
      </c>
      <c r="D38" s="880">
        <v>2</v>
      </c>
      <c r="E38" s="880" t="s">
        <v>2534</v>
      </c>
      <c r="F38" s="880" t="s">
        <v>2535</v>
      </c>
      <c r="G38" s="836" t="s">
        <v>56</v>
      </c>
      <c r="H38" s="532" t="s">
        <v>57</v>
      </c>
      <c r="I38" s="532">
        <v>1</v>
      </c>
      <c r="J38" s="880" t="s">
        <v>2536</v>
      </c>
      <c r="K38" s="880"/>
      <c r="L38" s="880" t="s">
        <v>2484</v>
      </c>
      <c r="M38" s="880"/>
      <c r="N38" s="890">
        <v>16156.32</v>
      </c>
      <c r="O38" s="880"/>
      <c r="P38" s="890">
        <v>16156.32</v>
      </c>
      <c r="Q38" s="880" t="s">
        <v>2477</v>
      </c>
      <c r="R38" s="880" t="s">
        <v>2478</v>
      </c>
    </row>
    <row r="39" spans="1:18" s="372" customFormat="1" ht="91.5" customHeight="1" x14ac:dyDescent="0.25">
      <c r="A39" s="880"/>
      <c r="B39" s="880"/>
      <c r="C39" s="880"/>
      <c r="D39" s="880"/>
      <c r="E39" s="880"/>
      <c r="F39" s="880"/>
      <c r="G39" s="833"/>
      <c r="H39" s="532" t="s">
        <v>2537</v>
      </c>
      <c r="I39" s="532">
        <v>60</v>
      </c>
      <c r="J39" s="880"/>
      <c r="K39" s="880"/>
      <c r="L39" s="880"/>
      <c r="M39" s="880"/>
      <c r="N39" s="890"/>
      <c r="O39" s="880"/>
      <c r="P39" s="890"/>
      <c r="Q39" s="880"/>
      <c r="R39" s="880"/>
    </row>
    <row r="40" spans="1:18" s="372" customFormat="1" ht="99.75" customHeight="1" x14ac:dyDescent="0.25">
      <c r="A40" s="532">
        <v>19</v>
      </c>
      <c r="B40" s="532">
        <v>1</v>
      </c>
      <c r="C40" s="532">
        <v>4</v>
      </c>
      <c r="D40" s="532">
        <v>2</v>
      </c>
      <c r="E40" s="697" t="s">
        <v>2538</v>
      </c>
      <c r="F40" s="532" t="s">
        <v>2539</v>
      </c>
      <c r="G40" s="532" t="s">
        <v>44</v>
      </c>
      <c r="H40" s="532" t="s">
        <v>585</v>
      </c>
      <c r="I40" s="532">
        <v>25</v>
      </c>
      <c r="J40" s="532" t="s">
        <v>2540</v>
      </c>
      <c r="K40" s="532"/>
      <c r="L40" s="532" t="s">
        <v>2519</v>
      </c>
      <c r="M40" s="535"/>
      <c r="N40" s="535">
        <v>38945</v>
      </c>
      <c r="O40" s="535"/>
      <c r="P40" s="535">
        <v>38945</v>
      </c>
      <c r="Q40" s="532" t="s">
        <v>2477</v>
      </c>
      <c r="R40" s="532" t="s">
        <v>2478</v>
      </c>
    </row>
    <row r="41" spans="1:18" s="372" customFormat="1" ht="205.5" customHeight="1" x14ac:dyDescent="0.25">
      <c r="A41" s="532">
        <v>20</v>
      </c>
      <c r="B41" s="532">
        <v>1</v>
      </c>
      <c r="C41" s="532">
        <v>4</v>
      </c>
      <c r="D41" s="532">
        <v>5</v>
      </c>
      <c r="E41" s="533" t="s">
        <v>2541</v>
      </c>
      <c r="F41" s="532" t="s">
        <v>2542</v>
      </c>
      <c r="G41" s="532" t="s">
        <v>44</v>
      </c>
      <c r="H41" s="532" t="s">
        <v>585</v>
      </c>
      <c r="I41" s="532">
        <v>25</v>
      </c>
      <c r="J41" s="532" t="s">
        <v>2543</v>
      </c>
      <c r="K41" s="532"/>
      <c r="L41" s="532" t="s">
        <v>2484</v>
      </c>
      <c r="M41" s="535"/>
      <c r="N41" s="535">
        <v>39295</v>
      </c>
      <c r="O41" s="535"/>
      <c r="P41" s="535">
        <v>39295</v>
      </c>
      <c r="Q41" s="532" t="s">
        <v>2477</v>
      </c>
      <c r="R41" s="532" t="s">
        <v>2478</v>
      </c>
    </row>
    <row r="42" spans="1:18" s="372" customFormat="1" ht="82.5" customHeight="1" x14ac:dyDescent="0.25">
      <c r="A42" s="532">
        <v>21</v>
      </c>
      <c r="B42" s="532">
        <v>1</v>
      </c>
      <c r="C42" s="532">
        <v>4</v>
      </c>
      <c r="D42" s="532">
        <v>2</v>
      </c>
      <c r="E42" s="736" t="s">
        <v>2544</v>
      </c>
      <c r="F42" s="532" t="s">
        <v>2545</v>
      </c>
      <c r="G42" s="532" t="s">
        <v>194</v>
      </c>
      <c r="H42" s="532" t="s">
        <v>585</v>
      </c>
      <c r="I42" s="532">
        <v>80</v>
      </c>
      <c r="J42" s="532" t="s">
        <v>2546</v>
      </c>
      <c r="K42" s="532"/>
      <c r="L42" s="532" t="s">
        <v>2519</v>
      </c>
      <c r="M42" s="535"/>
      <c r="N42" s="535">
        <v>8000</v>
      </c>
      <c r="O42" s="535"/>
      <c r="P42" s="535">
        <v>8000</v>
      </c>
      <c r="Q42" s="532" t="s">
        <v>2477</v>
      </c>
      <c r="R42" s="532" t="s">
        <v>2478</v>
      </c>
    </row>
    <row r="43" spans="1:18" s="372" customFormat="1" ht="164.25" customHeight="1" x14ac:dyDescent="0.25">
      <c r="A43" s="532">
        <v>22</v>
      </c>
      <c r="B43" s="532">
        <v>1</v>
      </c>
      <c r="C43" s="532">
        <v>4</v>
      </c>
      <c r="D43" s="532">
        <v>2</v>
      </c>
      <c r="E43" s="503" t="s">
        <v>2547</v>
      </c>
      <c r="F43" s="532" t="s">
        <v>2548</v>
      </c>
      <c r="G43" s="532" t="s">
        <v>2549</v>
      </c>
      <c r="H43" s="532" t="s">
        <v>585</v>
      </c>
      <c r="I43" s="532">
        <v>86</v>
      </c>
      <c r="J43" s="532" t="s">
        <v>2550</v>
      </c>
      <c r="K43" s="532"/>
      <c r="L43" s="532" t="s">
        <v>2484</v>
      </c>
      <c r="M43" s="535"/>
      <c r="N43" s="535">
        <v>4000</v>
      </c>
      <c r="O43" s="535"/>
      <c r="P43" s="535">
        <v>4000</v>
      </c>
      <c r="Q43" s="532" t="s">
        <v>2477</v>
      </c>
      <c r="R43" s="532" t="s">
        <v>2478</v>
      </c>
    </row>
    <row r="44" spans="1:18" s="372" customFormat="1" ht="129.75" customHeight="1" x14ac:dyDescent="0.25">
      <c r="A44" s="532">
        <v>23</v>
      </c>
      <c r="B44" s="532">
        <v>1</v>
      </c>
      <c r="C44" s="532">
        <v>4</v>
      </c>
      <c r="D44" s="532">
        <v>2</v>
      </c>
      <c r="E44" s="736" t="s">
        <v>2551</v>
      </c>
      <c r="F44" s="532" t="s">
        <v>2552</v>
      </c>
      <c r="G44" s="532" t="s">
        <v>776</v>
      </c>
      <c r="H44" s="532" t="s">
        <v>2097</v>
      </c>
      <c r="I44" s="532">
        <v>1</v>
      </c>
      <c r="J44" s="532" t="s">
        <v>2553</v>
      </c>
      <c r="K44" s="532"/>
      <c r="L44" s="532" t="s">
        <v>45</v>
      </c>
      <c r="M44" s="535"/>
      <c r="N44" s="535">
        <v>25000</v>
      </c>
      <c r="O44" s="535"/>
      <c r="P44" s="535">
        <v>25000</v>
      </c>
      <c r="Q44" s="532" t="s">
        <v>2477</v>
      </c>
      <c r="R44" s="532" t="s">
        <v>2478</v>
      </c>
    </row>
    <row r="45" spans="1:18" ht="28.9" customHeight="1" x14ac:dyDescent="0.25">
      <c r="A45" s="880">
        <v>24</v>
      </c>
      <c r="B45" s="880">
        <v>1</v>
      </c>
      <c r="C45" s="880">
        <v>4</v>
      </c>
      <c r="D45" s="880">
        <v>2</v>
      </c>
      <c r="E45" s="1203" t="s">
        <v>2554</v>
      </c>
      <c r="F45" s="880" t="s">
        <v>2555</v>
      </c>
      <c r="G45" s="532" t="s">
        <v>2556</v>
      </c>
      <c r="H45" s="532" t="s">
        <v>1167</v>
      </c>
      <c r="I45" s="532">
        <v>1</v>
      </c>
      <c r="J45" s="880" t="s">
        <v>2557</v>
      </c>
      <c r="K45" s="836"/>
      <c r="L45" s="880" t="s">
        <v>2519</v>
      </c>
      <c r="M45" s="890"/>
      <c r="N45" s="890">
        <v>41148.15</v>
      </c>
      <c r="O45" s="890"/>
      <c r="P45" s="890">
        <v>41148.15</v>
      </c>
      <c r="Q45" s="880" t="s">
        <v>2477</v>
      </c>
      <c r="R45" s="880" t="s">
        <v>2478</v>
      </c>
    </row>
    <row r="46" spans="1:18" ht="31.15" customHeight="1" x14ac:dyDescent="0.25">
      <c r="A46" s="880"/>
      <c r="B46" s="880"/>
      <c r="C46" s="880"/>
      <c r="D46" s="880"/>
      <c r="E46" s="1203"/>
      <c r="F46" s="880"/>
      <c r="G46" s="532" t="s">
        <v>2558</v>
      </c>
      <c r="H46" s="532" t="s">
        <v>1167</v>
      </c>
      <c r="I46" s="532">
        <v>14</v>
      </c>
      <c r="J46" s="880"/>
      <c r="K46" s="869"/>
      <c r="L46" s="880"/>
      <c r="M46" s="890"/>
      <c r="N46" s="890"/>
      <c r="O46" s="890"/>
      <c r="P46" s="890"/>
      <c r="Q46" s="880"/>
      <c r="R46" s="880"/>
    </row>
    <row r="47" spans="1:18" ht="37.9" customHeight="1" x14ac:dyDescent="0.25">
      <c r="A47" s="880"/>
      <c r="B47" s="880"/>
      <c r="C47" s="880"/>
      <c r="D47" s="880"/>
      <c r="E47" s="1203"/>
      <c r="F47" s="880"/>
      <c r="G47" s="533" t="s">
        <v>2559</v>
      </c>
      <c r="H47" s="533" t="s">
        <v>585</v>
      </c>
      <c r="I47" s="533">
        <v>250</v>
      </c>
      <c r="J47" s="880"/>
      <c r="K47" s="869"/>
      <c r="L47" s="880"/>
      <c r="M47" s="890"/>
      <c r="N47" s="890"/>
      <c r="O47" s="890"/>
      <c r="P47" s="890"/>
      <c r="Q47" s="880"/>
      <c r="R47" s="880"/>
    </row>
    <row r="48" spans="1:18" ht="36" customHeight="1" x14ac:dyDescent="0.25">
      <c r="A48" s="880"/>
      <c r="B48" s="880"/>
      <c r="C48" s="880"/>
      <c r="D48" s="880"/>
      <c r="E48" s="1203"/>
      <c r="F48" s="880"/>
      <c r="G48" s="533" t="s">
        <v>54</v>
      </c>
      <c r="H48" s="533" t="s">
        <v>822</v>
      </c>
      <c r="I48" s="533">
        <v>250</v>
      </c>
      <c r="J48" s="880"/>
      <c r="K48" s="869"/>
      <c r="L48" s="880"/>
      <c r="M48" s="890"/>
      <c r="N48" s="890"/>
      <c r="O48" s="890"/>
      <c r="P48" s="890"/>
      <c r="Q48" s="880"/>
      <c r="R48" s="880"/>
    </row>
    <row r="49" spans="1:16146" ht="36" customHeight="1" x14ac:dyDescent="0.25">
      <c r="A49" s="880"/>
      <c r="B49" s="880"/>
      <c r="C49" s="880"/>
      <c r="D49" s="880"/>
      <c r="E49" s="1203"/>
      <c r="F49" s="880"/>
      <c r="G49" s="533" t="s">
        <v>776</v>
      </c>
      <c r="H49" s="533" t="s">
        <v>2097</v>
      </c>
      <c r="I49" s="533">
        <v>1</v>
      </c>
      <c r="J49" s="880"/>
      <c r="K49" s="833"/>
      <c r="L49" s="880"/>
      <c r="M49" s="890"/>
      <c r="N49" s="890"/>
      <c r="O49" s="890"/>
      <c r="P49" s="890"/>
      <c r="Q49" s="880"/>
      <c r="R49" s="880"/>
    </row>
    <row r="50" spans="1:16146" x14ac:dyDescent="0.25">
      <c r="Q50" s="360"/>
    </row>
    <row r="51" spans="1:16146" ht="15.75" x14ac:dyDescent="0.25">
      <c r="M51" s="826"/>
      <c r="N51" s="1198" t="s">
        <v>35</v>
      </c>
      <c r="O51" s="1199"/>
      <c r="P51" s="1200"/>
    </row>
    <row r="52" spans="1:16146" s="598" customFormat="1" x14ac:dyDescent="0.25">
      <c r="E52" s="399"/>
      <c r="F52" s="399"/>
      <c r="M52" s="827"/>
      <c r="N52" s="393" t="s">
        <v>36</v>
      </c>
      <c r="O52" s="1201" t="s">
        <v>37</v>
      </c>
      <c r="P52" s="1202"/>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c r="BY52" s="354"/>
      <c r="BZ52" s="354"/>
      <c r="CA52" s="354"/>
      <c r="CB52" s="354"/>
      <c r="CC52" s="354"/>
      <c r="CD52" s="354"/>
      <c r="CE52" s="354"/>
      <c r="CF52" s="354"/>
      <c r="CG52" s="354"/>
      <c r="CH52" s="354"/>
      <c r="CI52" s="354"/>
      <c r="CJ52" s="354"/>
      <c r="CK52" s="354"/>
      <c r="CL52" s="354"/>
      <c r="CM52" s="354"/>
      <c r="CN52" s="354"/>
      <c r="CO52" s="354"/>
      <c r="CP52" s="354"/>
      <c r="CQ52" s="354"/>
      <c r="CR52" s="354"/>
      <c r="CS52" s="354"/>
      <c r="CT52" s="354"/>
      <c r="CU52" s="354"/>
      <c r="CV52" s="354"/>
      <c r="CW52" s="354"/>
      <c r="CX52" s="354"/>
      <c r="CY52" s="354"/>
      <c r="CZ52" s="354"/>
      <c r="DA52" s="354"/>
      <c r="DB52" s="354"/>
      <c r="DC52" s="354"/>
      <c r="DD52" s="354"/>
      <c r="DE52" s="354"/>
      <c r="DF52" s="354"/>
      <c r="DG52" s="354"/>
      <c r="DH52" s="354"/>
      <c r="DI52" s="354"/>
      <c r="DJ52" s="354"/>
      <c r="DK52" s="354"/>
      <c r="DL52" s="354"/>
      <c r="DM52" s="354"/>
      <c r="DN52" s="354"/>
      <c r="DO52" s="354"/>
      <c r="DP52" s="354"/>
      <c r="DQ52" s="354"/>
      <c r="DR52" s="354"/>
      <c r="DS52" s="354"/>
      <c r="DT52" s="354"/>
      <c r="DU52" s="354"/>
      <c r="DV52" s="354"/>
      <c r="DW52" s="354"/>
      <c r="DX52" s="354"/>
      <c r="DY52" s="354"/>
      <c r="DZ52" s="354"/>
      <c r="EA52" s="354"/>
      <c r="EB52" s="354"/>
      <c r="EC52" s="354"/>
      <c r="ED52" s="354"/>
      <c r="EE52" s="354"/>
      <c r="EF52" s="354"/>
      <c r="EG52" s="354"/>
      <c r="EH52" s="354"/>
      <c r="EI52" s="354"/>
      <c r="EJ52" s="354"/>
      <c r="EK52" s="354"/>
      <c r="EL52" s="354"/>
      <c r="EM52" s="354"/>
      <c r="EN52" s="354"/>
      <c r="EO52" s="354"/>
      <c r="EP52" s="354"/>
      <c r="EQ52" s="354"/>
      <c r="ER52" s="354"/>
      <c r="ES52" s="354"/>
      <c r="ET52" s="354"/>
      <c r="EU52" s="354"/>
      <c r="EV52" s="354"/>
      <c r="EW52" s="354"/>
      <c r="EX52" s="354"/>
      <c r="EY52" s="354"/>
      <c r="EZ52" s="354"/>
      <c r="FA52" s="354"/>
      <c r="FB52" s="354"/>
      <c r="FC52" s="354"/>
      <c r="FD52" s="354"/>
      <c r="FE52" s="354"/>
      <c r="FF52" s="354"/>
      <c r="FG52" s="354"/>
      <c r="FH52" s="354"/>
      <c r="FI52" s="354"/>
      <c r="FJ52" s="354"/>
      <c r="FK52" s="354"/>
      <c r="FL52" s="354"/>
      <c r="FM52" s="354"/>
      <c r="FN52" s="354"/>
      <c r="FO52" s="354"/>
      <c r="FP52" s="354"/>
      <c r="FQ52" s="354"/>
      <c r="FR52" s="354"/>
      <c r="FS52" s="354"/>
      <c r="FT52" s="354"/>
      <c r="FU52" s="354"/>
      <c r="FV52" s="354"/>
      <c r="FW52" s="354"/>
      <c r="FX52" s="354"/>
      <c r="FY52" s="354"/>
      <c r="FZ52" s="354"/>
      <c r="GA52" s="354"/>
      <c r="GB52" s="354"/>
      <c r="GC52" s="354"/>
      <c r="GD52" s="354"/>
      <c r="GE52" s="354"/>
      <c r="GF52" s="354"/>
      <c r="GG52" s="354"/>
      <c r="GH52" s="354"/>
      <c r="GI52" s="354"/>
      <c r="GJ52" s="354"/>
      <c r="GK52" s="354"/>
      <c r="GL52" s="354"/>
      <c r="GM52" s="354"/>
      <c r="GN52" s="354"/>
      <c r="GO52" s="354"/>
      <c r="GP52" s="354"/>
      <c r="GQ52" s="354"/>
      <c r="GR52" s="354"/>
      <c r="GS52" s="354"/>
      <c r="GT52" s="354"/>
      <c r="GU52" s="354"/>
      <c r="GV52" s="354"/>
      <c r="GW52" s="354"/>
      <c r="GX52" s="354"/>
      <c r="GY52" s="354"/>
      <c r="GZ52" s="354"/>
      <c r="HA52" s="354"/>
      <c r="HB52" s="354"/>
      <c r="HC52" s="354"/>
      <c r="HD52" s="354"/>
      <c r="HE52" s="354"/>
      <c r="HF52" s="354"/>
      <c r="HG52" s="354"/>
      <c r="HH52" s="354"/>
      <c r="HI52" s="354"/>
      <c r="HJ52" s="354"/>
      <c r="HK52" s="354"/>
      <c r="HL52" s="354"/>
      <c r="HM52" s="354"/>
      <c r="HN52" s="354"/>
      <c r="HO52" s="354"/>
      <c r="HP52" s="354"/>
      <c r="HQ52" s="354"/>
      <c r="HR52" s="354"/>
      <c r="HS52" s="354"/>
      <c r="HT52" s="354"/>
      <c r="HU52" s="354"/>
      <c r="HV52" s="354"/>
      <c r="HW52" s="354"/>
      <c r="HX52" s="354"/>
      <c r="HY52" s="354"/>
      <c r="HZ52" s="354"/>
      <c r="IA52" s="354"/>
      <c r="IB52" s="354"/>
      <c r="IC52" s="354"/>
      <c r="ID52" s="354"/>
      <c r="IE52" s="354"/>
      <c r="IF52" s="354"/>
      <c r="IG52" s="354"/>
      <c r="IH52" s="354"/>
      <c r="II52" s="354"/>
      <c r="IJ52" s="354"/>
      <c r="IK52" s="354"/>
      <c r="IL52" s="354"/>
      <c r="IM52" s="354"/>
      <c r="IN52" s="354"/>
      <c r="IO52" s="354"/>
      <c r="IP52" s="354"/>
      <c r="IQ52" s="354"/>
      <c r="IR52" s="354"/>
      <c r="IS52" s="354"/>
      <c r="IT52" s="354"/>
      <c r="IU52" s="354"/>
      <c r="IV52" s="354"/>
      <c r="IW52" s="354"/>
      <c r="IX52" s="354"/>
      <c r="IY52" s="354"/>
      <c r="IZ52" s="354"/>
      <c r="JA52" s="354"/>
      <c r="JB52" s="354"/>
      <c r="JC52" s="354"/>
      <c r="JD52" s="354"/>
      <c r="JE52" s="354"/>
      <c r="JF52" s="354"/>
      <c r="JG52" s="354"/>
      <c r="JH52" s="354"/>
      <c r="JI52" s="354"/>
      <c r="JJ52" s="354"/>
      <c r="JK52" s="354"/>
      <c r="JL52" s="354"/>
      <c r="JM52" s="354"/>
      <c r="JN52" s="354"/>
      <c r="JO52" s="354"/>
      <c r="JP52" s="354"/>
      <c r="JQ52" s="354"/>
      <c r="JR52" s="354"/>
      <c r="JS52" s="354"/>
      <c r="JT52" s="354"/>
      <c r="JU52" s="354"/>
      <c r="JV52" s="354"/>
      <c r="JW52" s="354"/>
      <c r="JX52" s="354"/>
      <c r="JY52" s="354"/>
      <c r="JZ52" s="354"/>
      <c r="KA52" s="354"/>
      <c r="KB52" s="354"/>
      <c r="KC52" s="354"/>
      <c r="KD52" s="354"/>
      <c r="KE52" s="354"/>
      <c r="KF52" s="354"/>
      <c r="KG52" s="354"/>
      <c r="KH52" s="354"/>
      <c r="KI52" s="354"/>
      <c r="KJ52" s="354"/>
      <c r="KK52" s="354"/>
      <c r="KL52" s="354"/>
      <c r="KM52" s="354"/>
      <c r="KN52" s="354"/>
      <c r="KO52" s="354"/>
      <c r="KP52" s="354"/>
      <c r="KQ52" s="354"/>
      <c r="KR52" s="354"/>
      <c r="KS52" s="354"/>
      <c r="KT52" s="354"/>
      <c r="KU52" s="354"/>
      <c r="KV52" s="354"/>
      <c r="KW52" s="354"/>
      <c r="KX52" s="354"/>
      <c r="KY52" s="354"/>
      <c r="KZ52" s="354"/>
      <c r="LA52" s="354"/>
      <c r="LB52" s="354"/>
      <c r="LC52" s="354"/>
      <c r="LD52" s="354"/>
      <c r="LE52" s="354"/>
      <c r="LF52" s="354"/>
      <c r="LG52" s="354"/>
      <c r="LH52" s="354"/>
      <c r="LI52" s="354"/>
      <c r="LJ52" s="354"/>
      <c r="LK52" s="354"/>
      <c r="LL52" s="354"/>
      <c r="LM52" s="354"/>
      <c r="LN52" s="354"/>
      <c r="LO52" s="354"/>
      <c r="LP52" s="354"/>
      <c r="LQ52" s="354"/>
      <c r="LR52" s="354"/>
      <c r="LS52" s="354"/>
      <c r="LT52" s="354"/>
      <c r="LU52" s="354"/>
      <c r="LV52" s="354"/>
      <c r="LW52" s="354"/>
      <c r="LX52" s="354"/>
      <c r="LY52" s="354"/>
      <c r="LZ52" s="354"/>
      <c r="MA52" s="354"/>
      <c r="MB52" s="354"/>
      <c r="MC52" s="354"/>
      <c r="MD52" s="354"/>
      <c r="ME52" s="354"/>
      <c r="MF52" s="354"/>
      <c r="MG52" s="354"/>
      <c r="MH52" s="354"/>
      <c r="MI52" s="354"/>
      <c r="MJ52" s="354"/>
      <c r="MK52" s="354"/>
      <c r="ML52" s="354"/>
      <c r="MM52" s="354"/>
      <c r="MN52" s="354"/>
      <c r="MO52" s="354"/>
      <c r="MP52" s="354"/>
      <c r="MQ52" s="354"/>
      <c r="MR52" s="354"/>
      <c r="MS52" s="354"/>
      <c r="MT52" s="354"/>
      <c r="MU52" s="354"/>
      <c r="MV52" s="354"/>
      <c r="MW52" s="354"/>
      <c r="MX52" s="354"/>
      <c r="MY52" s="354"/>
      <c r="MZ52" s="354"/>
      <c r="NA52" s="354"/>
      <c r="NB52" s="354"/>
      <c r="NC52" s="354"/>
      <c r="ND52" s="354"/>
      <c r="NE52" s="354"/>
      <c r="NF52" s="354"/>
      <c r="NG52" s="354"/>
      <c r="NH52" s="354"/>
      <c r="NI52" s="354"/>
      <c r="NJ52" s="354"/>
      <c r="NK52" s="354"/>
      <c r="NL52" s="354"/>
      <c r="NM52" s="354"/>
      <c r="NN52" s="354"/>
      <c r="NO52" s="354"/>
      <c r="NP52" s="354"/>
      <c r="NQ52" s="354"/>
      <c r="NR52" s="354"/>
      <c r="NS52" s="354"/>
      <c r="NT52" s="354"/>
      <c r="NU52" s="354"/>
      <c r="NV52" s="354"/>
      <c r="NW52" s="354"/>
      <c r="NX52" s="354"/>
      <c r="NY52" s="354"/>
      <c r="NZ52" s="354"/>
      <c r="OA52" s="354"/>
      <c r="OB52" s="354"/>
      <c r="OC52" s="354"/>
      <c r="OD52" s="354"/>
      <c r="OE52" s="354"/>
      <c r="OF52" s="354"/>
      <c r="OG52" s="354"/>
      <c r="OH52" s="354"/>
      <c r="OI52" s="354"/>
      <c r="OJ52" s="354"/>
      <c r="OK52" s="354"/>
      <c r="OL52" s="354"/>
      <c r="OM52" s="354"/>
      <c r="ON52" s="354"/>
      <c r="OO52" s="354"/>
      <c r="OP52" s="354"/>
      <c r="OQ52" s="354"/>
      <c r="OR52" s="354"/>
      <c r="OS52" s="354"/>
      <c r="OT52" s="354"/>
      <c r="OU52" s="354"/>
      <c r="OV52" s="354"/>
      <c r="OW52" s="354"/>
      <c r="OX52" s="354"/>
      <c r="OY52" s="354"/>
      <c r="OZ52" s="354"/>
      <c r="PA52" s="354"/>
      <c r="PB52" s="354"/>
      <c r="PC52" s="354"/>
      <c r="PD52" s="354"/>
      <c r="PE52" s="354"/>
      <c r="PF52" s="354"/>
      <c r="PG52" s="354"/>
      <c r="PH52" s="354"/>
      <c r="PI52" s="354"/>
      <c r="PJ52" s="354"/>
      <c r="PK52" s="354"/>
      <c r="PL52" s="354"/>
      <c r="PM52" s="354"/>
      <c r="PN52" s="354"/>
      <c r="PO52" s="354"/>
      <c r="PP52" s="354"/>
      <c r="PQ52" s="354"/>
      <c r="PR52" s="354"/>
      <c r="PS52" s="354"/>
      <c r="PT52" s="354"/>
      <c r="PU52" s="354"/>
      <c r="PV52" s="354"/>
      <c r="PW52" s="354"/>
      <c r="PX52" s="354"/>
      <c r="PY52" s="354"/>
      <c r="PZ52" s="354"/>
      <c r="QA52" s="354"/>
      <c r="QB52" s="354"/>
      <c r="QC52" s="354"/>
      <c r="QD52" s="354"/>
      <c r="QE52" s="354"/>
      <c r="QF52" s="354"/>
      <c r="QG52" s="354"/>
      <c r="QH52" s="354"/>
      <c r="QI52" s="354"/>
      <c r="QJ52" s="354"/>
      <c r="QK52" s="354"/>
      <c r="QL52" s="354"/>
      <c r="QM52" s="354"/>
      <c r="QN52" s="354"/>
      <c r="QO52" s="354"/>
      <c r="QP52" s="354"/>
      <c r="QQ52" s="354"/>
      <c r="QR52" s="354"/>
      <c r="QS52" s="354"/>
      <c r="QT52" s="354"/>
      <c r="QU52" s="354"/>
      <c r="QV52" s="354"/>
      <c r="QW52" s="354"/>
      <c r="QX52" s="354"/>
      <c r="QY52" s="354"/>
      <c r="QZ52" s="354"/>
      <c r="RA52" s="354"/>
      <c r="RB52" s="354"/>
      <c r="RC52" s="354"/>
      <c r="RD52" s="354"/>
      <c r="RE52" s="354"/>
      <c r="RF52" s="354"/>
      <c r="RG52" s="354"/>
      <c r="RH52" s="354"/>
      <c r="RI52" s="354"/>
      <c r="RJ52" s="354"/>
      <c r="RK52" s="354"/>
      <c r="RL52" s="354"/>
      <c r="RM52" s="354"/>
      <c r="RN52" s="354"/>
      <c r="RO52" s="354"/>
      <c r="RP52" s="354"/>
      <c r="RQ52" s="354"/>
      <c r="RR52" s="354"/>
      <c r="RS52" s="354"/>
      <c r="RT52" s="354"/>
      <c r="RU52" s="354"/>
      <c r="RV52" s="354"/>
      <c r="RW52" s="354"/>
      <c r="RX52" s="354"/>
      <c r="RY52" s="354"/>
      <c r="RZ52" s="354"/>
      <c r="SA52" s="354"/>
      <c r="SB52" s="354"/>
      <c r="SC52" s="354"/>
      <c r="SD52" s="354"/>
      <c r="SE52" s="354"/>
      <c r="SF52" s="354"/>
      <c r="SG52" s="354"/>
      <c r="SH52" s="354"/>
      <c r="SI52" s="354"/>
      <c r="SJ52" s="354"/>
      <c r="SK52" s="354"/>
      <c r="SL52" s="354"/>
      <c r="SM52" s="354"/>
      <c r="SN52" s="354"/>
      <c r="SO52" s="354"/>
      <c r="SP52" s="354"/>
      <c r="SQ52" s="354"/>
      <c r="SR52" s="354"/>
      <c r="SS52" s="354"/>
      <c r="ST52" s="354"/>
      <c r="SU52" s="354"/>
      <c r="SV52" s="354"/>
      <c r="SW52" s="354"/>
      <c r="SX52" s="354"/>
      <c r="SY52" s="354"/>
      <c r="SZ52" s="354"/>
      <c r="TA52" s="354"/>
      <c r="TB52" s="354"/>
      <c r="TC52" s="354"/>
      <c r="TD52" s="354"/>
      <c r="TE52" s="354"/>
      <c r="TF52" s="354"/>
      <c r="TG52" s="354"/>
      <c r="TH52" s="354"/>
      <c r="TI52" s="354"/>
      <c r="TJ52" s="354"/>
      <c r="TK52" s="354"/>
      <c r="TL52" s="354"/>
      <c r="TM52" s="354"/>
      <c r="TN52" s="354"/>
      <c r="TO52" s="354"/>
      <c r="TP52" s="354"/>
      <c r="TQ52" s="354"/>
      <c r="TR52" s="354"/>
      <c r="TS52" s="354"/>
      <c r="TT52" s="354"/>
      <c r="TU52" s="354"/>
      <c r="TV52" s="354"/>
      <c r="TW52" s="354"/>
      <c r="TX52" s="354"/>
      <c r="TY52" s="354"/>
      <c r="TZ52" s="354"/>
      <c r="UA52" s="354"/>
      <c r="UB52" s="354"/>
      <c r="UC52" s="354"/>
      <c r="UD52" s="354"/>
      <c r="UE52" s="354"/>
      <c r="UF52" s="354"/>
      <c r="UG52" s="354"/>
      <c r="UH52" s="354"/>
      <c r="UI52" s="354"/>
      <c r="UJ52" s="354"/>
      <c r="UK52" s="354"/>
      <c r="UL52" s="354"/>
      <c r="UM52" s="354"/>
      <c r="UN52" s="354"/>
      <c r="UO52" s="354"/>
      <c r="UP52" s="354"/>
      <c r="UQ52" s="354"/>
      <c r="UR52" s="354"/>
      <c r="US52" s="354"/>
      <c r="UT52" s="354"/>
      <c r="UU52" s="354"/>
      <c r="UV52" s="354"/>
      <c r="UW52" s="354"/>
      <c r="UX52" s="354"/>
      <c r="UY52" s="354"/>
      <c r="UZ52" s="354"/>
      <c r="VA52" s="354"/>
      <c r="VB52" s="354"/>
      <c r="VC52" s="354"/>
      <c r="VD52" s="354"/>
      <c r="VE52" s="354"/>
      <c r="VF52" s="354"/>
      <c r="VG52" s="354"/>
      <c r="VH52" s="354"/>
      <c r="VI52" s="354"/>
      <c r="VJ52" s="354"/>
      <c r="VK52" s="354"/>
      <c r="VL52" s="354"/>
      <c r="VM52" s="354"/>
      <c r="VN52" s="354"/>
      <c r="VO52" s="354"/>
      <c r="VP52" s="354"/>
      <c r="VQ52" s="354"/>
      <c r="VR52" s="354"/>
      <c r="VS52" s="354"/>
      <c r="VT52" s="354"/>
      <c r="VU52" s="354"/>
      <c r="VV52" s="354"/>
      <c r="VW52" s="354"/>
      <c r="VX52" s="354"/>
      <c r="VY52" s="354"/>
      <c r="VZ52" s="354"/>
      <c r="WA52" s="354"/>
      <c r="WB52" s="354"/>
      <c r="WC52" s="354"/>
      <c r="WD52" s="354"/>
      <c r="WE52" s="354"/>
      <c r="WF52" s="354"/>
      <c r="WG52" s="354"/>
      <c r="WH52" s="354"/>
      <c r="WI52" s="354"/>
      <c r="WJ52" s="354"/>
      <c r="WK52" s="354"/>
      <c r="WL52" s="354"/>
      <c r="WM52" s="354"/>
      <c r="WN52" s="354"/>
      <c r="WO52" s="354"/>
      <c r="WP52" s="354"/>
      <c r="WQ52" s="354"/>
      <c r="WR52" s="354"/>
      <c r="WS52" s="354"/>
      <c r="WT52" s="354"/>
      <c r="WU52" s="354"/>
      <c r="WV52" s="354"/>
      <c r="WW52" s="354"/>
      <c r="WX52" s="354"/>
      <c r="WY52" s="354"/>
      <c r="WZ52" s="354"/>
      <c r="XA52" s="354"/>
      <c r="XB52" s="354"/>
      <c r="XC52" s="354"/>
      <c r="XD52" s="354"/>
      <c r="XE52" s="354"/>
      <c r="XF52" s="354"/>
      <c r="XG52" s="354"/>
      <c r="XH52" s="354"/>
      <c r="XI52" s="354"/>
      <c r="XJ52" s="354"/>
      <c r="XK52" s="354"/>
      <c r="XL52" s="354"/>
      <c r="XM52" s="354"/>
      <c r="XN52" s="354"/>
      <c r="XO52" s="354"/>
      <c r="XP52" s="354"/>
      <c r="XQ52" s="354"/>
      <c r="XR52" s="354"/>
      <c r="XS52" s="354"/>
      <c r="XT52" s="354"/>
      <c r="XU52" s="354"/>
      <c r="XV52" s="354"/>
      <c r="XW52" s="354"/>
      <c r="XX52" s="354"/>
      <c r="XY52" s="354"/>
      <c r="XZ52" s="354"/>
      <c r="YA52" s="354"/>
      <c r="YB52" s="354"/>
      <c r="YC52" s="354"/>
      <c r="YD52" s="354"/>
      <c r="YE52" s="354"/>
      <c r="YF52" s="354"/>
      <c r="YG52" s="354"/>
      <c r="YH52" s="354"/>
      <c r="YI52" s="354"/>
      <c r="YJ52" s="354"/>
      <c r="YK52" s="354"/>
      <c r="YL52" s="354"/>
      <c r="YM52" s="354"/>
      <c r="YN52" s="354"/>
      <c r="YO52" s="354"/>
      <c r="YP52" s="354"/>
      <c r="YQ52" s="354"/>
      <c r="YR52" s="354"/>
      <c r="YS52" s="354"/>
      <c r="YT52" s="354"/>
      <c r="YU52" s="354"/>
      <c r="YV52" s="354"/>
      <c r="YW52" s="354"/>
      <c r="YX52" s="354"/>
      <c r="YY52" s="354"/>
      <c r="YZ52" s="354"/>
      <c r="ZA52" s="354"/>
      <c r="ZB52" s="354"/>
      <c r="ZC52" s="354"/>
      <c r="ZD52" s="354"/>
      <c r="ZE52" s="354"/>
      <c r="ZF52" s="354"/>
      <c r="ZG52" s="354"/>
      <c r="ZH52" s="354"/>
      <c r="ZI52" s="354"/>
      <c r="ZJ52" s="354"/>
      <c r="ZK52" s="354"/>
      <c r="ZL52" s="354"/>
      <c r="ZM52" s="354"/>
      <c r="ZN52" s="354"/>
      <c r="ZO52" s="354"/>
      <c r="ZP52" s="354"/>
      <c r="ZQ52" s="354"/>
      <c r="ZR52" s="354"/>
      <c r="ZS52" s="354"/>
      <c r="ZT52" s="354"/>
      <c r="ZU52" s="354"/>
      <c r="ZV52" s="354"/>
      <c r="ZW52" s="354"/>
      <c r="ZX52" s="354"/>
      <c r="ZY52" s="354"/>
      <c r="ZZ52" s="354"/>
      <c r="AAA52" s="354"/>
      <c r="AAB52" s="354"/>
      <c r="AAC52" s="354"/>
      <c r="AAD52" s="354"/>
      <c r="AAE52" s="354"/>
      <c r="AAF52" s="354"/>
      <c r="AAG52" s="354"/>
      <c r="AAH52" s="354"/>
      <c r="AAI52" s="354"/>
      <c r="AAJ52" s="354"/>
      <c r="AAK52" s="354"/>
      <c r="AAL52" s="354"/>
      <c r="AAM52" s="354"/>
      <c r="AAN52" s="354"/>
      <c r="AAO52" s="354"/>
      <c r="AAP52" s="354"/>
      <c r="AAQ52" s="354"/>
      <c r="AAR52" s="354"/>
      <c r="AAS52" s="354"/>
      <c r="AAT52" s="354"/>
      <c r="AAU52" s="354"/>
      <c r="AAV52" s="354"/>
      <c r="AAW52" s="354"/>
      <c r="AAX52" s="354"/>
      <c r="AAY52" s="354"/>
      <c r="AAZ52" s="354"/>
      <c r="ABA52" s="354"/>
      <c r="ABB52" s="354"/>
      <c r="ABC52" s="354"/>
      <c r="ABD52" s="354"/>
      <c r="ABE52" s="354"/>
      <c r="ABF52" s="354"/>
      <c r="ABG52" s="354"/>
      <c r="ABH52" s="354"/>
      <c r="ABI52" s="354"/>
      <c r="ABJ52" s="354"/>
      <c r="ABK52" s="354"/>
      <c r="ABL52" s="354"/>
      <c r="ABM52" s="354"/>
      <c r="ABN52" s="354"/>
      <c r="ABO52" s="354"/>
      <c r="ABP52" s="354"/>
      <c r="ABQ52" s="354"/>
      <c r="ABR52" s="354"/>
      <c r="ABS52" s="354"/>
      <c r="ABT52" s="354"/>
      <c r="ABU52" s="354"/>
      <c r="ABV52" s="354"/>
      <c r="ABW52" s="354"/>
      <c r="ABX52" s="354"/>
      <c r="ABY52" s="354"/>
      <c r="ABZ52" s="354"/>
      <c r="ACA52" s="354"/>
      <c r="ACB52" s="354"/>
      <c r="ACC52" s="354"/>
      <c r="ACD52" s="354"/>
      <c r="ACE52" s="354"/>
      <c r="ACF52" s="354"/>
      <c r="ACG52" s="354"/>
      <c r="ACH52" s="354"/>
      <c r="ACI52" s="354"/>
      <c r="ACJ52" s="354"/>
      <c r="ACK52" s="354"/>
      <c r="ACL52" s="354"/>
      <c r="ACM52" s="354"/>
      <c r="ACN52" s="354"/>
      <c r="ACO52" s="354"/>
      <c r="ACP52" s="354"/>
      <c r="ACQ52" s="354"/>
      <c r="ACR52" s="354"/>
      <c r="ACS52" s="354"/>
      <c r="ACT52" s="354"/>
      <c r="ACU52" s="354"/>
      <c r="ACV52" s="354"/>
      <c r="ACW52" s="354"/>
      <c r="ACX52" s="354"/>
      <c r="ACY52" s="354"/>
      <c r="ACZ52" s="354"/>
      <c r="ADA52" s="354"/>
      <c r="ADB52" s="354"/>
      <c r="ADC52" s="354"/>
      <c r="ADD52" s="354"/>
      <c r="ADE52" s="354"/>
      <c r="ADF52" s="354"/>
      <c r="ADG52" s="354"/>
      <c r="ADH52" s="354"/>
      <c r="ADI52" s="354"/>
      <c r="ADJ52" s="354"/>
      <c r="ADK52" s="354"/>
      <c r="ADL52" s="354"/>
      <c r="ADM52" s="354"/>
      <c r="ADN52" s="354"/>
      <c r="ADO52" s="354"/>
      <c r="ADP52" s="354"/>
      <c r="ADQ52" s="354"/>
      <c r="ADR52" s="354"/>
      <c r="ADS52" s="354"/>
      <c r="ADT52" s="354"/>
      <c r="ADU52" s="354"/>
      <c r="ADV52" s="354"/>
      <c r="ADW52" s="354"/>
      <c r="ADX52" s="354"/>
      <c r="ADY52" s="354"/>
      <c r="ADZ52" s="354"/>
      <c r="AEA52" s="354"/>
      <c r="AEB52" s="354"/>
      <c r="AEC52" s="354"/>
      <c r="AED52" s="354"/>
      <c r="AEE52" s="354"/>
      <c r="AEF52" s="354"/>
      <c r="AEG52" s="354"/>
      <c r="AEH52" s="354"/>
      <c r="AEI52" s="354"/>
      <c r="AEJ52" s="354"/>
      <c r="AEK52" s="354"/>
      <c r="AEL52" s="354"/>
      <c r="AEM52" s="354"/>
      <c r="AEN52" s="354"/>
      <c r="AEO52" s="354"/>
      <c r="AEP52" s="354"/>
      <c r="AEQ52" s="354"/>
      <c r="AER52" s="354"/>
      <c r="AES52" s="354"/>
      <c r="AET52" s="354"/>
      <c r="AEU52" s="354"/>
      <c r="AEV52" s="354"/>
      <c r="AEW52" s="354"/>
      <c r="AEX52" s="354"/>
      <c r="AEY52" s="354"/>
      <c r="AEZ52" s="354"/>
      <c r="AFA52" s="354"/>
      <c r="AFB52" s="354"/>
      <c r="AFC52" s="354"/>
      <c r="AFD52" s="354"/>
      <c r="AFE52" s="354"/>
      <c r="AFF52" s="354"/>
      <c r="AFG52" s="354"/>
      <c r="AFH52" s="354"/>
      <c r="AFI52" s="354"/>
      <c r="AFJ52" s="354"/>
      <c r="AFK52" s="354"/>
      <c r="AFL52" s="354"/>
      <c r="AFM52" s="354"/>
      <c r="AFN52" s="354"/>
      <c r="AFO52" s="354"/>
      <c r="AFP52" s="354"/>
      <c r="AFQ52" s="354"/>
      <c r="AFR52" s="354"/>
      <c r="AFS52" s="354"/>
      <c r="AFT52" s="354"/>
      <c r="AFU52" s="354"/>
      <c r="AFV52" s="354"/>
      <c r="AFW52" s="354"/>
      <c r="AFX52" s="354"/>
      <c r="AFY52" s="354"/>
      <c r="AFZ52" s="354"/>
      <c r="AGA52" s="354"/>
      <c r="AGB52" s="354"/>
      <c r="AGC52" s="354"/>
      <c r="AGD52" s="354"/>
      <c r="AGE52" s="354"/>
      <c r="AGF52" s="354"/>
      <c r="AGG52" s="354"/>
      <c r="AGH52" s="354"/>
      <c r="AGI52" s="354"/>
      <c r="AGJ52" s="354"/>
      <c r="AGK52" s="354"/>
      <c r="AGL52" s="354"/>
      <c r="AGM52" s="354"/>
      <c r="AGN52" s="354"/>
      <c r="AGO52" s="354"/>
      <c r="AGP52" s="354"/>
      <c r="AGQ52" s="354"/>
      <c r="AGR52" s="354"/>
      <c r="AGS52" s="354"/>
      <c r="AGT52" s="354"/>
      <c r="AGU52" s="354"/>
      <c r="AGV52" s="354"/>
      <c r="AGW52" s="354"/>
      <c r="AGX52" s="354"/>
      <c r="AGY52" s="354"/>
      <c r="AGZ52" s="354"/>
      <c r="AHA52" s="354"/>
      <c r="AHB52" s="354"/>
      <c r="AHC52" s="354"/>
      <c r="AHD52" s="354"/>
      <c r="AHE52" s="354"/>
      <c r="AHF52" s="354"/>
      <c r="AHG52" s="354"/>
      <c r="AHH52" s="354"/>
      <c r="AHI52" s="354"/>
      <c r="AHJ52" s="354"/>
      <c r="AHK52" s="354"/>
      <c r="AHL52" s="354"/>
      <c r="AHM52" s="354"/>
      <c r="AHN52" s="354"/>
      <c r="AHO52" s="354"/>
      <c r="AHP52" s="354"/>
      <c r="AHQ52" s="354"/>
      <c r="AHR52" s="354"/>
      <c r="AHS52" s="354"/>
      <c r="AHT52" s="354"/>
      <c r="AHU52" s="354"/>
      <c r="AHV52" s="354"/>
      <c r="AHW52" s="354"/>
      <c r="AHX52" s="354"/>
      <c r="AHY52" s="354"/>
      <c r="AHZ52" s="354"/>
      <c r="AIA52" s="354"/>
      <c r="AIB52" s="354"/>
      <c r="AIC52" s="354"/>
      <c r="AID52" s="354"/>
      <c r="AIE52" s="354"/>
      <c r="AIF52" s="354"/>
      <c r="AIG52" s="354"/>
      <c r="AIH52" s="354"/>
      <c r="AII52" s="354"/>
      <c r="AIJ52" s="354"/>
      <c r="AIK52" s="354"/>
      <c r="AIL52" s="354"/>
      <c r="AIM52" s="354"/>
      <c r="AIN52" s="354"/>
      <c r="AIO52" s="354"/>
      <c r="AIP52" s="354"/>
      <c r="AIQ52" s="354"/>
      <c r="AIR52" s="354"/>
      <c r="AIS52" s="354"/>
      <c r="AIT52" s="354"/>
      <c r="AIU52" s="354"/>
      <c r="AIV52" s="354"/>
      <c r="AIW52" s="354"/>
      <c r="AIX52" s="354"/>
      <c r="AIY52" s="354"/>
      <c r="AIZ52" s="354"/>
      <c r="AJA52" s="354"/>
      <c r="AJB52" s="354"/>
      <c r="AJC52" s="354"/>
      <c r="AJD52" s="354"/>
      <c r="AJE52" s="354"/>
      <c r="AJF52" s="354"/>
      <c r="AJG52" s="354"/>
      <c r="AJH52" s="354"/>
      <c r="AJI52" s="354"/>
      <c r="AJJ52" s="354"/>
      <c r="AJK52" s="354"/>
      <c r="AJL52" s="354"/>
      <c r="AJM52" s="354"/>
      <c r="AJN52" s="354"/>
      <c r="AJO52" s="354"/>
      <c r="AJP52" s="354"/>
      <c r="AJQ52" s="354"/>
      <c r="AJR52" s="354"/>
      <c r="AJS52" s="354"/>
      <c r="AJT52" s="354"/>
      <c r="AJU52" s="354"/>
      <c r="AJV52" s="354"/>
      <c r="AJW52" s="354"/>
      <c r="AJX52" s="354"/>
      <c r="AJY52" s="354"/>
      <c r="AJZ52" s="354"/>
      <c r="AKA52" s="354"/>
      <c r="AKB52" s="354"/>
      <c r="AKC52" s="354"/>
      <c r="AKD52" s="354"/>
      <c r="AKE52" s="354"/>
      <c r="AKF52" s="354"/>
      <c r="AKG52" s="354"/>
      <c r="AKH52" s="354"/>
      <c r="AKI52" s="354"/>
      <c r="AKJ52" s="354"/>
      <c r="AKK52" s="354"/>
      <c r="AKL52" s="354"/>
      <c r="AKM52" s="354"/>
      <c r="AKN52" s="354"/>
      <c r="AKO52" s="354"/>
      <c r="AKP52" s="354"/>
      <c r="AKQ52" s="354"/>
      <c r="AKR52" s="354"/>
      <c r="AKS52" s="354"/>
      <c r="AKT52" s="354"/>
      <c r="AKU52" s="354"/>
      <c r="AKV52" s="354"/>
      <c r="AKW52" s="354"/>
      <c r="AKX52" s="354"/>
      <c r="AKY52" s="354"/>
      <c r="AKZ52" s="354"/>
      <c r="ALA52" s="354"/>
      <c r="ALB52" s="354"/>
      <c r="ALC52" s="354"/>
      <c r="ALD52" s="354"/>
      <c r="ALE52" s="354"/>
      <c r="ALF52" s="354"/>
      <c r="ALG52" s="354"/>
      <c r="ALH52" s="354"/>
      <c r="ALI52" s="354"/>
      <c r="ALJ52" s="354"/>
      <c r="ALK52" s="354"/>
      <c r="ALL52" s="354"/>
      <c r="ALM52" s="354"/>
      <c r="ALN52" s="354"/>
      <c r="ALO52" s="354"/>
      <c r="ALP52" s="354"/>
      <c r="ALQ52" s="354"/>
      <c r="ALR52" s="354"/>
      <c r="ALS52" s="354"/>
      <c r="ALT52" s="354"/>
      <c r="ALU52" s="354"/>
      <c r="ALV52" s="354"/>
      <c r="ALW52" s="354"/>
      <c r="ALX52" s="354"/>
      <c r="ALY52" s="354"/>
      <c r="ALZ52" s="354"/>
      <c r="AMA52" s="354"/>
      <c r="AMB52" s="354"/>
      <c r="AMC52" s="354"/>
      <c r="AMD52" s="354"/>
      <c r="AME52" s="354"/>
      <c r="AMF52" s="354"/>
      <c r="AMG52" s="354"/>
      <c r="AMH52" s="354"/>
      <c r="AMI52" s="354"/>
      <c r="AMJ52" s="354"/>
      <c r="AMK52" s="354"/>
      <c r="AML52" s="354"/>
      <c r="AMM52" s="354"/>
      <c r="AMN52" s="354"/>
      <c r="AMO52" s="354"/>
      <c r="AMP52" s="354"/>
      <c r="AMQ52" s="354"/>
      <c r="AMR52" s="354"/>
      <c r="AMS52" s="354"/>
      <c r="AMT52" s="354"/>
      <c r="AMU52" s="354"/>
      <c r="AMV52" s="354"/>
      <c r="AMW52" s="354"/>
      <c r="AMX52" s="354"/>
      <c r="AMY52" s="354"/>
      <c r="AMZ52" s="354"/>
      <c r="ANA52" s="354"/>
      <c r="ANB52" s="354"/>
      <c r="ANC52" s="354"/>
      <c r="AND52" s="354"/>
      <c r="ANE52" s="354"/>
      <c r="ANF52" s="354"/>
      <c r="ANG52" s="354"/>
      <c r="ANH52" s="354"/>
      <c r="ANI52" s="354"/>
      <c r="ANJ52" s="354"/>
      <c r="ANK52" s="354"/>
      <c r="ANL52" s="354"/>
      <c r="ANM52" s="354"/>
      <c r="ANN52" s="354"/>
      <c r="ANO52" s="354"/>
      <c r="ANP52" s="354"/>
      <c r="ANQ52" s="354"/>
      <c r="ANR52" s="354"/>
      <c r="ANS52" s="354"/>
      <c r="ANT52" s="354"/>
      <c r="ANU52" s="354"/>
      <c r="ANV52" s="354"/>
      <c r="ANW52" s="354"/>
      <c r="ANX52" s="354"/>
      <c r="ANY52" s="354"/>
      <c r="ANZ52" s="354"/>
      <c r="AOA52" s="354"/>
      <c r="AOB52" s="354"/>
      <c r="AOC52" s="354"/>
      <c r="AOD52" s="354"/>
      <c r="AOE52" s="354"/>
      <c r="AOF52" s="354"/>
      <c r="AOG52" s="354"/>
      <c r="AOH52" s="354"/>
      <c r="AOI52" s="354"/>
      <c r="AOJ52" s="354"/>
      <c r="AOK52" s="354"/>
      <c r="AOL52" s="354"/>
      <c r="AOM52" s="354"/>
      <c r="AON52" s="354"/>
      <c r="AOO52" s="354"/>
      <c r="AOP52" s="354"/>
      <c r="AOQ52" s="354"/>
      <c r="AOR52" s="354"/>
      <c r="AOS52" s="354"/>
      <c r="AOT52" s="354"/>
      <c r="AOU52" s="354"/>
      <c r="AOV52" s="354"/>
      <c r="AOW52" s="354"/>
      <c r="AOX52" s="354"/>
      <c r="AOY52" s="354"/>
      <c r="AOZ52" s="354"/>
      <c r="APA52" s="354"/>
      <c r="APB52" s="354"/>
      <c r="APC52" s="354"/>
      <c r="APD52" s="354"/>
      <c r="APE52" s="354"/>
      <c r="APF52" s="354"/>
      <c r="APG52" s="354"/>
      <c r="APH52" s="354"/>
      <c r="API52" s="354"/>
      <c r="APJ52" s="354"/>
      <c r="APK52" s="354"/>
      <c r="APL52" s="354"/>
      <c r="APM52" s="354"/>
      <c r="APN52" s="354"/>
      <c r="APO52" s="354"/>
      <c r="APP52" s="354"/>
      <c r="APQ52" s="354"/>
      <c r="APR52" s="354"/>
      <c r="APS52" s="354"/>
      <c r="APT52" s="354"/>
      <c r="APU52" s="354"/>
      <c r="APV52" s="354"/>
      <c r="APW52" s="354"/>
      <c r="APX52" s="354"/>
      <c r="APY52" s="354"/>
      <c r="APZ52" s="354"/>
      <c r="AQA52" s="354"/>
      <c r="AQB52" s="354"/>
      <c r="AQC52" s="354"/>
      <c r="AQD52" s="354"/>
      <c r="AQE52" s="354"/>
      <c r="AQF52" s="354"/>
      <c r="AQG52" s="354"/>
      <c r="AQH52" s="354"/>
      <c r="AQI52" s="354"/>
      <c r="AQJ52" s="354"/>
      <c r="AQK52" s="354"/>
      <c r="AQL52" s="354"/>
      <c r="AQM52" s="354"/>
      <c r="AQN52" s="354"/>
      <c r="AQO52" s="354"/>
      <c r="AQP52" s="354"/>
      <c r="AQQ52" s="354"/>
      <c r="AQR52" s="354"/>
      <c r="AQS52" s="354"/>
      <c r="AQT52" s="354"/>
      <c r="AQU52" s="354"/>
      <c r="AQV52" s="354"/>
      <c r="AQW52" s="354"/>
      <c r="AQX52" s="354"/>
      <c r="AQY52" s="354"/>
      <c r="AQZ52" s="354"/>
      <c r="ARA52" s="354"/>
      <c r="ARB52" s="354"/>
      <c r="ARC52" s="354"/>
      <c r="ARD52" s="354"/>
      <c r="ARE52" s="354"/>
      <c r="ARF52" s="354"/>
      <c r="ARG52" s="354"/>
      <c r="ARH52" s="354"/>
      <c r="ARI52" s="354"/>
      <c r="ARJ52" s="354"/>
      <c r="ARK52" s="354"/>
      <c r="ARL52" s="354"/>
      <c r="ARM52" s="354"/>
      <c r="ARN52" s="354"/>
      <c r="ARO52" s="354"/>
      <c r="ARP52" s="354"/>
      <c r="ARQ52" s="354"/>
      <c r="ARR52" s="354"/>
      <c r="ARS52" s="354"/>
      <c r="ART52" s="354"/>
      <c r="ARU52" s="354"/>
      <c r="ARV52" s="354"/>
      <c r="ARW52" s="354"/>
      <c r="ARX52" s="354"/>
      <c r="ARY52" s="354"/>
      <c r="ARZ52" s="354"/>
      <c r="ASA52" s="354"/>
      <c r="ASB52" s="354"/>
      <c r="ASC52" s="354"/>
      <c r="ASD52" s="354"/>
      <c r="ASE52" s="354"/>
      <c r="ASF52" s="354"/>
      <c r="ASG52" s="354"/>
      <c r="ASH52" s="354"/>
      <c r="ASI52" s="354"/>
      <c r="ASJ52" s="354"/>
      <c r="ASK52" s="354"/>
      <c r="ASL52" s="354"/>
      <c r="ASM52" s="354"/>
      <c r="ASN52" s="354"/>
      <c r="ASO52" s="354"/>
      <c r="ASP52" s="354"/>
      <c r="ASQ52" s="354"/>
      <c r="ASR52" s="354"/>
      <c r="ASS52" s="354"/>
      <c r="AST52" s="354"/>
      <c r="ASU52" s="354"/>
      <c r="ASV52" s="354"/>
      <c r="ASW52" s="354"/>
      <c r="ASX52" s="354"/>
      <c r="ASY52" s="354"/>
      <c r="ASZ52" s="354"/>
      <c r="ATA52" s="354"/>
      <c r="ATB52" s="354"/>
      <c r="ATC52" s="354"/>
      <c r="ATD52" s="354"/>
      <c r="ATE52" s="354"/>
      <c r="ATF52" s="354"/>
      <c r="ATG52" s="354"/>
      <c r="ATH52" s="354"/>
      <c r="ATI52" s="354"/>
      <c r="ATJ52" s="354"/>
      <c r="ATK52" s="354"/>
      <c r="ATL52" s="354"/>
      <c r="ATM52" s="354"/>
      <c r="ATN52" s="354"/>
      <c r="ATO52" s="354"/>
      <c r="ATP52" s="354"/>
      <c r="ATQ52" s="354"/>
      <c r="ATR52" s="354"/>
      <c r="ATS52" s="354"/>
      <c r="ATT52" s="354"/>
      <c r="ATU52" s="354"/>
      <c r="ATV52" s="354"/>
      <c r="ATW52" s="354"/>
      <c r="ATX52" s="354"/>
      <c r="ATY52" s="354"/>
      <c r="ATZ52" s="354"/>
      <c r="AUA52" s="354"/>
      <c r="AUB52" s="354"/>
      <c r="AUC52" s="354"/>
      <c r="AUD52" s="354"/>
      <c r="AUE52" s="354"/>
      <c r="AUF52" s="354"/>
      <c r="AUG52" s="354"/>
      <c r="AUH52" s="354"/>
      <c r="AUI52" s="354"/>
      <c r="AUJ52" s="354"/>
      <c r="AUK52" s="354"/>
      <c r="AUL52" s="354"/>
      <c r="AUM52" s="354"/>
      <c r="AUN52" s="354"/>
      <c r="AUO52" s="354"/>
      <c r="AUP52" s="354"/>
      <c r="AUQ52" s="354"/>
      <c r="AUR52" s="354"/>
      <c r="AUS52" s="354"/>
      <c r="AUT52" s="354"/>
      <c r="AUU52" s="354"/>
      <c r="AUV52" s="354"/>
      <c r="AUW52" s="354"/>
      <c r="AUX52" s="354"/>
      <c r="AUY52" s="354"/>
      <c r="AUZ52" s="354"/>
      <c r="AVA52" s="354"/>
      <c r="AVB52" s="354"/>
      <c r="AVC52" s="354"/>
      <c r="AVD52" s="354"/>
      <c r="AVE52" s="354"/>
      <c r="AVF52" s="354"/>
      <c r="AVG52" s="354"/>
      <c r="AVH52" s="354"/>
      <c r="AVI52" s="354"/>
      <c r="AVJ52" s="354"/>
      <c r="AVK52" s="354"/>
      <c r="AVL52" s="354"/>
      <c r="AVM52" s="354"/>
      <c r="AVN52" s="354"/>
      <c r="AVO52" s="354"/>
      <c r="AVP52" s="354"/>
      <c r="AVQ52" s="354"/>
      <c r="AVR52" s="354"/>
      <c r="AVS52" s="354"/>
      <c r="AVT52" s="354"/>
      <c r="AVU52" s="354"/>
      <c r="AVV52" s="354"/>
      <c r="AVW52" s="354"/>
      <c r="AVX52" s="354"/>
      <c r="AVY52" s="354"/>
      <c r="AVZ52" s="354"/>
      <c r="AWA52" s="354"/>
      <c r="AWB52" s="354"/>
      <c r="AWC52" s="354"/>
      <c r="AWD52" s="354"/>
      <c r="AWE52" s="354"/>
      <c r="AWF52" s="354"/>
      <c r="AWG52" s="354"/>
      <c r="AWH52" s="354"/>
      <c r="AWI52" s="354"/>
      <c r="AWJ52" s="354"/>
      <c r="AWK52" s="354"/>
      <c r="AWL52" s="354"/>
      <c r="AWM52" s="354"/>
      <c r="AWN52" s="354"/>
      <c r="AWO52" s="354"/>
      <c r="AWP52" s="354"/>
      <c r="AWQ52" s="354"/>
      <c r="AWR52" s="354"/>
      <c r="AWS52" s="354"/>
      <c r="AWT52" s="354"/>
      <c r="AWU52" s="354"/>
      <c r="AWV52" s="354"/>
      <c r="AWW52" s="354"/>
      <c r="AWX52" s="354"/>
      <c r="AWY52" s="354"/>
      <c r="AWZ52" s="354"/>
      <c r="AXA52" s="354"/>
      <c r="AXB52" s="354"/>
      <c r="AXC52" s="354"/>
      <c r="AXD52" s="354"/>
      <c r="AXE52" s="354"/>
      <c r="AXF52" s="354"/>
      <c r="AXG52" s="354"/>
      <c r="AXH52" s="354"/>
      <c r="AXI52" s="354"/>
      <c r="AXJ52" s="354"/>
      <c r="AXK52" s="354"/>
      <c r="AXL52" s="354"/>
      <c r="AXM52" s="354"/>
      <c r="AXN52" s="354"/>
      <c r="AXO52" s="354"/>
      <c r="AXP52" s="354"/>
      <c r="AXQ52" s="354"/>
      <c r="AXR52" s="354"/>
      <c r="AXS52" s="354"/>
      <c r="AXT52" s="354"/>
      <c r="AXU52" s="354"/>
      <c r="AXV52" s="354"/>
      <c r="AXW52" s="354"/>
      <c r="AXX52" s="354"/>
      <c r="AXY52" s="354"/>
      <c r="AXZ52" s="354"/>
      <c r="AYA52" s="354"/>
      <c r="AYB52" s="354"/>
      <c r="AYC52" s="354"/>
      <c r="AYD52" s="354"/>
      <c r="AYE52" s="354"/>
      <c r="AYF52" s="354"/>
      <c r="AYG52" s="354"/>
      <c r="AYH52" s="354"/>
      <c r="AYI52" s="354"/>
      <c r="AYJ52" s="354"/>
      <c r="AYK52" s="354"/>
      <c r="AYL52" s="354"/>
      <c r="AYM52" s="354"/>
      <c r="AYN52" s="354"/>
      <c r="AYO52" s="354"/>
      <c r="AYP52" s="354"/>
      <c r="AYQ52" s="354"/>
      <c r="AYR52" s="354"/>
      <c r="AYS52" s="354"/>
      <c r="AYT52" s="354"/>
      <c r="AYU52" s="354"/>
      <c r="AYV52" s="354"/>
      <c r="AYW52" s="354"/>
      <c r="AYX52" s="354"/>
      <c r="AYY52" s="354"/>
      <c r="AYZ52" s="354"/>
      <c r="AZA52" s="354"/>
      <c r="AZB52" s="354"/>
      <c r="AZC52" s="354"/>
      <c r="AZD52" s="354"/>
      <c r="AZE52" s="354"/>
      <c r="AZF52" s="354"/>
      <c r="AZG52" s="354"/>
      <c r="AZH52" s="354"/>
      <c r="AZI52" s="354"/>
      <c r="AZJ52" s="354"/>
      <c r="AZK52" s="354"/>
      <c r="AZL52" s="354"/>
      <c r="AZM52" s="354"/>
      <c r="AZN52" s="354"/>
      <c r="AZO52" s="354"/>
      <c r="AZP52" s="354"/>
      <c r="AZQ52" s="354"/>
      <c r="AZR52" s="354"/>
      <c r="AZS52" s="354"/>
      <c r="AZT52" s="354"/>
      <c r="AZU52" s="354"/>
      <c r="AZV52" s="354"/>
      <c r="AZW52" s="354"/>
      <c r="AZX52" s="354"/>
      <c r="AZY52" s="354"/>
      <c r="AZZ52" s="354"/>
      <c r="BAA52" s="354"/>
      <c r="BAB52" s="354"/>
      <c r="BAC52" s="354"/>
      <c r="BAD52" s="354"/>
      <c r="BAE52" s="354"/>
      <c r="BAF52" s="354"/>
      <c r="BAG52" s="354"/>
      <c r="BAH52" s="354"/>
      <c r="BAI52" s="354"/>
      <c r="BAJ52" s="354"/>
      <c r="BAK52" s="354"/>
      <c r="BAL52" s="354"/>
      <c r="BAM52" s="354"/>
      <c r="BAN52" s="354"/>
      <c r="BAO52" s="354"/>
      <c r="BAP52" s="354"/>
      <c r="BAQ52" s="354"/>
      <c r="BAR52" s="354"/>
      <c r="BAS52" s="354"/>
      <c r="BAT52" s="354"/>
      <c r="BAU52" s="354"/>
      <c r="BAV52" s="354"/>
      <c r="BAW52" s="354"/>
      <c r="BAX52" s="354"/>
      <c r="BAY52" s="354"/>
      <c r="BAZ52" s="354"/>
      <c r="BBA52" s="354"/>
      <c r="BBB52" s="354"/>
      <c r="BBC52" s="354"/>
      <c r="BBD52" s="354"/>
      <c r="BBE52" s="354"/>
      <c r="BBF52" s="354"/>
      <c r="BBG52" s="354"/>
      <c r="BBH52" s="354"/>
      <c r="BBI52" s="354"/>
      <c r="BBJ52" s="354"/>
      <c r="BBK52" s="354"/>
      <c r="BBL52" s="354"/>
      <c r="BBM52" s="354"/>
      <c r="BBN52" s="354"/>
      <c r="BBO52" s="354"/>
      <c r="BBP52" s="354"/>
      <c r="BBQ52" s="354"/>
      <c r="BBR52" s="354"/>
      <c r="BBS52" s="354"/>
      <c r="BBT52" s="354"/>
      <c r="BBU52" s="354"/>
      <c r="BBV52" s="354"/>
      <c r="BBW52" s="354"/>
      <c r="BBX52" s="354"/>
      <c r="BBY52" s="354"/>
      <c r="BBZ52" s="354"/>
      <c r="BCA52" s="354"/>
      <c r="BCB52" s="354"/>
      <c r="BCC52" s="354"/>
      <c r="BCD52" s="354"/>
      <c r="BCE52" s="354"/>
      <c r="BCF52" s="354"/>
      <c r="BCG52" s="354"/>
      <c r="BCH52" s="354"/>
      <c r="BCI52" s="354"/>
      <c r="BCJ52" s="354"/>
      <c r="BCK52" s="354"/>
      <c r="BCL52" s="354"/>
      <c r="BCM52" s="354"/>
      <c r="BCN52" s="354"/>
      <c r="BCO52" s="354"/>
      <c r="BCP52" s="354"/>
      <c r="BCQ52" s="354"/>
      <c r="BCR52" s="354"/>
      <c r="BCS52" s="354"/>
      <c r="BCT52" s="354"/>
      <c r="BCU52" s="354"/>
      <c r="BCV52" s="354"/>
      <c r="BCW52" s="354"/>
      <c r="BCX52" s="354"/>
      <c r="BCY52" s="354"/>
      <c r="BCZ52" s="354"/>
      <c r="BDA52" s="354"/>
      <c r="BDB52" s="354"/>
      <c r="BDC52" s="354"/>
      <c r="BDD52" s="354"/>
      <c r="BDE52" s="354"/>
      <c r="BDF52" s="354"/>
      <c r="BDG52" s="354"/>
      <c r="BDH52" s="354"/>
      <c r="BDI52" s="354"/>
      <c r="BDJ52" s="354"/>
      <c r="BDK52" s="354"/>
      <c r="BDL52" s="354"/>
      <c r="BDM52" s="354"/>
      <c r="BDN52" s="354"/>
      <c r="BDO52" s="354"/>
      <c r="BDP52" s="354"/>
      <c r="BDQ52" s="354"/>
      <c r="BDR52" s="354"/>
      <c r="BDS52" s="354"/>
      <c r="BDT52" s="354"/>
      <c r="BDU52" s="354"/>
      <c r="BDV52" s="354"/>
      <c r="BDW52" s="354"/>
      <c r="BDX52" s="354"/>
      <c r="BDY52" s="354"/>
      <c r="BDZ52" s="354"/>
      <c r="BEA52" s="354"/>
      <c r="BEB52" s="354"/>
      <c r="BEC52" s="354"/>
      <c r="BED52" s="354"/>
      <c r="BEE52" s="354"/>
      <c r="BEF52" s="354"/>
      <c r="BEG52" s="354"/>
      <c r="BEH52" s="354"/>
      <c r="BEI52" s="354"/>
      <c r="BEJ52" s="354"/>
      <c r="BEK52" s="354"/>
      <c r="BEL52" s="354"/>
      <c r="BEM52" s="354"/>
      <c r="BEN52" s="354"/>
      <c r="BEO52" s="354"/>
      <c r="BEP52" s="354"/>
      <c r="BEQ52" s="354"/>
      <c r="BER52" s="354"/>
      <c r="BES52" s="354"/>
      <c r="BET52" s="354"/>
      <c r="BEU52" s="354"/>
      <c r="BEV52" s="354"/>
      <c r="BEW52" s="354"/>
      <c r="BEX52" s="354"/>
      <c r="BEY52" s="354"/>
      <c r="BEZ52" s="354"/>
      <c r="BFA52" s="354"/>
      <c r="BFB52" s="354"/>
      <c r="BFC52" s="354"/>
      <c r="BFD52" s="354"/>
      <c r="BFE52" s="354"/>
      <c r="BFF52" s="354"/>
      <c r="BFG52" s="354"/>
      <c r="BFH52" s="354"/>
      <c r="BFI52" s="354"/>
      <c r="BFJ52" s="354"/>
      <c r="BFK52" s="354"/>
      <c r="BFL52" s="354"/>
      <c r="BFM52" s="354"/>
      <c r="BFN52" s="354"/>
      <c r="BFO52" s="354"/>
      <c r="BFP52" s="354"/>
      <c r="BFQ52" s="354"/>
      <c r="BFR52" s="354"/>
      <c r="BFS52" s="354"/>
      <c r="BFT52" s="354"/>
      <c r="BFU52" s="354"/>
      <c r="BFV52" s="354"/>
      <c r="BFW52" s="354"/>
      <c r="BFX52" s="354"/>
      <c r="BFY52" s="354"/>
      <c r="BFZ52" s="354"/>
      <c r="BGA52" s="354"/>
      <c r="BGB52" s="354"/>
      <c r="BGC52" s="354"/>
      <c r="BGD52" s="354"/>
      <c r="BGE52" s="354"/>
      <c r="BGF52" s="354"/>
      <c r="BGG52" s="354"/>
      <c r="BGH52" s="354"/>
      <c r="BGI52" s="354"/>
      <c r="BGJ52" s="354"/>
      <c r="BGK52" s="354"/>
      <c r="BGL52" s="354"/>
      <c r="BGM52" s="354"/>
      <c r="BGN52" s="354"/>
      <c r="BGO52" s="354"/>
      <c r="BGP52" s="354"/>
      <c r="BGQ52" s="354"/>
      <c r="BGR52" s="354"/>
      <c r="BGS52" s="354"/>
      <c r="BGT52" s="354"/>
      <c r="BGU52" s="354"/>
      <c r="BGV52" s="354"/>
      <c r="BGW52" s="354"/>
      <c r="BGX52" s="354"/>
      <c r="BGY52" s="354"/>
      <c r="BGZ52" s="354"/>
      <c r="BHA52" s="354"/>
      <c r="BHB52" s="354"/>
      <c r="BHC52" s="354"/>
      <c r="BHD52" s="354"/>
      <c r="BHE52" s="354"/>
      <c r="BHF52" s="354"/>
      <c r="BHG52" s="354"/>
      <c r="BHH52" s="354"/>
      <c r="BHI52" s="354"/>
      <c r="BHJ52" s="354"/>
      <c r="BHK52" s="354"/>
      <c r="BHL52" s="354"/>
      <c r="BHM52" s="354"/>
      <c r="BHN52" s="354"/>
      <c r="BHO52" s="354"/>
      <c r="BHP52" s="354"/>
      <c r="BHQ52" s="354"/>
      <c r="BHR52" s="354"/>
      <c r="BHS52" s="354"/>
      <c r="BHT52" s="354"/>
      <c r="BHU52" s="354"/>
      <c r="BHV52" s="354"/>
      <c r="BHW52" s="354"/>
      <c r="BHX52" s="354"/>
      <c r="BHY52" s="354"/>
      <c r="BHZ52" s="354"/>
      <c r="BIA52" s="354"/>
      <c r="BIB52" s="354"/>
      <c r="BIC52" s="354"/>
      <c r="BID52" s="354"/>
      <c r="BIE52" s="354"/>
      <c r="BIF52" s="354"/>
      <c r="BIG52" s="354"/>
      <c r="BIH52" s="354"/>
      <c r="BII52" s="354"/>
      <c r="BIJ52" s="354"/>
      <c r="BIK52" s="354"/>
      <c r="BIL52" s="354"/>
      <c r="BIM52" s="354"/>
      <c r="BIN52" s="354"/>
      <c r="BIO52" s="354"/>
      <c r="BIP52" s="354"/>
      <c r="BIQ52" s="354"/>
      <c r="BIR52" s="354"/>
      <c r="BIS52" s="354"/>
      <c r="BIT52" s="354"/>
      <c r="BIU52" s="354"/>
      <c r="BIV52" s="354"/>
      <c r="BIW52" s="354"/>
      <c r="BIX52" s="354"/>
      <c r="BIY52" s="354"/>
      <c r="BIZ52" s="354"/>
      <c r="BJA52" s="354"/>
      <c r="BJB52" s="354"/>
      <c r="BJC52" s="354"/>
      <c r="BJD52" s="354"/>
      <c r="BJE52" s="354"/>
      <c r="BJF52" s="354"/>
      <c r="BJG52" s="354"/>
      <c r="BJH52" s="354"/>
      <c r="BJI52" s="354"/>
      <c r="BJJ52" s="354"/>
      <c r="BJK52" s="354"/>
      <c r="BJL52" s="354"/>
      <c r="BJM52" s="354"/>
      <c r="BJN52" s="354"/>
      <c r="BJO52" s="354"/>
      <c r="BJP52" s="354"/>
      <c r="BJQ52" s="354"/>
      <c r="BJR52" s="354"/>
      <c r="BJS52" s="354"/>
      <c r="BJT52" s="354"/>
      <c r="BJU52" s="354"/>
      <c r="BJV52" s="354"/>
      <c r="BJW52" s="354"/>
      <c r="BJX52" s="354"/>
      <c r="BJY52" s="354"/>
      <c r="BJZ52" s="354"/>
      <c r="BKA52" s="354"/>
      <c r="BKB52" s="354"/>
      <c r="BKC52" s="354"/>
      <c r="BKD52" s="354"/>
      <c r="BKE52" s="354"/>
      <c r="BKF52" s="354"/>
      <c r="BKG52" s="354"/>
      <c r="BKH52" s="354"/>
      <c r="BKI52" s="354"/>
      <c r="BKJ52" s="354"/>
      <c r="BKK52" s="354"/>
      <c r="BKL52" s="354"/>
      <c r="BKM52" s="354"/>
      <c r="BKN52" s="354"/>
      <c r="BKO52" s="354"/>
      <c r="BKP52" s="354"/>
      <c r="BKQ52" s="354"/>
      <c r="BKR52" s="354"/>
      <c r="BKS52" s="354"/>
      <c r="BKT52" s="354"/>
      <c r="BKU52" s="354"/>
      <c r="BKV52" s="354"/>
      <c r="BKW52" s="354"/>
      <c r="BKX52" s="354"/>
      <c r="BKY52" s="354"/>
      <c r="BKZ52" s="354"/>
      <c r="BLA52" s="354"/>
      <c r="BLB52" s="354"/>
      <c r="BLC52" s="354"/>
      <c r="BLD52" s="354"/>
      <c r="BLE52" s="354"/>
      <c r="BLF52" s="354"/>
      <c r="BLG52" s="354"/>
      <c r="BLH52" s="354"/>
      <c r="BLI52" s="354"/>
      <c r="BLJ52" s="354"/>
      <c r="BLK52" s="354"/>
      <c r="BLL52" s="354"/>
      <c r="BLM52" s="354"/>
      <c r="BLN52" s="354"/>
      <c r="BLO52" s="354"/>
      <c r="BLP52" s="354"/>
      <c r="BLQ52" s="354"/>
      <c r="BLR52" s="354"/>
      <c r="BLS52" s="354"/>
      <c r="BLT52" s="354"/>
      <c r="BLU52" s="354"/>
      <c r="BLV52" s="354"/>
      <c r="BLW52" s="354"/>
      <c r="BLX52" s="354"/>
      <c r="BLY52" s="354"/>
      <c r="BLZ52" s="354"/>
      <c r="BMA52" s="354"/>
      <c r="BMB52" s="354"/>
      <c r="BMC52" s="354"/>
      <c r="BMD52" s="354"/>
      <c r="BME52" s="354"/>
      <c r="BMF52" s="354"/>
      <c r="BMG52" s="354"/>
      <c r="BMH52" s="354"/>
      <c r="BMI52" s="354"/>
      <c r="BMJ52" s="354"/>
      <c r="BMK52" s="354"/>
      <c r="BML52" s="354"/>
      <c r="BMM52" s="354"/>
      <c r="BMN52" s="354"/>
      <c r="BMO52" s="354"/>
      <c r="BMP52" s="354"/>
      <c r="BMQ52" s="354"/>
      <c r="BMR52" s="354"/>
      <c r="BMS52" s="354"/>
      <c r="BMT52" s="354"/>
      <c r="BMU52" s="354"/>
      <c r="BMV52" s="354"/>
      <c r="BMW52" s="354"/>
      <c r="BMX52" s="354"/>
      <c r="BMY52" s="354"/>
      <c r="BMZ52" s="354"/>
      <c r="BNA52" s="354"/>
      <c r="BNB52" s="354"/>
      <c r="BNC52" s="354"/>
      <c r="BND52" s="354"/>
      <c r="BNE52" s="354"/>
      <c r="BNF52" s="354"/>
      <c r="BNG52" s="354"/>
      <c r="BNH52" s="354"/>
      <c r="BNI52" s="354"/>
      <c r="BNJ52" s="354"/>
      <c r="BNK52" s="354"/>
      <c r="BNL52" s="354"/>
      <c r="BNM52" s="354"/>
      <c r="BNN52" s="354"/>
      <c r="BNO52" s="354"/>
      <c r="BNP52" s="354"/>
      <c r="BNQ52" s="354"/>
      <c r="BNR52" s="354"/>
      <c r="BNS52" s="354"/>
      <c r="BNT52" s="354"/>
      <c r="BNU52" s="354"/>
      <c r="BNV52" s="354"/>
      <c r="BNW52" s="354"/>
      <c r="BNX52" s="354"/>
      <c r="BNY52" s="354"/>
      <c r="BNZ52" s="354"/>
      <c r="BOA52" s="354"/>
      <c r="BOB52" s="354"/>
      <c r="BOC52" s="354"/>
      <c r="BOD52" s="354"/>
      <c r="BOE52" s="354"/>
      <c r="BOF52" s="354"/>
      <c r="BOG52" s="354"/>
      <c r="BOH52" s="354"/>
      <c r="BOI52" s="354"/>
      <c r="BOJ52" s="354"/>
      <c r="BOK52" s="354"/>
      <c r="BOL52" s="354"/>
      <c r="BOM52" s="354"/>
      <c r="BON52" s="354"/>
      <c r="BOO52" s="354"/>
      <c r="BOP52" s="354"/>
      <c r="BOQ52" s="354"/>
      <c r="BOR52" s="354"/>
      <c r="BOS52" s="354"/>
      <c r="BOT52" s="354"/>
      <c r="BOU52" s="354"/>
      <c r="BOV52" s="354"/>
      <c r="BOW52" s="354"/>
      <c r="BOX52" s="354"/>
      <c r="BOY52" s="354"/>
      <c r="BOZ52" s="354"/>
      <c r="BPA52" s="354"/>
      <c r="BPB52" s="354"/>
      <c r="BPC52" s="354"/>
      <c r="BPD52" s="354"/>
      <c r="BPE52" s="354"/>
      <c r="BPF52" s="354"/>
      <c r="BPG52" s="354"/>
      <c r="BPH52" s="354"/>
      <c r="BPI52" s="354"/>
      <c r="BPJ52" s="354"/>
      <c r="BPK52" s="354"/>
      <c r="BPL52" s="354"/>
      <c r="BPM52" s="354"/>
      <c r="BPN52" s="354"/>
      <c r="BPO52" s="354"/>
      <c r="BPP52" s="354"/>
      <c r="BPQ52" s="354"/>
      <c r="BPR52" s="354"/>
      <c r="BPS52" s="354"/>
      <c r="BPT52" s="354"/>
      <c r="BPU52" s="354"/>
      <c r="BPV52" s="354"/>
      <c r="BPW52" s="354"/>
      <c r="BPX52" s="354"/>
      <c r="BPY52" s="354"/>
      <c r="BPZ52" s="354"/>
      <c r="BQA52" s="354"/>
      <c r="BQB52" s="354"/>
      <c r="BQC52" s="354"/>
      <c r="BQD52" s="354"/>
      <c r="BQE52" s="354"/>
      <c r="BQF52" s="354"/>
      <c r="BQG52" s="354"/>
      <c r="BQH52" s="354"/>
      <c r="BQI52" s="354"/>
      <c r="BQJ52" s="354"/>
      <c r="BQK52" s="354"/>
      <c r="BQL52" s="354"/>
      <c r="BQM52" s="354"/>
      <c r="BQN52" s="354"/>
      <c r="BQO52" s="354"/>
      <c r="BQP52" s="354"/>
      <c r="BQQ52" s="354"/>
      <c r="BQR52" s="354"/>
      <c r="BQS52" s="354"/>
      <c r="BQT52" s="354"/>
      <c r="BQU52" s="354"/>
      <c r="BQV52" s="354"/>
      <c r="BQW52" s="354"/>
      <c r="BQX52" s="354"/>
      <c r="BQY52" s="354"/>
      <c r="BQZ52" s="354"/>
      <c r="BRA52" s="354"/>
      <c r="BRB52" s="354"/>
      <c r="BRC52" s="354"/>
      <c r="BRD52" s="354"/>
      <c r="BRE52" s="354"/>
      <c r="BRF52" s="354"/>
      <c r="BRG52" s="354"/>
      <c r="BRH52" s="354"/>
      <c r="BRI52" s="354"/>
      <c r="BRJ52" s="354"/>
      <c r="BRK52" s="354"/>
      <c r="BRL52" s="354"/>
      <c r="BRM52" s="354"/>
      <c r="BRN52" s="354"/>
      <c r="BRO52" s="354"/>
      <c r="BRP52" s="354"/>
      <c r="BRQ52" s="354"/>
      <c r="BRR52" s="354"/>
      <c r="BRS52" s="354"/>
      <c r="BRT52" s="354"/>
      <c r="BRU52" s="354"/>
      <c r="BRV52" s="354"/>
      <c r="BRW52" s="354"/>
      <c r="BRX52" s="354"/>
      <c r="BRY52" s="354"/>
      <c r="BRZ52" s="354"/>
      <c r="BSA52" s="354"/>
      <c r="BSB52" s="354"/>
      <c r="BSC52" s="354"/>
      <c r="BSD52" s="354"/>
      <c r="BSE52" s="354"/>
      <c r="BSF52" s="354"/>
      <c r="BSG52" s="354"/>
      <c r="BSH52" s="354"/>
      <c r="BSI52" s="354"/>
      <c r="BSJ52" s="354"/>
      <c r="BSK52" s="354"/>
      <c r="BSL52" s="354"/>
      <c r="BSM52" s="354"/>
      <c r="BSN52" s="354"/>
      <c r="BSO52" s="354"/>
      <c r="BSP52" s="354"/>
      <c r="BSQ52" s="354"/>
      <c r="BSR52" s="354"/>
      <c r="BSS52" s="354"/>
      <c r="BST52" s="354"/>
      <c r="BSU52" s="354"/>
      <c r="BSV52" s="354"/>
      <c r="BSW52" s="354"/>
      <c r="BSX52" s="354"/>
      <c r="BSY52" s="354"/>
      <c r="BSZ52" s="354"/>
      <c r="BTA52" s="354"/>
      <c r="BTB52" s="354"/>
      <c r="BTC52" s="354"/>
      <c r="BTD52" s="354"/>
      <c r="BTE52" s="354"/>
      <c r="BTF52" s="354"/>
      <c r="BTG52" s="354"/>
      <c r="BTH52" s="354"/>
      <c r="BTI52" s="354"/>
      <c r="BTJ52" s="354"/>
      <c r="BTK52" s="354"/>
      <c r="BTL52" s="354"/>
      <c r="BTM52" s="354"/>
      <c r="BTN52" s="354"/>
      <c r="BTO52" s="354"/>
      <c r="BTP52" s="354"/>
      <c r="BTQ52" s="354"/>
      <c r="BTR52" s="354"/>
      <c r="BTS52" s="354"/>
      <c r="BTT52" s="354"/>
      <c r="BTU52" s="354"/>
      <c r="BTV52" s="354"/>
      <c r="BTW52" s="354"/>
      <c r="BTX52" s="354"/>
      <c r="BTY52" s="354"/>
      <c r="BTZ52" s="354"/>
      <c r="BUA52" s="354"/>
      <c r="BUB52" s="354"/>
      <c r="BUC52" s="354"/>
      <c r="BUD52" s="354"/>
      <c r="BUE52" s="354"/>
      <c r="BUF52" s="354"/>
      <c r="BUG52" s="354"/>
      <c r="BUH52" s="354"/>
      <c r="BUI52" s="354"/>
      <c r="BUJ52" s="354"/>
      <c r="BUK52" s="354"/>
      <c r="BUL52" s="354"/>
      <c r="BUM52" s="354"/>
      <c r="BUN52" s="354"/>
      <c r="BUO52" s="354"/>
      <c r="BUP52" s="354"/>
      <c r="BUQ52" s="354"/>
      <c r="BUR52" s="354"/>
      <c r="BUS52" s="354"/>
      <c r="BUT52" s="354"/>
      <c r="BUU52" s="354"/>
      <c r="BUV52" s="354"/>
      <c r="BUW52" s="354"/>
      <c r="BUX52" s="354"/>
      <c r="BUY52" s="354"/>
      <c r="BUZ52" s="354"/>
      <c r="BVA52" s="354"/>
      <c r="BVB52" s="354"/>
      <c r="BVC52" s="354"/>
      <c r="BVD52" s="354"/>
      <c r="BVE52" s="354"/>
      <c r="BVF52" s="354"/>
      <c r="BVG52" s="354"/>
      <c r="BVH52" s="354"/>
      <c r="BVI52" s="354"/>
      <c r="BVJ52" s="354"/>
      <c r="BVK52" s="354"/>
      <c r="BVL52" s="354"/>
      <c r="BVM52" s="354"/>
      <c r="BVN52" s="354"/>
      <c r="BVO52" s="354"/>
      <c r="BVP52" s="354"/>
      <c r="BVQ52" s="354"/>
      <c r="BVR52" s="354"/>
      <c r="BVS52" s="354"/>
      <c r="BVT52" s="354"/>
      <c r="BVU52" s="354"/>
      <c r="BVV52" s="354"/>
      <c r="BVW52" s="354"/>
      <c r="BVX52" s="354"/>
      <c r="BVY52" s="354"/>
      <c r="BVZ52" s="354"/>
      <c r="BWA52" s="354"/>
      <c r="BWB52" s="354"/>
      <c r="BWC52" s="354"/>
      <c r="BWD52" s="354"/>
      <c r="BWE52" s="354"/>
      <c r="BWF52" s="354"/>
      <c r="BWG52" s="354"/>
      <c r="BWH52" s="354"/>
      <c r="BWI52" s="354"/>
      <c r="BWJ52" s="354"/>
      <c r="BWK52" s="354"/>
      <c r="BWL52" s="354"/>
      <c r="BWM52" s="354"/>
      <c r="BWN52" s="354"/>
      <c r="BWO52" s="354"/>
      <c r="BWP52" s="354"/>
      <c r="BWQ52" s="354"/>
      <c r="BWR52" s="354"/>
      <c r="BWS52" s="354"/>
      <c r="BWT52" s="354"/>
      <c r="BWU52" s="354"/>
      <c r="BWV52" s="354"/>
      <c r="BWW52" s="354"/>
      <c r="BWX52" s="354"/>
      <c r="BWY52" s="354"/>
      <c r="BWZ52" s="354"/>
      <c r="BXA52" s="354"/>
      <c r="BXB52" s="354"/>
      <c r="BXC52" s="354"/>
      <c r="BXD52" s="354"/>
      <c r="BXE52" s="354"/>
      <c r="BXF52" s="354"/>
      <c r="BXG52" s="354"/>
      <c r="BXH52" s="354"/>
      <c r="BXI52" s="354"/>
      <c r="BXJ52" s="354"/>
      <c r="BXK52" s="354"/>
      <c r="BXL52" s="354"/>
      <c r="BXM52" s="354"/>
      <c r="BXN52" s="354"/>
      <c r="BXO52" s="354"/>
      <c r="BXP52" s="354"/>
      <c r="BXQ52" s="354"/>
      <c r="BXR52" s="354"/>
      <c r="BXS52" s="354"/>
      <c r="BXT52" s="354"/>
      <c r="BXU52" s="354"/>
      <c r="BXV52" s="354"/>
      <c r="BXW52" s="354"/>
      <c r="BXX52" s="354"/>
      <c r="BXY52" s="354"/>
      <c r="BXZ52" s="354"/>
      <c r="BYA52" s="354"/>
      <c r="BYB52" s="354"/>
      <c r="BYC52" s="354"/>
      <c r="BYD52" s="354"/>
      <c r="BYE52" s="354"/>
      <c r="BYF52" s="354"/>
      <c r="BYG52" s="354"/>
      <c r="BYH52" s="354"/>
      <c r="BYI52" s="354"/>
      <c r="BYJ52" s="354"/>
      <c r="BYK52" s="354"/>
      <c r="BYL52" s="354"/>
      <c r="BYM52" s="354"/>
      <c r="BYN52" s="354"/>
      <c r="BYO52" s="354"/>
      <c r="BYP52" s="354"/>
      <c r="BYQ52" s="354"/>
      <c r="BYR52" s="354"/>
      <c r="BYS52" s="354"/>
      <c r="BYT52" s="354"/>
      <c r="BYU52" s="354"/>
      <c r="BYV52" s="354"/>
      <c r="BYW52" s="354"/>
      <c r="BYX52" s="354"/>
      <c r="BYY52" s="354"/>
      <c r="BYZ52" s="354"/>
      <c r="BZA52" s="354"/>
      <c r="BZB52" s="354"/>
      <c r="BZC52" s="354"/>
      <c r="BZD52" s="354"/>
      <c r="BZE52" s="354"/>
      <c r="BZF52" s="354"/>
      <c r="BZG52" s="354"/>
      <c r="BZH52" s="354"/>
      <c r="BZI52" s="354"/>
      <c r="BZJ52" s="354"/>
      <c r="BZK52" s="354"/>
      <c r="BZL52" s="354"/>
      <c r="BZM52" s="354"/>
      <c r="BZN52" s="354"/>
      <c r="BZO52" s="354"/>
      <c r="BZP52" s="354"/>
      <c r="BZQ52" s="354"/>
      <c r="BZR52" s="354"/>
      <c r="BZS52" s="354"/>
      <c r="BZT52" s="354"/>
      <c r="BZU52" s="354"/>
      <c r="BZV52" s="354"/>
      <c r="BZW52" s="354"/>
      <c r="BZX52" s="354"/>
      <c r="BZY52" s="354"/>
      <c r="BZZ52" s="354"/>
      <c r="CAA52" s="354"/>
      <c r="CAB52" s="354"/>
      <c r="CAC52" s="354"/>
      <c r="CAD52" s="354"/>
      <c r="CAE52" s="354"/>
      <c r="CAF52" s="354"/>
      <c r="CAG52" s="354"/>
      <c r="CAH52" s="354"/>
      <c r="CAI52" s="354"/>
      <c r="CAJ52" s="354"/>
      <c r="CAK52" s="354"/>
      <c r="CAL52" s="354"/>
      <c r="CAM52" s="354"/>
      <c r="CAN52" s="354"/>
      <c r="CAO52" s="354"/>
      <c r="CAP52" s="354"/>
      <c r="CAQ52" s="354"/>
      <c r="CAR52" s="354"/>
      <c r="CAS52" s="354"/>
      <c r="CAT52" s="354"/>
      <c r="CAU52" s="354"/>
      <c r="CAV52" s="354"/>
      <c r="CAW52" s="354"/>
      <c r="CAX52" s="354"/>
      <c r="CAY52" s="354"/>
      <c r="CAZ52" s="354"/>
      <c r="CBA52" s="354"/>
      <c r="CBB52" s="354"/>
      <c r="CBC52" s="354"/>
      <c r="CBD52" s="354"/>
      <c r="CBE52" s="354"/>
      <c r="CBF52" s="354"/>
      <c r="CBG52" s="354"/>
      <c r="CBH52" s="354"/>
      <c r="CBI52" s="354"/>
      <c r="CBJ52" s="354"/>
      <c r="CBK52" s="354"/>
      <c r="CBL52" s="354"/>
      <c r="CBM52" s="354"/>
      <c r="CBN52" s="354"/>
      <c r="CBO52" s="354"/>
      <c r="CBP52" s="354"/>
      <c r="CBQ52" s="354"/>
      <c r="CBR52" s="354"/>
      <c r="CBS52" s="354"/>
      <c r="CBT52" s="354"/>
      <c r="CBU52" s="354"/>
      <c r="CBV52" s="354"/>
      <c r="CBW52" s="354"/>
      <c r="CBX52" s="354"/>
      <c r="CBY52" s="354"/>
      <c r="CBZ52" s="354"/>
      <c r="CCA52" s="354"/>
      <c r="CCB52" s="354"/>
      <c r="CCC52" s="354"/>
      <c r="CCD52" s="354"/>
      <c r="CCE52" s="354"/>
      <c r="CCF52" s="354"/>
      <c r="CCG52" s="354"/>
      <c r="CCH52" s="354"/>
      <c r="CCI52" s="354"/>
      <c r="CCJ52" s="354"/>
      <c r="CCK52" s="354"/>
      <c r="CCL52" s="354"/>
      <c r="CCM52" s="354"/>
      <c r="CCN52" s="354"/>
      <c r="CCO52" s="354"/>
      <c r="CCP52" s="354"/>
      <c r="CCQ52" s="354"/>
      <c r="CCR52" s="354"/>
      <c r="CCS52" s="354"/>
      <c r="CCT52" s="354"/>
      <c r="CCU52" s="354"/>
      <c r="CCV52" s="354"/>
      <c r="CCW52" s="354"/>
      <c r="CCX52" s="354"/>
      <c r="CCY52" s="354"/>
      <c r="CCZ52" s="354"/>
      <c r="CDA52" s="354"/>
      <c r="CDB52" s="354"/>
      <c r="CDC52" s="354"/>
      <c r="CDD52" s="354"/>
      <c r="CDE52" s="354"/>
      <c r="CDF52" s="354"/>
      <c r="CDG52" s="354"/>
      <c r="CDH52" s="354"/>
      <c r="CDI52" s="354"/>
      <c r="CDJ52" s="354"/>
      <c r="CDK52" s="354"/>
      <c r="CDL52" s="354"/>
      <c r="CDM52" s="354"/>
      <c r="CDN52" s="354"/>
      <c r="CDO52" s="354"/>
      <c r="CDP52" s="354"/>
      <c r="CDQ52" s="354"/>
      <c r="CDR52" s="354"/>
      <c r="CDS52" s="354"/>
      <c r="CDT52" s="354"/>
      <c r="CDU52" s="354"/>
      <c r="CDV52" s="354"/>
      <c r="CDW52" s="354"/>
      <c r="CDX52" s="354"/>
      <c r="CDY52" s="354"/>
      <c r="CDZ52" s="354"/>
      <c r="CEA52" s="354"/>
      <c r="CEB52" s="354"/>
      <c r="CEC52" s="354"/>
      <c r="CED52" s="354"/>
      <c r="CEE52" s="354"/>
      <c r="CEF52" s="354"/>
      <c r="CEG52" s="354"/>
      <c r="CEH52" s="354"/>
      <c r="CEI52" s="354"/>
      <c r="CEJ52" s="354"/>
      <c r="CEK52" s="354"/>
      <c r="CEL52" s="354"/>
      <c r="CEM52" s="354"/>
      <c r="CEN52" s="354"/>
      <c r="CEO52" s="354"/>
      <c r="CEP52" s="354"/>
      <c r="CEQ52" s="354"/>
      <c r="CER52" s="354"/>
      <c r="CES52" s="354"/>
      <c r="CET52" s="354"/>
      <c r="CEU52" s="354"/>
      <c r="CEV52" s="354"/>
      <c r="CEW52" s="354"/>
      <c r="CEX52" s="354"/>
      <c r="CEY52" s="354"/>
      <c r="CEZ52" s="354"/>
      <c r="CFA52" s="354"/>
      <c r="CFB52" s="354"/>
      <c r="CFC52" s="354"/>
      <c r="CFD52" s="354"/>
      <c r="CFE52" s="354"/>
      <c r="CFF52" s="354"/>
      <c r="CFG52" s="354"/>
      <c r="CFH52" s="354"/>
      <c r="CFI52" s="354"/>
      <c r="CFJ52" s="354"/>
      <c r="CFK52" s="354"/>
      <c r="CFL52" s="354"/>
      <c r="CFM52" s="354"/>
      <c r="CFN52" s="354"/>
      <c r="CFO52" s="354"/>
      <c r="CFP52" s="354"/>
      <c r="CFQ52" s="354"/>
      <c r="CFR52" s="354"/>
      <c r="CFS52" s="354"/>
      <c r="CFT52" s="354"/>
      <c r="CFU52" s="354"/>
      <c r="CFV52" s="354"/>
      <c r="CFW52" s="354"/>
      <c r="CFX52" s="354"/>
      <c r="CFY52" s="354"/>
      <c r="CFZ52" s="354"/>
      <c r="CGA52" s="354"/>
      <c r="CGB52" s="354"/>
      <c r="CGC52" s="354"/>
      <c r="CGD52" s="354"/>
      <c r="CGE52" s="354"/>
      <c r="CGF52" s="354"/>
      <c r="CGG52" s="354"/>
      <c r="CGH52" s="354"/>
      <c r="CGI52" s="354"/>
      <c r="CGJ52" s="354"/>
      <c r="CGK52" s="354"/>
      <c r="CGL52" s="354"/>
      <c r="CGM52" s="354"/>
      <c r="CGN52" s="354"/>
      <c r="CGO52" s="354"/>
      <c r="CGP52" s="354"/>
      <c r="CGQ52" s="354"/>
      <c r="CGR52" s="354"/>
      <c r="CGS52" s="354"/>
      <c r="CGT52" s="354"/>
      <c r="CGU52" s="354"/>
      <c r="CGV52" s="354"/>
      <c r="CGW52" s="354"/>
      <c r="CGX52" s="354"/>
      <c r="CGY52" s="354"/>
      <c r="CGZ52" s="354"/>
      <c r="CHA52" s="354"/>
      <c r="CHB52" s="354"/>
      <c r="CHC52" s="354"/>
      <c r="CHD52" s="354"/>
      <c r="CHE52" s="354"/>
      <c r="CHF52" s="354"/>
      <c r="CHG52" s="354"/>
      <c r="CHH52" s="354"/>
      <c r="CHI52" s="354"/>
      <c r="CHJ52" s="354"/>
      <c r="CHK52" s="354"/>
      <c r="CHL52" s="354"/>
      <c r="CHM52" s="354"/>
      <c r="CHN52" s="354"/>
      <c r="CHO52" s="354"/>
      <c r="CHP52" s="354"/>
      <c r="CHQ52" s="354"/>
      <c r="CHR52" s="354"/>
      <c r="CHS52" s="354"/>
      <c r="CHT52" s="354"/>
      <c r="CHU52" s="354"/>
      <c r="CHV52" s="354"/>
      <c r="CHW52" s="354"/>
      <c r="CHX52" s="354"/>
      <c r="CHY52" s="354"/>
      <c r="CHZ52" s="354"/>
      <c r="CIA52" s="354"/>
      <c r="CIB52" s="354"/>
      <c r="CIC52" s="354"/>
      <c r="CID52" s="354"/>
      <c r="CIE52" s="354"/>
      <c r="CIF52" s="354"/>
      <c r="CIG52" s="354"/>
      <c r="CIH52" s="354"/>
      <c r="CII52" s="354"/>
      <c r="CIJ52" s="354"/>
      <c r="CIK52" s="354"/>
      <c r="CIL52" s="354"/>
      <c r="CIM52" s="354"/>
      <c r="CIN52" s="354"/>
      <c r="CIO52" s="354"/>
      <c r="CIP52" s="354"/>
      <c r="CIQ52" s="354"/>
      <c r="CIR52" s="354"/>
      <c r="CIS52" s="354"/>
      <c r="CIT52" s="354"/>
      <c r="CIU52" s="354"/>
      <c r="CIV52" s="354"/>
      <c r="CIW52" s="354"/>
      <c r="CIX52" s="354"/>
      <c r="CIY52" s="354"/>
      <c r="CIZ52" s="354"/>
      <c r="CJA52" s="354"/>
      <c r="CJB52" s="354"/>
      <c r="CJC52" s="354"/>
      <c r="CJD52" s="354"/>
      <c r="CJE52" s="354"/>
      <c r="CJF52" s="354"/>
      <c r="CJG52" s="354"/>
      <c r="CJH52" s="354"/>
      <c r="CJI52" s="354"/>
      <c r="CJJ52" s="354"/>
      <c r="CJK52" s="354"/>
      <c r="CJL52" s="354"/>
      <c r="CJM52" s="354"/>
      <c r="CJN52" s="354"/>
      <c r="CJO52" s="354"/>
      <c r="CJP52" s="354"/>
      <c r="CJQ52" s="354"/>
      <c r="CJR52" s="354"/>
      <c r="CJS52" s="354"/>
      <c r="CJT52" s="354"/>
      <c r="CJU52" s="354"/>
      <c r="CJV52" s="354"/>
      <c r="CJW52" s="354"/>
      <c r="CJX52" s="354"/>
      <c r="CJY52" s="354"/>
      <c r="CJZ52" s="354"/>
      <c r="CKA52" s="354"/>
      <c r="CKB52" s="354"/>
      <c r="CKC52" s="354"/>
      <c r="CKD52" s="354"/>
      <c r="CKE52" s="354"/>
      <c r="CKF52" s="354"/>
      <c r="CKG52" s="354"/>
      <c r="CKH52" s="354"/>
      <c r="CKI52" s="354"/>
      <c r="CKJ52" s="354"/>
      <c r="CKK52" s="354"/>
      <c r="CKL52" s="354"/>
      <c r="CKM52" s="354"/>
      <c r="CKN52" s="354"/>
      <c r="CKO52" s="354"/>
      <c r="CKP52" s="354"/>
      <c r="CKQ52" s="354"/>
      <c r="CKR52" s="354"/>
      <c r="CKS52" s="354"/>
      <c r="CKT52" s="354"/>
      <c r="CKU52" s="354"/>
      <c r="CKV52" s="354"/>
      <c r="CKW52" s="354"/>
      <c r="CKX52" s="354"/>
      <c r="CKY52" s="354"/>
      <c r="CKZ52" s="354"/>
      <c r="CLA52" s="354"/>
      <c r="CLB52" s="354"/>
      <c r="CLC52" s="354"/>
      <c r="CLD52" s="354"/>
      <c r="CLE52" s="354"/>
      <c r="CLF52" s="354"/>
      <c r="CLG52" s="354"/>
      <c r="CLH52" s="354"/>
      <c r="CLI52" s="354"/>
      <c r="CLJ52" s="354"/>
      <c r="CLK52" s="354"/>
      <c r="CLL52" s="354"/>
      <c r="CLM52" s="354"/>
      <c r="CLN52" s="354"/>
      <c r="CLO52" s="354"/>
      <c r="CLP52" s="354"/>
      <c r="CLQ52" s="354"/>
      <c r="CLR52" s="354"/>
      <c r="CLS52" s="354"/>
      <c r="CLT52" s="354"/>
      <c r="CLU52" s="354"/>
      <c r="CLV52" s="354"/>
      <c r="CLW52" s="354"/>
      <c r="CLX52" s="354"/>
      <c r="CLY52" s="354"/>
      <c r="CLZ52" s="354"/>
      <c r="CMA52" s="354"/>
      <c r="CMB52" s="354"/>
      <c r="CMC52" s="354"/>
      <c r="CMD52" s="354"/>
      <c r="CME52" s="354"/>
      <c r="CMF52" s="354"/>
      <c r="CMG52" s="354"/>
      <c r="CMH52" s="354"/>
      <c r="CMI52" s="354"/>
      <c r="CMJ52" s="354"/>
      <c r="CMK52" s="354"/>
      <c r="CML52" s="354"/>
      <c r="CMM52" s="354"/>
      <c r="CMN52" s="354"/>
      <c r="CMO52" s="354"/>
      <c r="CMP52" s="354"/>
      <c r="CMQ52" s="354"/>
      <c r="CMR52" s="354"/>
      <c r="CMS52" s="354"/>
      <c r="CMT52" s="354"/>
      <c r="CMU52" s="354"/>
      <c r="CMV52" s="354"/>
      <c r="CMW52" s="354"/>
      <c r="CMX52" s="354"/>
      <c r="CMY52" s="354"/>
      <c r="CMZ52" s="354"/>
      <c r="CNA52" s="354"/>
      <c r="CNB52" s="354"/>
      <c r="CNC52" s="354"/>
      <c r="CND52" s="354"/>
      <c r="CNE52" s="354"/>
      <c r="CNF52" s="354"/>
      <c r="CNG52" s="354"/>
      <c r="CNH52" s="354"/>
      <c r="CNI52" s="354"/>
      <c r="CNJ52" s="354"/>
      <c r="CNK52" s="354"/>
      <c r="CNL52" s="354"/>
      <c r="CNM52" s="354"/>
      <c r="CNN52" s="354"/>
      <c r="CNO52" s="354"/>
      <c r="CNP52" s="354"/>
      <c r="CNQ52" s="354"/>
      <c r="CNR52" s="354"/>
      <c r="CNS52" s="354"/>
      <c r="CNT52" s="354"/>
      <c r="CNU52" s="354"/>
      <c r="CNV52" s="354"/>
      <c r="CNW52" s="354"/>
      <c r="CNX52" s="354"/>
      <c r="CNY52" s="354"/>
      <c r="CNZ52" s="354"/>
      <c r="COA52" s="354"/>
      <c r="COB52" s="354"/>
      <c r="COC52" s="354"/>
      <c r="COD52" s="354"/>
      <c r="COE52" s="354"/>
      <c r="COF52" s="354"/>
      <c r="COG52" s="354"/>
      <c r="COH52" s="354"/>
      <c r="COI52" s="354"/>
      <c r="COJ52" s="354"/>
      <c r="COK52" s="354"/>
      <c r="COL52" s="354"/>
      <c r="COM52" s="354"/>
      <c r="CON52" s="354"/>
      <c r="COO52" s="354"/>
      <c r="COP52" s="354"/>
      <c r="COQ52" s="354"/>
      <c r="COR52" s="354"/>
      <c r="COS52" s="354"/>
      <c r="COT52" s="354"/>
      <c r="COU52" s="354"/>
      <c r="COV52" s="354"/>
      <c r="COW52" s="354"/>
      <c r="COX52" s="354"/>
      <c r="COY52" s="354"/>
      <c r="COZ52" s="354"/>
      <c r="CPA52" s="354"/>
      <c r="CPB52" s="354"/>
      <c r="CPC52" s="354"/>
      <c r="CPD52" s="354"/>
      <c r="CPE52" s="354"/>
      <c r="CPF52" s="354"/>
      <c r="CPG52" s="354"/>
      <c r="CPH52" s="354"/>
      <c r="CPI52" s="354"/>
      <c r="CPJ52" s="354"/>
      <c r="CPK52" s="354"/>
      <c r="CPL52" s="354"/>
      <c r="CPM52" s="354"/>
      <c r="CPN52" s="354"/>
      <c r="CPO52" s="354"/>
      <c r="CPP52" s="354"/>
      <c r="CPQ52" s="354"/>
      <c r="CPR52" s="354"/>
      <c r="CPS52" s="354"/>
      <c r="CPT52" s="354"/>
      <c r="CPU52" s="354"/>
      <c r="CPV52" s="354"/>
      <c r="CPW52" s="354"/>
      <c r="CPX52" s="354"/>
      <c r="CPY52" s="354"/>
      <c r="CPZ52" s="354"/>
      <c r="CQA52" s="354"/>
      <c r="CQB52" s="354"/>
      <c r="CQC52" s="354"/>
      <c r="CQD52" s="354"/>
      <c r="CQE52" s="354"/>
      <c r="CQF52" s="354"/>
      <c r="CQG52" s="354"/>
      <c r="CQH52" s="354"/>
      <c r="CQI52" s="354"/>
      <c r="CQJ52" s="354"/>
      <c r="CQK52" s="354"/>
      <c r="CQL52" s="354"/>
      <c r="CQM52" s="354"/>
      <c r="CQN52" s="354"/>
      <c r="CQO52" s="354"/>
      <c r="CQP52" s="354"/>
      <c r="CQQ52" s="354"/>
      <c r="CQR52" s="354"/>
      <c r="CQS52" s="354"/>
      <c r="CQT52" s="354"/>
      <c r="CQU52" s="354"/>
      <c r="CQV52" s="354"/>
      <c r="CQW52" s="354"/>
      <c r="CQX52" s="354"/>
      <c r="CQY52" s="354"/>
      <c r="CQZ52" s="354"/>
      <c r="CRA52" s="354"/>
      <c r="CRB52" s="354"/>
      <c r="CRC52" s="354"/>
      <c r="CRD52" s="354"/>
      <c r="CRE52" s="354"/>
      <c r="CRF52" s="354"/>
      <c r="CRG52" s="354"/>
      <c r="CRH52" s="354"/>
      <c r="CRI52" s="354"/>
      <c r="CRJ52" s="354"/>
      <c r="CRK52" s="354"/>
      <c r="CRL52" s="354"/>
      <c r="CRM52" s="354"/>
      <c r="CRN52" s="354"/>
      <c r="CRO52" s="354"/>
      <c r="CRP52" s="354"/>
      <c r="CRQ52" s="354"/>
      <c r="CRR52" s="354"/>
      <c r="CRS52" s="354"/>
      <c r="CRT52" s="354"/>
      <c r="CRU52" s="354"/>
      <c r="CRV52" s="354"/>
      <c r="CRW52" s="354"/>
      <c r="CRX52" s="354"/>
      <c r="CRY52" s="354"/>
      <c r="CRZ52" s="354"/>
      <c r="CSA52" s="354"/>
      <c r="CSB52" s="354"/>
      <c r="CSC52" s="354"/>
      <c r="CSD52" s="354"/>
      <c r="CSE52" s="354"/>
      <c r="CSF52" s="354"/>
      <c r="CSG52" s="354"/>
      <c r="CSH52" s="354"/>
      <c r="CSI52" s="354"/>
      <c r="CSJ52" s="354"/>
      <c r="CSK52" s="354"/>
      <c r="CSL52" s="354"/>
      <c r="CSM52" s="354"/>
      <c r="CSN52" s="354"/>
      <c r="CSO52" s="354"/>
      <c r="CSP52" s="354"/>
      <c r="CSQ52" s="354"/>
      <c r="CSR52" s="354"/>
      <c r="CSS52" s="354"/>
      <c r="CST52" s="354"/>
      <c r="CSU52" s="354"/>
      <c r="CSV52" s="354"/>
      <c r="CSW52" s="354"/>
      <c r="CSX52" s="354"/>
      <c r="CSY52" s="354"/>
      <c r="CSZ52" s="354"/>
      <c r="CTA52" s="354"/>
      <c r="CTB52" s="354"/>
      <c r="CTC52" s="354"/>
      <c r="CTD52" s="354"/>
      <c r="CTE52" s="354"/>
      <c r="CTF52" s="354"/>
      <c r="CTG52" s="354"/>
      <c r="CTH52" s="354"/>
      <c r="CTI52" s="354"/>
      <c r="CTJ52" s="354"/>
      <c r="CTK52" s="354"/>
      <c r="CTL52" s="354"/>
      <c r="CTM52" s="354"/>
      <c r="CTN52" s="354"/>
      <c r="CTO52" s="354"/>
      <c r="CTP52" s="354"/>
      <c r="CTQ52" s="354"/>
      <c r="CTR52" s="354"/>
      <c r="CTS52" s="354"/>
      <c r="CTT52" s="354"/>
      <c r="CTU52" s="354"/>
      <c r="CTV52" s="354"/>
      <c r="CTW52" s="354"/>
      <c r="CTX52" s="354"/>
      <c r="CTY52" s="354"/>
      <c r="CTZ52" s="354"/>
      <c r="CUA52" s="354"/>
      <c r="CUB52" s="354"/>
      <c r="CUC52" s="354"/>
      <c r="CUD52" s="354"/>
      <c r="CUE52" s="354"/>
      <c r="CUF52" s="354"/>
      <c r="CUG52" s="354"/>
      <c r="CUH52" s="354"/>
      <c r="CUI52" s="354"/>
      <c r="CUJ52" s="354"/>
      <c r="CUK52" s="354"/>
      <c r="CUL52" s="354"/>
      <c r="CUM52" s="354"/>
      <c r="CUN52" s="354"/>
      <c r="CUO52" s="354"/>
      <c r="CUP52" s="354"/>
      <c r="CUQ52" s="354"/>
      <c r="CUR52" s="354"/>
      <c r="CUS52" s="354"/>
      <c r="CUT52" s="354"/>
      <c r="CUU52" s="354"/>
      <c r="CUV52" s="354"/>
      <c r="CUW52" s="354"/>
      <c r="CUX52" s="354"/>
      <c r="CUY52" s="354"/>
      <c r="CUZ52" s="354"/>
      <c r="CVA52" s="354"/>
      <c r="CVB52" s="354"/>
      <c r="CVC52" s="354"/>
      <c r="CVD52" s="354"/>
      <c r="CVE52" s="354"/>
      <c r="CVF52" s="354"/>
      <c r="CVG52" s="354"/>
      <c r="CVH52" s="354"/>
      <c r="CVI52" s="354"/>
      <c r="CVJ52" s="354"/>
      <c r="CVK52" s="354"/>
      <c r="CVL52" s="354"/>
      <c r="CVM52" s="354"/>
      <c r="CVN52" s="354"/>
      <c r="CVO52" s="354"/>
      <c r="CVP52" s="354"/>
      <c r="CVQ52" s="354"/>
      <c r="CVR52" s="354"/>
      <c r="CVS52" s="354"/>
      <c r="CVT52" s="354"/>
      <c r="CVU52" s="354"/>
      <c r="CVV52" s="354"/>
      <c r="CVW52" s="354"/>
      <c r="CVX52" s="354"/>
      <c r="CVY52" s="354"/>
      <c r="CVZ52" s="354"/>
      <c r="CWA52" s="354"/>
      <c r="CWB52" s="354"/>
      <c r="CWC52" s="354"/>
      <c r="CWD52" s="354"/>
      <c r="CWE52" s="354"/>
      <c r="CWF52" s="354"/>
      <c r="CWG52" s="354"/>
      <c r="CWH52" s="354"/>
      <c r="CWI52" s="354"/>
      <c r="CWJ52" s="354"/>
      <c r="CWK52" s="354"/>
      <c r="CWL52" s="354"/>
      <c r="CWM52" s="354"/>
      <c r="CWN52" s="354"/>
      <c r="CWO52" s="354"/>
      <c r="CWP52" s="354"/>
      <c r="CWQ52" s="354"/>
      <c r="CWR52" s="354"/>
      <c r="CWS52" s="354"/>
      <c r="CWT52" s="354"/>
      <c r="CWU52" s="354"/>
      <c r="CWV52" s="354"/>
      <c r="CWW52" s="354"/>
      <c r="CWX52" s="354"/>
      <c r="CWY52" s="354"/>
      <c r="CWZ52" s="354"/>
      <c r="CXA52" s="354"/>
      <c r="CXB52" s="354"/>
      <c r="CXC52" s="354"/>
      <c r="CXD52" s="354"/>
      <c r="CXE52" s="354"/>
      <c r="CXF52" s="354"/>
      <c r="CXG52" s="354"/>
      <c r="CXH52" s="354"/>
      <c r="CXI52" s="354"/>
      <c r="CXJ52" s="354"/>
      <c r="CXK52" s="354"/>
      <c r="CXL52" s="354"/>
      <c r="CXM52" s="354"/>
      <c r="CXN52" s="354"/>
      <c r="CXO52" s="354"/>
      <c r="CXP52" s="354"/>
      <c r="CXQ52" s="354"/>
      <c r="CXR52" s="354"/>
      <c r="CXS52" s="354"/>
      <c r="CXT52" s="354"/>
      <c r="CXU52" s="354"/>
      <c r="CXV52" s="354"/>
      <c r="CXW52" s="354"/>
      <c r="CXX52" s="354"/>
      <c r="CXY52" s="354"/>
      <c r="CXZ52" s="354"/>
      <c r="CYA52" s="354"/>
      <c r="CYB52" s="354"/>
      <c r="CYC52" s="354"/>
      <c r="CYD52" s="354"/>
      <c r="CYE52" s="354"/>
      <c r="CYF52" s="354"/>
      <c r="CYG52" s="354"/>
      <c r="CYH52" s="354"/>
      <c r="CYI52" s="354"/>
      <c r="CYJ52" s="354"/>
      <c r="CYK52" s="354"/>
      <c r="CYL52" s="354"/>
      <c r="CYM52" s="354"/>
      <c r="CYN52" s="354"/>
      <c r="CYO52" s="354"/>
      <c r="CYP52" s="354"/>
      <c r="CYQ52" s="354"/>
      <c r="CYR52" s="354"/>
      <c r="CYS52" s="354"/>
      <c r="CYT52" s="354"/>
      <c r="CYU52" s="354"/>
      <c r="CYV52" s="354"/>
      <c r="CYW52" s="354"/>
      <c r="CYX52" s="354"/>
      <c r="CYY52" s="354"/>
      <c r="CYZ52" s="354"/>
      <c r="CZA52" s="354"/>
      <c r="CZB52" s="354"/>
      <c r="CZC52" s="354"/>
      <c r="CZD52" s="354"/>
      <c r="CZE52" s="354"/>
      <c r="CZF52" s="354"/>
      <c r="CZG52" s="354"/>
      <c r="CZH52" s="354"/>
      <c r="CZI52" s="354"/>
      <c r="CZJ52" s="354"/>
      <c r="CZK52" s="354"/>
      <c r="CZL52" s="354"/>
      <c r="CZM52" s="354"/>
      <c r="CZN52" s="354"/>
      <c r="CZO52" s="354"/>
      <c r="CZP52" s="354"/>
      <c r="CZQ52" s="354"/>
      <c r="CZR52" s="354"/>
      <c r="CZS52" s="354"/>
      <c r="CZT52" s="354"/>
      <c r="CZU52" s="354"/>
      <c r="CZV52" s="354"/>
      <c r="CZW52" s="354"/>
      <c r="CZX52" s="354"/>
      <c r="CZY52" s="354"/>
      <c r="CZZ52" s="354"/>
      <c r="DAA52" s="354"/>
      <c r="DAB52" s="354"/>
      <c r="DAC52" s="354"/>
      <c r="DAD52" s="354"/>
      <c r="DAE52" s="354"/>
      <c r="DAF52" s="354"/>
      <c r="DAG52" s="354"/>
      <c r="DAH52" s="354"/>
      <c r="DAI52" s="354"/>
      <c r="DAJ52" s="354"/>
      <c r="DAK52" s="354"/>
      <c r="DAL52" s="354"/>
      <c r="DAM52" s="354"/>
      <c r="DAN52" s="354"/>
      <c r="DAO52" s="354"/>
      <c r="DAP52" s="354"/>
      <c r="DAQ52" s="354"/>
      <c r="DAR52" s="354"/>
      <c r="DAS52" s="354"/>
      <c r="DAT52" s="354"/>
      <c r="DAU52" s="354"/>
      <c r="DAV52" s="354"/>
      <c r="DAW52" s="354"/>
      <c r="DAX52" s="354"/>
      <c r="DAY52" s="354"/>
      <c r="DAZ52" s="354"/>
      <c r="DBA52" s="354"/>
      <c r="DBB52" s="354"/>
      <c r="DBC52" s="354"/>
      <c r="DBD52" s="354"/>
      <c r="DBE52" s="354"/>
      <c r="DBF52" s="354"/>
      <c r="DBG52" s="354"/>
      <c r="DBH52" s="354"/>
      <c r="DBI52" s="354"/>
      <c r="DBJ52" s="354"/>
      <c r="DBK52" s="354"/>
      <c r="DBL52" s="354"/>
      <c r="DBM52" s="354"/>
      <c r="DBN52" s="354"/>
      <c r="DBO52" s="354"/>
      <c r="DBP52" s="354"/>
      <c r="DBQ52" s="354"/>
      <c r="DBR52" s="354"/>
      <c r="DBS52" s="354"/>
      <c r="DBT52" s="354"/>
      <c r="DBU52" s="354"/>
      <c r="DBV52" s="354"/>
      <c r="DBW52" s="354"/>
      <c r="DBX52" s="354"/>
      <c r="DBY52" s="354"/>
      <c r="DBZ52" s="354"/>
      <c r="DCA52" s="354"/>
      <c r="DCB52" s="354"/>
      <c r="DCC52" s="354"/>
      <c r="DCD52" s="354"/>
      <c r="DCE52" s="354"/>
      <c r="DCF52" s="354"/>
      <c r="DCG52" s="354"/>
      <c r="DCH52" s="354"/>
      <c r="DCI52" s="354"/>
      <c r="DCJ52" s="354"/>
      <c r="DCK52" s="354"/>
      <c r="DCL52" s="354"/>
      <c r="DCM52" s="354"/>
      <c r="DCN52" s="354"/>
      <c r="DCO52" s="354"/>
      <c r="DCP52" s="354"/>
      <c r="DCQ52" s="354"/>
      <c r="DCR52" s="354"/>
      <c r="DCS52" s="354"/>
      <c r="DCT52" s="354"/>
      <c r="DCU52" s="354"/>
      <c r="DCV52" s="354"/>
      <c r="DCW52" s="354"/>
      <c r="DCX52" s="354"/>
      <c r="DCY52" s="354"/>
      <c r="DCZ52" s="354"/>
      <c r="DDA52" s="354"/>
      <c r="DDB52" s="354"/>
      <c r="DDC52" s="354"/>
      <c r="DDD52" s="354"/>
      <c r="DDE52" s="354"/>
      <c r="DDF52" s="354"/>
      <c r="DDG52" s="354"/>
      <c r="DDH52" s="354"/>
      <c r="DDI52" s="354"/>
      <c r="DDJ52" s="354"/>
      <c r="DDK52" s="354"/>
      <c r="DDL52" s="354"/>
      <c r="DDM52" s="354"/>
      <c r="DDN52" s="354"/>
      <c r="DDO52" s="354"/>
      <c r="DDP52" s="354"/>
      <c r="DDQ52" s="354"/>
      <c r="DDR52" s="354"/>
      <c r="DDS52" s="354"/>
      <c r="DDT52" s="354"/>
      <c r="DDU52" s="354"/>
      <c r="DDV52" s="354"/>
      <c r="DDW52" s="354"/>
      <c r="DDX52" s="354"/>
      <c r="DDY52" s="354"/>
      <c r="DDZ52" s="354"/>
      <c r="DEA52" s="354"/>
      <c r="DEB52" s="354"/>
      <c r="DEC52" s="354"/>
      <c r="DED52" s="354"/>
      <c r="DEE52" s="354"/>
      <c r="DEF52" s="354"/>
      <c r="DEG52" s="354"/>
      <c r="DEH52" s="354"/>
      <c r="DEI52" s="354"/>
      <c r="DEJ52" s="354"/>
      <c r="DEK52" s="354"/>
      <c r="DEL52" s="354"/>
      <c r="DEM52" s="354"/>
      <c r="DEN52" s="354"/>
      <c r="DEO52" s="354"/>
      <c r="DEP52" s="354"/>
      <c r="DEQ52" s="354"/>
      <c r="DER52" s="354"/>
      <c r="DES52" s="354"/>
      <c r="DET52" s="354"/>
      <c r="DEU52" s="354"/>
      <c r="DEV52" s="354"/>
      <c r="DEW52" s="354"/>
      <c r="DEX52" s="354"/>
      <c r="DEY52" s="354"/>
      <c r="DEZ52" s="354"/>
      <c r="DFA52" s="354"/>
      <c r="DFB52" s="354"/>
      <c r="DFC52" s="354"/>
      <c r="DFD52" s="354"/>
      <c r="DFE52" s="354"/>
      <c r="DFF52" s="354"/>
      <c r="DFG52" s="354"/>
      <c r="DFH52" s="354"/>
      <c r="DFI52" s="354"/>
      <c r="DFJ52" s="354"/>
      <c r="DFK52" s="354"/>
      <c r="DFL52" s="354"/>
      <c r="DFM52" s="354"/>
      <c r="DFN52" s="354"/>
      <c r="DFO52" s="354"/>
      <c r="DFP52" s="354"/>
      <c r="DFQ52" s="354"/>
      <c r="DFR52" s="354"/>
      <c r="DFS52" s="354"/>
      <c r="DFT52" s="354"/>
      <c r="DFU52" s="354"/>
      <c r="DFV52" s="354"/>
      <c r="DFW52" s="354"/>
      <c r="DFX52" s="354"/>
      <c r="DFY52" s="354"/>
      <c r="DFZ52" s="354"/>
      <c r="DGA52" s="354"/>
      <c r="DGB52" s="354"/>
      <c r="DGC52" s="354"/>
      <c r="DGD52" s="354"/>
      <c r="DGE52" s="354"/>
      <c r="DGF52" s="354"/>
      <c r="DGG52" s="354"/>
      <c r="DGH52" s="354"/>
      <c r="DGI52" s="354"/>
      <c r="DGJ52" s="354"/>
      <c r="DGK52" s="354"/>
      <c r="DGL52" s="354"/>
      <c r="DGM52" s="354"/>
      <c r="DGN52" s="354"/>
      <c r="DGO52" s="354"/>
      <c r="DGP52" s="354"/>
      <c r="DGQ52" s="354"/>
      <c r="DGR52" s="354"/>
      <c r="DGS52" s="354"/>
      <c r="DGT52" s="354"/>
      <c r="DGU52" s="354"/>
      <c r="DGV52" s="354"/>
      <c r="DGW52" s="354"/>
      <c r="DGX52" s="354"/>
      <c r="DGY52" s="354"/>
      <c r="DGZ52" s="354"/>
      <c r="DHA52" s="354"/>
      <c r="DHB52" s="354"/>
      <c r="DHC52" s="354"/>
      <c r="DHD52" s="354"/>
      <c r="DHE52" s="354"/>
      <c r="DHF52" s="354"/>
      <c r="DHG52" s="354"/>
      <c r="DHH52" s="354"/>
      <c r="DHI52" s="354"/>
      <c r="DHJ52" s="354"/>
      <c r="DHK52" s="354"/>
      <c r="DHL52" s="354"/>
      <c r="DHM52" s="354"/>
      <c r="DHN52" s="354"/>
      <c r="DHO52" s="354"/>
      <c r="DHP52" s="354"/>
      <c r="DHQ52" s="354"/>
      <c r="DHR52" s="354"/>
      <c r="DHS52" s="354"/>
      <c r="DHT52" s="354"/>
      <c r="DHU52" s="354"/>
      <c r="DHV52" s="354"/>
      <c r="DHW52" s="354"/>
      <c r="DHX52" s="354"/>
      <c r="DHY52" s="354"/>
      <c r="DHZ52" s="354"/>
      <c r="DIA52" s="354"/>
      <c r="DIB52" s="354"/>
      <c r="DIC52" s="354"/>
      <c r="DID52" s="354"/>
      <c r="DIE52" s="354"/>
      <c r="DIF52" s="354"/>
      <c r="DIG52" s="354"/>
      <c r="DIH52" s="354"/>
      <c r="DII52" s="354"/>
      <c r="DIJ52" s="354"/>
      <c r="DIK52" s="354"/>
      <c r="DIL52" s="354"/>
      <c r="DIM52" s="354"/>
      <c r="DIN52" s="354"/>
      <c r="DIO52" s="354"/>
      <c r="DIP52" s="354"/>
      <c r="DIQ52" s="354"/>
      <c r="DIR52" s="354"/>
      <c r="DIS52" s="354"/>
      <c r="DIT52" s="354"/>
      <c r="DIU52" s="354"/>
      <c r="DIV52" s="354"/>
      <c r="DIW52" s="354"/>
      <c r="DIX52" s="354"/>
      <c r="DIY52" s="354"/>
      <c r="DIZ52" s="354"/>
      <c r="DJA52" s="354"/>
      <c r="DJB52" s="354"/>
      <c r="DJC52" s="354"/>
      <c r="DJD52" s="354"/>
      <c r="DJE52" s="354"/>
      <c r="DJF52" s="354"/>
      <c r="DJG52" s="354"/>
      <c r="DJH52" s="354"/>
      <c r="DJI52" s="354"/>
      <c r="DJJ52" s="354"/>
      <c r="DJK52" s="354"/>
      <c r="DJL52" s="354"/>
      <c r="DJM52" s="354"/>
      <c r="DJN52" s="354"/>
      <c r="DJO52" s="354"/>
      <c r="DJP52" s="354"/>
      <c r="DJQ52" s="354"/>
      <c r="DJR52" s="354"/>
      <c r="DJS52" s="354"/>
      <c r="DJT52" s="354"/>
      <c r="DJU52" s="354"/>
      <c r="DJV52" s="354"/>
      <c r="DJW52" s="354"/>
      <c r="DJX52" s="354"/>
      <c r="DJY52" s="354"/>
      <c r="DJZ52" s="354"/>
      <c r="DKA52" s="354"/>
      <c r="DKB52" s="354"/>
      <c r="DKC52" s="354"/>
      <c r="DKD52" s="354"/>
      <c r="DKE52" s="354"/>
      <c r="DKF52" s="354"/>
      <c r="DKG52" s="354"/>
      <c r="DKH52" s="354"/>
      <c r="DKI52" s="354"/>
      <c r="DKJ52" s="354"/>
      <c r="DKK52" s="354"/>
      <c r="DKL52" s="354"/>
      <c r="DKM52" s="354"/>
      <c r="DKN52" s="354"/>
      <c r="DKO52" s="354"/>
      <c r="DKP52" s="354"/>
      <c r="DKQ52" s="354"/>
      <c r="DKR52" s="354"/>
      <c r="DKS52" s="354"/>
      <c r="DKT52" s="354"/>
      <c r="DKU52" s="354"/>
      <c r="DKV52" s="354"/>
      <c r="DKW52" s="354"/>
      <c r="DKX52" s="354"/>
      <c r="DKY52" s="354"/>
      <c r="DKZ52" s="354"/>
      <c r="DLA52" s="354"/>
      <c r="DLB52" s="354"/>
      <c r="DLC52" s="354"/>
      <c r="DLD52" s="354"/>
      <c r="DLE52" s="354"/>
      <c r="DLF52" s="354"/>
      <c r="DLG52" s="354"/>
      <c r="DLH52" s="354"/>
      <c r="DLI52" s="354"/>
      <c r="DLJ52" s="354"/>
      <c r="DLK52" s="354"/>
      <c r="DLL52" s="354"/>
      <c r="DLM52" s="354"/>
      <c r="DLN52" s="354"/>
      <c r="DLO52" s="354"/>
      <c r="DLP52" s="354"/>
      <c r="DLQ52" s="354"/>
      <c r="DLR52" s="354"/>
      <c r="DLS52" s="354"/>
      <c r="DLT52" s="354"/>
      <c r="DLU52" s="354"/>
      <c r="DLV52" s="354"/>
      <c r="DLW52" s="354"/>
      <c r="DLX52" s="354"/>
      <c r="DLY52" s="354"/>
      <c r="DLZ52" s="354"/>
      <c r="DMA52" s="354"/>
      <c r="DMB52" s="354"/>
      <c r="DMC52" s="354"/>
      <c r="DMD52" s="354"/>
      <c r="DME52" s="354"/>
      <c r="DMF52" s="354"/>
      <c r="DMG52" s="354"/>
      <c r="DMH52" s="354"/>
      <c r="DMI52" s="354"/>
      <c r="DMJ52" s="354"/>
      <c r="DMK52" s="354"/>
      <c r="DML52" s="354"/>
      <c r="DMM52" s="354"/>
      <c r="DMN52" s="354"/>
      <c r="DMO52" s="354"/>
      <c r="DMP52" s="354"/>
      <c r="DMQ52" s="354"/>
      <c r="DMR52" s="354"/>
      <c r="DMS52" s="354"/>
      <c r="DMT52" s="354"/>
      <c r="DMU52" s="354"/>
      <c r="DMV52" s="354"/>
      <c r="DMW52" s="354"/>
      <c r="DMX52" s="354"/>
      <c r="DMY52" s="354"/>
      <c r="DMZ52" s="354"/>
      <c r="DNA52" s="354"/>
      <c r="DNB52" s="354"/>
      <c r="DNC52" s="354"/>
      <c r="DND52" s="354"/>
      <c r="DNE52" s="354"/>
      <c r="DNF52" s="354"/>
      <c r="DNG52" s="354"/>
      <c r="DNH52" s="354"/>
      <c r="DNI52" s="354"/>
      <c r="DNJ52" s="354"/>
      <c r="DNK52" s="354"/>
      <c r="DNL52" s="354"/>
      <c r="DNM52" s="354"/>
      <c r="DNN52" s="354"/>
      <c r="DNO52" s="354"/>
      <c r="DNP52" s="354"/>
      <c r="DNQ52" s="354"/>
      <c r="DNR52" s="354"/>
      <c r="DNS52" s="354"/>
      <c r="DNT52" s="354"/>
      <c r="DNU52" s="354"/>
      <c r="DNV52" s="354"/>
      <c r="DNW52" s="354"/>
      <c r="DNX52" s="354"/>
      <c r="DNY52" s="354"/>
      <c r="DNZ52" s="354"/>
      <c r="DOA52" s="354"/>
      <c r="DOB52" s="354"/>
      <c r="DOC52" s="354"/>
      <c r="DOD52" s="354"/>
      <c r="DOE52" s="354"/>
      <c r="DOF52" s="354"/>
      <c r="DOG52" s="354"/>
      <c r="DOH52" s="354"/>
      <c r="DOI52" s="354"/>
      <c r="DOJ52" s="354"/>
      <c r="DOK52" s="354"/>
      <c r="DOL52" s="354"/>
      <c r="DOM52" s="354"/>
      <c r="DON52" s="354"/>
      <c r="DOO52" s="354"/>
      <c r="DOP52" s="354"/>
      <c r="DOQ52" s="354"/>
      <c r="DOR52" s="354"/>
      <c r="DOS52" s="354"/>
      <c r="DOT52" s="354"/>
      <c r="DOU52" s="354"/>
      <c r="DOV52" s="354"/>
      <c r="DOW52" s="354"/>
      <c r="DOX52" s="354"/>
      <c r="DOY52" s="354"/>
      <c r="DOZ52" s="354"/>
      <c r="DPA52" s="354"/>
      <c r="DPB52" s="354"/>
      <c r="DPC52" s="354"/>
      <c r="DPD52" s="354"/>
      <c r="DPE52" s="354"/>
      <c r="DPF52" s="354"/>
      <c r="DPG52" s="354"/>
      <c r="DPH52" s="354"/>
      <c r="DPI52" s="354"/>
      <c r="DPJ52" s="354"/>
      <c r="DPK52" s="354"/>
      <c r="DPL52" s="354"/>
      <c r="DPM52" s="354"/>
      <c r="DPN52" s="354"/>
      <c r="DPO52" s="354"/>
      <c r="DPP52" s="354"/>
      <c r="DPQ52" s="354"/>
      <c r="DPR52" s="354"/>
      <c r="DPS52" s="354"/>
      <c r="DPT52" s="354"/>
      <c r="DPU52" s="354"/>
      <c r="DPV52" s="354"/>
      <c r="DPW52" s="354"/>
      <c r="DPX52" s="354"/>
      <c r="DPY52" s="354"/>
      <c r="DPZ52" s="354"/>
      <c r="DQA52" s="354"/>
      <c r="DQB52" s="354"/>
      <c r="DQC52" s="354"/>
      <c r="DQD52" s="354"/>
      <c r="DQE52" s="354"/>
      <c r="DQF52" s="354"/>
      <c r="DQG52" s="354"/>
      <c r="DQH52" s="354"/>
      <c r="DQI52" s="354"/>
      <c r="DQJ52" s="354"/>
      <c r="DQK52" s="354"/>
      <c r="DQL52" s="354"/>
      <c r="DQM52" s="354"/>
      <c r="DQN52" s="354"/>
      <c r="DQO52" s="354"/>
      <c r="DQP52" s="354"/>
      <c r="DQQ52" s="354"/>
      <c r="DQR52" s="354"/>
      <c r="DQS52" s="354"/>
      <c r="DQT52" s="354"/>
      <c r="DQU52" s="354"/>
      <c r="DQV52" s="354"/>
      <c r="DQW52" s="354"/>
      <c r="DQX52" s="354"/>
      <c r="DQY52" s="354"/>
      <c r="DQZ52" s="354"/>
      <c r="DRA52" s="354"/>
      <c r="DRB52" s="354"/>
      <c r="DRC52" s="354"/>
      <c r="DRD52" s="354"/>
      <c r="DRE52" s="354"/>
      <c r="DRF52" s="354"/>
      <c r="DRG52" s="354"/>
      <c r="DRH52" s="354"/>
      <c r="DRI52" s="354"/>
      <c r="DRJ52" s="354"/>
      <c r="DRK52" s="354"/>
      <c r="DRL52" s="354"/>
      <c r="DRM52" s="354"/>
      <c r="DRN52" s="354"/>
      <c r="DRO52" s="354"/>
      <c r="DRP52" s="354"/>
      <c r="DRQ52" s="354"/>
      <c r="DRR52" s="354"/>
      <c r="DRS52" s="354"/>
      <c r="DRT52" s="354"/>
      <c r="DRU52" s="354"/>
      <c r="DRV52" s="354"/>
      <c r="DRW52" s="354"/>
      <c r="DRX52" s="354"/>
      <c r="DRY52" s="354"/>
      <c r="DRZ52" s="354"/>
      <c r="DSA52" s="354"/>
      <c r="DSB52" s="354"/>
      <c r="DSC52" s="354"/>
      <c r="DSD52" s="354"/>
      <c r="DSE52" s="354"/>
      <c r="DSF52" s="354"/>
      <c r="DSG52" s="354"/>
      <c r="DSH52" s="354"/>
      <c r="DSI52" s="354"/>
      <c r="DSJ52" s="354"/>
      <c r="DSK52" s="354"/>
      <c r="DSL52" s="354"/>
      <c r="DSM52" s="354"/>
      <c r="DSN52" s="354"/>
      <c r="DSO52" s="354"/>
      <c r="DSP52" s="354"/>
      <c r="DSQ52" s="354"/>
      <c r="DSR52" s="354"/>
      <c r="DSS52" s="354"/>
      <c r="DST52" s="354"/>
      <c r="DSU52" s="354"/>
      <c r="DSV52" s="354"/>
      <c r="DSW52" s="354"/>
      <c r="DSX52" s="354"/>
      <c r="DSY52" s="354"/>
      <c r="DSZ52" s="354"/>
      <c r="DTA52" s="354"/>
      <c r="DTB52" s="354"/>
      <c r="DTC52" s="354"/>
      <c r="DTD52" s="354"/>
      <c r="DTE52" s="354"/>
      <c r="DTF52" s="354"/>
      <c r="DTG52" s="354"/>
      <c r="DTH52" s="354"/>
      <c r="DTI52" s="354"/>
      <c r="DTJ52" s="354"/>
      <c r="DTK52" s="354"/>
      <c r="DTL52" s="354"/>
      <c r="DTM52" s="354"/>
      <c r="DTN52" s="354"/>
      <c r="DTO52" s="354"/>
      <c r="DTP52" s="354"/>
      <c r="DTQ52" s="354"/>
      <c r="DTR52" s="354"/>
      <c r="DTS52" s="354"/>
      <c r="DTT52" s="354"/>
      <c r="DTU52" s="354"/>
      <c r="DTV52" s="354"/>
      <c r="DTW52" s="354"/>
      <c r="DTX52" s="354"/>
      <c r="DTY52" s="354"/>
      <c r="DTZ52" s="354"/>
      <c r="DUA52" s="354"/>
      <c r="DUB52" s="354"/>
      <c r="DUC52" s="354"/>
      <c r="DUD52" s="354"/>
      <c r="DUE52" s="354"/>
      <c r="DUF52" s="354"/>
      <c r="DUG52" s="354"/>
      <c r="DUH52" s="354"/>
      <c r="DUI52" s="354"/>
      <c r="DUJ52" s="354"/>
      <c r="DUK52" s="354"/>
      <c r="DUL52" s="354"/>
      <c r="DUM52" s="354"/>
      <c r="DUN52" s="354"/>
      <c r="DUO52" s="354"/>
      <c r="DUP52" s="354"/>
      <c r="DUQ52" s="354"/>
      <c r="DUR52" s="354"/>
      <c r="DUS52" s="354"/>
      <c r="DUT52" s="354"/>
      <c r="DUU52" s="354"/>
      <c r="DUV52" s="354"/>
      <c r="DUW52" s="354"/>
      <c r="DUX52" s="354"/>
      <c r="DUY52" s="354"/>
      <c r="DUZ52" s="354"/>
      <c r="DVA52" s="354"/>
      <c r="DVB52" s="354"/>
      <c r="DVC52" s="354"/>
      <c r="DVD52" s="354"/>
      <c r="DVE52" s="354"/>
      <c r="DVF52" s="354"/>
      <c r="DVG52" s="354"/>
      <c r="DVH52" s="354"/>
      <c r="DVI52" s="354"/>
      <c r="DVJ52" s="354"/>
      <c r="DVK52" s="354"/>
      <c r="DVL52" s="354"/>
      <c r="DVM52" s="354"/>
      <c r="DVN52" s="354"/>
      <c r="DVO52" s="354"/>
      <c r="DVP52" s="354"/>
      <c r="DVQ52" s="354"/>
      <c r="DVR52" s="354"/>
      <c r="DVS52" s="354"/>
      <c r="DVT52" s="354"/>
      <c r="DVU52" s="354"/>
      <c r="DVV52" s="354"/>
      <c r="DVW52" s="354"/>
      <c r="DVX52" s="354"/>
      <c r="DVY52" s="354"/>
      <c r="DVZ52" s="354"/>
      <c r="DWA52" s="354"/>
      <c r="DWB52" s="354"/>
      <c r="DWC52" s="354"/>
      <c r="DWD52" s="354"/>
      <c r="DWE52" s="354"/>
      <c r="DWF52" s="354"/>
      <c r="DWG52" s="354"/>
      <c r="DWH52" s="354"/>
      <c r="DWI52" s="354"/>
      <c r="DWJ52" s="354"/>
      <c r="DWK52" s="354"/>
      <c r="DWL52" s="354"/>
      <c r="DWM52" s="354"/>
      <c r="DWN52" s="354"/>
      <c r="DWO52" s="354"/>
      <c r="DWP52" s="354"/>
      <c r="DWQ52" s="354"/>
      <c r="DWR52" s="354"/>
      <c r="DWS52" s="354"/>
      <c r="DWT52" s="354"/>
      <c r="DWU52" s="354"/>
      <c r="DWV52" s="354"/>
      <c r="DWW52" s="354"/>
      <c r="DWX52" s="354"/>
      <c r="DWY52" s="354"/>
      <c r="DWZ52" s="354"/>
      <c r="DXA52" s="354"/>
      <c r="DXB52" s="354"/>
      <c r="DXC52" s="354"/>
      <c r="DXD52" s="354"/>
      <c r="DXE52" s="354"/>
      <c r="DXF52" s="354"/>
      <c r="DXG52" s="354"/>
      <c r="DXH52" s="354"/>
      <c r="DXI52" s="354"/>
      <c r="DXJ52" s="354"/>
      <c r="DXK52" s="354"/>
      <c r="DXL52" s="354"/>
      <c r="DXM52" s="354"/>
      <c r="DXN52" s="354"/>
      <c r="DXO52" s="354"/>
      <c r="DXP52" s="354"/>
      <c r="DXQ52" s="354"/>
      <c r="DXR52" s="354"/>
      <c r="DXS52" s="354"/>
      <c r="DXT52" s="354"/>
      <c r="DXU52" s="354"/>
      <c r="DXV52" s="354"/>
      <c r="DXW52" s="354"/>
      <c r="DXX52" s="354"/>
      <c r="DXY52" s="354"/>
      <c r="DXZ52" s="354"/>
      <c r="DYA52" s="354"/>
      <c r="DYB52" s="354"/>
      <c r="DYC52" s="354"/>
      <c r="DYD52" s="354"/>
      <c r="DYE52" s="354"/>
      <c r="DYF52" s="354"/>
      <c r="DYG52" s="354"/>
      <c r="DYH52" s="354"/>
      <c r="DYI52" s="354"/>
      <c r="DYJ52" s="354"/>
      <c r="DYK52" s="354"/>
      <c r="DYL52" s="354"/>
      <c r="DYM52" s="354"/>
      <c r="DYN52" s="354"/>
      <c r="DYO52" s="354"/>
      <c r="DYP52" s="354"/>
      <c r="DYQ52" s="354"/>
      <c r="DYR52" s="354"/>
      <c r="DYS52" s="354"/>
      <c r="DYT52" s="354"/>
      <c r="DYU52" s="354"/>
      <c r="DYV52" s="354"/>
      <c r="DYW52" s="354"/>
      <c r="DYX52" s="354"/>
      <c r="DYY52" s="354"/>
      <c r="DYZ52" s="354"/>
      <c r="DZA52" s="354"/>
      <c r="DZB52" s="354"/>
      <c r="DZC52" s="354"/>
      <c r="DZD52" s="354"/>
      <c r="DZE52" s="354"/>
      <c r="DZF52" s="354"/>
      <c r="DZG52" s="354"/>
      <c r="DZH52" s="354"/>
      <c r="DZI52" s="354"/>
      <c r="DZJ52" s="354"/>
      <c r="DZK52" s="354"/>
      <c r="DZL52" s="354"/>
      <c r="DZM52" s="354"/>
      <c r="DZN52" s="354"/>
      <c r="DZO52" s="354"/>
      <c r="DZP52" s="354"/>
      <c r="DZQ52" s="354"/>
      <c r="DZR52" s="354"/>
      <c r="DZS52" s="354"/>
      <c r="DZT52" s="354"/>
      <c r="DZU52" s="354"/>
      <c r="DZV52" s="354"/>
      <c r="DZW52" s="354"/>
      <c r="DZX52" s="354"/>
      <c r="DZY52" s="354"/>
      <c r="DZZ52" s="354"/>
      <c r="EAA52" s="354"/>
      <c r="EAB52" s="354"/>
      <c r="EAC52" s="354"/>
      <c r="EAD52" s="354"/>
      <c r="EAE52" s="354"/>
      <c r="EAF52" s="354"/>
      <c r="EAG52" s="354"/>
      <c r="EAH52" s="354"/>
      <c r="EAI52" s="354"/>
      <c r="EAJ52" s="354"/>
      <c r="EAK52" s="354"/>
      <c r="EAL52" s="354"/>
      <c r="EAM52" s="354"/>
      <c r="EAN52" s="354"/>
      <c r="EAO52" s="354"/>
      <c r="EAP52" s="354"/>
      <c r="EAQ52" s="354"/>
      <c r="EAR52" s="354"/>
      <c r="EAS52" s="354"/>
      <c r="EAT52" s="354"/>
      <c r="EAU52" s="354"/>
      <c r="EAV52" s="354"/>
      <c r="EAW52" s="354"/>
      <c r="EAX52" s="354"/>
      <c r="EAY52" s="354"/>
      <c r="EAZ52" s="354"/>
      <c r="EBA52" s="354"/>
      <c r="EBB52" s="354"/>
      <c r="EBC52" s="354"/>
      <c r="EBD52" s="354"/>
      <c r="EBE52" s="354"/>
      <c r="EBF52" s="354"/>
      <c r="EBG52" s="354"/>
      <c r="EBH52" s="354"/>
      <c r="EBI52" s="354"/>
      <c r="EBJ52" s="354"/>
      <c r="EBK52" s="354"/>
      <c r="EBL52" s="354"/>
      <c r="EBM52" s="354"/>
      <c r="EBN52" s="354"/>
      <c r="EBO52" s="354"/>
      <c r="EBP52" s="354"/>
      <c r="EBQ52" s="354"/>
      <c r="EBR52" s="354"/>
      <c r="EBS52" s="354"/>
      <c r="EBT52" s="354"/>
      <c r="EBU52" s="354"/>
      <c r="EBV52" s="354"/>
      <c r="EBW52" s="354"/>
      <c r="EBX52" s="354"/>
      <c r="EBY52" s="354"/>
      <c r="EBZ52" s="354"/>
      <c r="ECA52" s="354"/>
      <c r="ECB52" s="354"/>
      <c r="ECC52" s="354"/>
      <c r="ECD52" s="354"/>
      <c r="ECE52" s="354"/>
      <c r="ECF52" s="354"/>
      <c r="ECG52" s="354"/>
      <c r="ECH52" s="354"/>
      <c r="ECI52" s="354"/>
      <c r="ECJ52" s="354"/>
      <c r="ECK52" s="354"/>
      <c r="ECL52" s="354"/>
      <c r="ECM52" s="354"/>
      <c r="ECN52" s="354"/>
      <c r="ECO52" s="354"/>
      <c r="ECP52" s="354"/>
      <c r="ECQ52" s="354"/>
      <c r="ECR52" s="354"/>
      <c r="ECS52" s="354"/>
      <c r="ECT52" s="354"/>
      <c r="ECU52" s="354"/>
      <c r="ECV52" s="354"/>
      <c r="ECW52" s="354"/>
      <c r="ECX52" s="354"/>
      <c r="ECY52" s="354"/>
      <c r="ECZ52" s="354"/>
      <c r="EDA52" s="354"/>
      <c r="EDB52" s="354"/>
      <c r="EDC52" s="354"/>
      <c r="EDD52" s="354"/>
      <c r="EDE52" s="354"/>
      <c r="EDF52" s="354"/>
      <c r="EDG52" s="354"/>
      <c r="EDH52" s="354"/>
      <c r="EDI52" s="354"/>
      <c r="EDJ52" s="354"/>
      <c r="EDK52" s="354"/>
      <c r="EDL52" s="354"/>
      <c r="EDM52" s="354"/>
      <c r="EDN52" s="354"/>
      <c r="EDO52" s="354"/>
      <c r="EDP52" s="354"/>
      <c r="EDQ52" s="354"/>
      <c r="EDR52" s="354"/>
      <c r="EDS52" s="354"/>
      <c r="EDT52" s="354"/>
      <c r="EDU52" s="354"/>
      <c r="EDV52" s="354"/>
      <c r="EDW52" s="354"/>
      <c r="EDX52" s="354"/>
      <c r="EDY52" s="354"/>
      <c r="EDZ52" s="354"/>
      <c r="EEA52" s="354"/>
      <c r="EEB52" s="354"/>
      <c r="EEC52" s="354"/>
      <c r="EED52" s="354"/>
      <c r="EEE52" s="354"/>
      <c r="EEF52" s="354"/>
      <c r="EEG52" s="354"/>
      <c r="EEH52" s="354"/>
      <c r="EEI52" s="354"/>
      <c r="EEJ52" s="354"/>
      <c r="EEK52" s="354"/>
      <c r="EEL52" s="354"/>
      <c r="EEM52" s="354"/>
      <c r="EEN52" s="354"/>
      <c r="EEO52" s="354"/>
      <c r="EEP52" s="354"/>
      <c r="EEQ52" s="354"/>
      <c r="EER52" s="354"/>
      <c r="EES52" s="354"/>
      <c r="EET52" s="354"/>
      <c r="EEU52" s="354"/>
      <c r="EEV52" s="354"/>
      <c r="EEW52" s="354"/>
      <c r="EEX52" s="354"/>
      <c r="EEY52" s="354"/>
      <c r="EEZ52" s="354"/>
      <c r="EFA52" s="354"/>
      <c r="EFB52" s="354"/>
      <c r="EFC52" s="354"/>
      <c r="EFD52" s="354"/>
      <c r="EFE52" s="354"/>
      <c r="EFF52" s="354"/>
      <c r="EFG52" s="354"/>
      <c r="EFH52" s="354"/>
      <c r="EFI52" s="354"/>
      <c r="EFJ52" s="354"/>
      <c r="EFK52" s="354"/>
      <c r="EFL52" s="354"/>
      <c r="EFM52" s="354"/>
      <c r="EFN52" s="354"/>
      <c r="EFO52" s="354"/>
      <c r="EFP52" s="354"/>
      <c r="EFQ52" s="354"/>
      <c r="EFR52" s="354"/>
      <c r="EFS52" s="354"/>
      <c r="EFT52" s="354"/>
      <c r="EFU52" s="354"/>
      <c r="EFV52" s="354"/>
      <c r="EFW52" s="354"/>
      <c r="EFX52" s="354"/>
      <c r="EFY52" s="354"/>
      <c r="EFZ52" s="354"/>
      <c r="EGA52" s="354"/>
      <c r="EGB52" s="354"/>
      <c r="EGC52" s="354"/>
      <c r="EGD52" s="354"/>
      <c r="EGE52" s="354"/>
      <c r="EGF52" s="354"/>
      <c r="EGG52" s="354"/>
      <c r="EGH52" s="354"/>
      <c r="EGI52" s="354"/>
      <c r="EGJ52" s="354"/>
      <c r="EGK52" s="354"/>
      <c r="EGL52" s="354"/>
      <c r="EGM52" s="354"/>
      <c r="EGN52" s="354"/>
      <c r="EGO52" s="354"/>
      <c r="EGP52" s="354"/>
      <c r="EGQ52" s="354"/>
      <c r="EGR52" s="354"/>
      <c r="EGS52" s="354"/>
      <c r="EGT52" s="354"/>
      <c r="EGU52" s="354"/>
      <c r="EGV52" s="354"/>
      <c r="EGW52" s="354"/>
      <c r="EGX52" s="354"/>
      <c r="EGY52" s="354"/>
      <c r="EGZ52" s="354"/>
      <c r="EHA52" s="354"/>
      <c r="EHB52" s="354"/>
      <c r="EHC52" s="354"/>
      <c r="EHD52" s="354"/>
      <c r="EHE52" s="354"/>
      <c r="EHF52" s="354"/>
      <c r="EHG52" s="354"/>
      <c r="EHH52" s="354"/>
      <c r="EHI52" s="354"/>
      <c r="EHJ52" s="354"/>
      <c r="EHK52" s="354"/>
      <c r="EHL52" s="354"/>
      <c r="EHM52" s="354"/>
      <c r="EHN52" s="354"/>
      <c r="EHO52" s="354"/>
      <c r="EHP52" s="354"/>
      <c r="EHQ52" s="354"/>
      <c r="EHR52" s="354"/>
      <c r="EHS52" s="354"/>
      <c r="EHT52" s="354"/>
      <c r="EHU52" s="354"/>
      <c r="EHV52" s="354"/>
      <c r="EHW52" s="354"/>
      <c r="EHX52" s="354"/>
      <c r="EHY52" s="354"/>
      <c r="EHZ52" s="354"/>
      <c r="EIA52" s="354"/>
      <c r="EIB52" s="354"/>
      <c r="EIC52" s="354"/>
      <c r="EID52" s="354"/>
      <c r="EIE52" s="354"/>
      <c r="EIF52" s="354"/>
      <c r="EIG52" s="354"/>
      <c r="EIH52" s="354"/>
      <c r="EII52" s="354"/>
      <c r="EIJ52" s="354"/>
      <c r="EIK52" s="354"/>
      <c r="EIL52" s="354"/>
      <c r="EIM52" s="354"/>
      <c r="EIN52" s="354"/>
      <c r="EIO52" s="354"/>
      <c r="EIP52" s="354"/>
      <c r="EIQ52" s="354"/>
      <c r="EIR52" s="354"/>
      <c r="EIS52" s="354"/>
      <c r="EIT52" s="354"/>
      <c r="EIU52" s="354"/>
      <c r="EIV52" s="354"/>
      <c r="EIW52" s="354"/>
      <c r="EIX52" s="354"/>
      <c r="EIY52" s="354"/>
      <c r="EIZ52" s="354"/>
      <c r="EJA52" s="354"/>
      <c r="EJB52" s="354"/>
      <c r="EJC52" s="354"/>
      <c r="EJD52" s="354"/>
      <c r="EJE52" s="354"/>
      <c r="EJF52" s="354"/>
      <c r="EJG52" s="354"/>
      <c r="EJH52" s="354"/>
      <c r="EJI52" s="354"/>
      <c r="EJJ52" s="354"/>
      <c r="EJK52" s="354"/>
      <c r="EJL52" s="354"/>
      <c r="EJM52" s="354"/>
      <c r="EJN52" s="354"/>
      <c r="EJO52" s="354"/>
      <c r="EJP52" s="354"/>
      <c r="EJQ52" s="354"/>
      <c r="EJR52" s="354"/>
      <c r="EJS52" s="354"/>
      <c r="EJT52" s="354"/>
      <c r="EJU52" s="354"/>
      <c r="EJV52" s="354"/>
      <c r="EJW52" s="354"/>
      <c r="EJX52" s="354"/>
      <c r="EJY52" s="354"/>
      <c r="EJZ52" s="354"/>
      <c r="EKA52" s="354"/>
      <c r="EKB52" s="354"/>
      <c r="EKC52" s="354"/>
      <c r="EKD52" s="354"/>
      <c r="EKE52" s="354"/>
      <c r="EKF52" s="354"/>
      <c r="EKG52" s="354"/>
      <c r="EKH52" s="354"/>
      <c r="EKI52" s="354"/>
      <c r="EKJ52" s="354"/>
      <c r="EKK52" s="354"/>
      <c r="EKL52" s="354"/>
      <c r="EKM52" s="354"/>
      <c r="EKN52" s="354"/>
      <c r="EKO52" s="354"/>
      <c r="EKP52" s="354"/>
      <c r="EKQ52" s="354"/>
      <c r="EKR52" s="354"/>
      <c r="EKS52" s="354"/>
      <c r="EKT52" s="354"/>
      <c r="EKU52" s="354"/>
      <c r="EKV52" s="354"/>
      <c r="EKW52" s="354"/>
      <c r="EKX52" s="354"/>
      <c r="EKY52" s="354"/>
      <c r="EKZ52" s="354"/>
      <c r="ELA52" s="354"/>
      <c r="ELB52" s="354"/>
      <c r="ELC52" s="354"/>
      <c r="ELD52" s="354"/>
      <c r="ELE52" s="354"/>
      <c r="ELF52" s="354"/>
      <c r="ELG52" s="354"/>
      <c r="ELH52" s="354"/>
      <c r="ELI52" s="354"/>
      <c r="ELJ52" s="354"/>
      <c r="ELK52" s="354"/>
      <c r="ELL52" s="354"/>
      <c r="ELM52" s="354"/>
      <c r="ELN52" s="354"/>
      <c r="ELO52" s="354"/>
      <c r="ELP52" s="354"/>
      <c r="ELQ52" s="354"/>
      <c r="ELR52" s="354"/>
      <c r="ELS52" s="354"/>
      <c r="ELT52" s="354"/>
      <c r="ELU52" s="354"/>
      <c r="ELV52" s="354"/>
      <c r="ELW52" s="354"/>
      <c r="ELX52" s="354"/>
      <c r="ELY52" s="354"/>
      <c r="ELZ52" s="354"/>
      <c r="EMA52" s="354"/>
      <c r="EMB52" s="354"/>
      <c r="EMC52" s="354"/>
      <c r="EMD52" s="354"/>
      <c r="EME52" s="354"/>
      <c r="EMF52" s="354"/>
      <c r="EMG52" s="354"/>
      <c r="EMH52" s="354"/>
      <c r="EMI52" s="354"/>
      <c r="EMJ52" s="354"/>
      <c r="EMK52" s="354"/>
      <c r="EML52" s="354"/>
      <c r="EMM52" s="354"/>
      <c r="EMN52" s="354"/>
      <c r="EMO52" s="354"/>
      <c r="EMP52" s="354"/>
      <c r="EMQ52" s="354"/>
      <c r="EMR52" s="354"/>
      <c r="EMS52" s="354"/>
      <c r="EMT52" s="354"/>
      <c r="EMU52" s="354"/>
      <c r="EMV52" s="354"/>
      <c r="EMW52" s="354"/>
      <c r="EMX52" s="354"/>
      <c r="EMY52" s="354"/>
      <c r="EMZ52" s="354"/>
      <c r="ENA52" s="354"/>
      <c r="ENB52" s="354"/>
      <c r="ENC52" s="354"/>
      <c r="END52" s="354"/>
      <c r="ENE52" s="354"/>
      <c r="ENF52" s="354"/>
      <c r="ENG52" s="354"/>
      <c r="ENH52" s="354"/>
      <c r="ENI52" s="354"/>
      <c r="ENJ52" s="354"/>
      <c r="ENK52" s="354"/>
      <c r="ENL52" s="354"/>
      <c r="ENM52" s="354"/>
      <c r="ENN52" s="354"/>
      <c r="ENO52" s="354"/>
      <c r="ENP52" s="354"/>
      <c r="ENQ52" s="354"/>
      <c r="ENR52" s="354"/>
      <c r="ENS52" s="354"/>
      <c r="ENT52" s="354"/>
      <c r="ENU52" s="354"/>
      <c r="ENV52" s="354"/>
      <c r="ENW52" s="354"/>
      <c r="ENX52" s="354"/>
      <c r="ENY52" s="354"/>
      <c r="ENZ52" s="354"/>
      <c r="EOA52" s="354"/>
      <c r="EOB52" s="354"/>
      <c r="EOC52" s="354"/>
      <c r="EOD52" s="354"/>
      <c r="EOE52" s="354"/>
      <c r="EOF52" s="354"/>
      <c r="EOG52" s="354"/>
      <c r="EOH52" s="354"/>
      <c r="EOI52" s="354"/>
      <c r="EOJ52" s="354"/>
      <c r="EOK52" s="354"/>
      <c r="EOL52" s="354"/>
      <c r="EOM52" s="354"/>
      <c r="EON52" s="354"/>
      <c r="EOO52" s="354"/>
      <c r="EOP52" s="354"/>
      <c r="EOQ52" s="354"/>
      <c r="EOR52" s="354"/>
      <c r="EOS52" s="354"/>
      <c r="EOT52" s="354"/>
      <c r="EOU52" s="354"/>
      <c r="EOV52" s="354"/>
      <c r="EOW52" s="354"/>
      <c r="EOX52" s="354"/>
      <c r="EOY52" s="354"/>
      <c r="EOZ52" s="354"/>
      <c r="EPA52" s="354"/>
      <c r="EPB52" s="354"/>
      <c r="EPC52" s="354"/>
      <c r="EPD52" s="354"/>
      <c r="EPE52" s="354"/>
      <c r="EPF52" s="354"/>
      <c r="EPG52" s="354"/>
      <c r="EPH52" s="354"/>
      <c r="EPI52" s="354"/>
      <c r="EPJ52" s="354"/>
      <c r="EPK52" s="354"/>
      <c r="EPL52" s="354"/>
      <c r="EPM52" s="354"/>
      <c r="EPN52" s="354"/>
      <c r="EPO52" s="354"/>
      <c r="EPP52" s="354"/>
      <c r="EPQ52" s="354"/>
      <c r="EPR52" s="354"/>
      <c r="EPS52" s="354"/>
      <c r="EPT52" s="354"/>
      <c r="EPU52" s="354"/>
      <c r="EPV52" s="354"/>
      <c r="EPW52" s="354"/>
      <c r="EPX52" s="354"/>
      <c r="EPY52" s="354"/>
      <c r="EPZ52" s="354"/>
      <c r="EQA52" s="354"/>
      <c r="EQB52" s="354"/>
      <c r="EQC52" s="354"/>
      <c r="EQD52" s="354"/>
      <c r="EQE52" s="354"/>
      <c r="EQF52" s="354"/>
      <c r="EQG52" s="354"/>
      <c r="EQH52" s="354"/>
      <c r="EQI52" s="354"/>
      <c r="EQJ52" s="354"/>
      <c r="EQK52" s="354"/>
      <c r="EQL52" s="354"/>
      <c r="EQM52" s="354"/>
      <c r="EQN52" s="354"/>
      <c r="EQO52" s="354"/>
      <c r="EQP52" s="354"/>
      <c r="EQQ52" s="354"/>
      <c r="EQR52" s="354"/>
      <c r="EQS52" s="354"/>
      <c r="EQT52" s="354"/>
      <c r="EQU52" s="354"/>
      <c r="EQV52" s="354"/>
      <c r="EQW52" s="354"/>
      <c r="EQX52" s="354"/>
      <c r="EQY52" s="354"/>
      <c r="EQZ52" s="354"/>
      <c r="ERA52" s="354"/>
      <c r="ERB52" s="354"/>
      <c r="ERC52" s="354"/>
      <c r="ERD52" s="354"/>
      <c r="ERE52" s="354"/>
      <c r="ERF52" s="354"/>
      <c r="ERG52" s="354"/>
      <c r="ERH52" s="354"/>
      <c r="ERI52" s="354"/>
      <c r="ERJ52" s="354"/>
      <c r="ERK52" s="354"/>
      <c r="ERL52" s="354"/>
      <c r="ERM52" s="354"/>
      <c r="ERN52" s="354"/>
      <c r="ERO52" s="354"/>
      <c r="ERP52" s="354"/>
      <c r="ERQ52" s="354"/>
      <c r="ERR52" s="354"/>
      <c r="ERS52" s="354"/>
      <c r="ERT52" s="354"/>
      <c r="ERU52" s="354"/>
      <c r="ERV52" s="354"/>
      <c r="ERW52" s="354"/>
      <c r="ERX52" s="354"/>
      <c r="ERY52" s="354"/>
      <c r="ERZ52" s="354"/>
      <c r="ESA52" s="354"/>
      <c r="ESB52" s="354"/>
      <c r="ESC52" s="354"/>
      <c r="ESD52" s="354"/>
      <c r="ESE52" s="354"/>
      <c r="ESF52" s="354"/>
      <c r="ESG52" s="354"/>
      <c r="ESH52" s="354"/>
      <c r="ESI52" s="354"/>
      <c r="ESJ52" s="354"/>
      <c r="ESK52" s="354"/>
      <c r="ESL52" s="354"/>
      <c r="ESM52" s="354"/>
      <c r="ESN52" s="354"/>
      <c r="ESO52" s="354"/>
      <c r="ESP52" s="354"/>
      <c r="ESQ52" s="354"/>
      <c r="ESR52" s="354"/>
      <c r="ESS52" s="354"/>
      <c r="EST52" s="354"/>
      <c r="ESU52" s="354"/>
      <c r="ESV52" s="354"/>
      <c r="ESW52" s="354"/>
      <c r="ESX52" s="354"/>
      <c r="ESY52" s="354"/>
      <c r="ESZ52" s="354"/>
      <c r="ETA52" s="354"/>
      <c r="ETB52" s="354"/>
      <c r="ETC52" s="354"/>
      <c r="ETD52" s="354"/>
      <c r="ETE52" s="354"/>
      <c r="ETF52" s="354"/>
      <c r="ETG52" s="354"/>
      <c r="ETH52" s="354"/>
      <c r="ETI52" s="354"/>
      <c r="ETJ52" s="354"/>
      <c r="ETK52" s="354"/>
      <c r="ETL52" s="354"/>
      <c r="ETM52" s="354"/>
      <c r="ETN52" s="354"/>
      <c r="ETO52" s="354"/>
      <c r="ETP52" s="354"/>
      <c r="ETQ52" s="354"/>
      <c r="ETR52" s="354"/>
      <c r="ETS52" s="354"/>
      <c r="ETT52" s="354"/>
      <c r="ETU52" s="354"/>
      <c r="ETV52" s="354"/>
      <c r="ETW52" s="354"/>
      <c r="ETX52" s="354"/>
      <c r="ETY52" s="354"/>
      <c r="ETZ52" s="354"/>
      <c r="EUA52" s="354"/>
      <c r="EUB52" s="354"/>
      <c r="EUC52" s="354"/>
      <c r="EUD52" s="354"/>
      <c r="EUE52" s="354"/>
      <c r="EUF52" s="354"/>
      <c r="EUG52" s="354"/>
      <c r="EUH52" s="354"/>
      <c r="EUI52" s="354"/>
      <c r="EUJ52" s="354"/>
      <c r="EUK52" s="354"/>
      <c r="EUL52" s="354"/>
      <c r="EUM52" s="354"/>
      <c r="EUN52" s="354"/>
      <c r="EUO52" s="354"/>
      <c r="EUP52" s="354"/>
      <c r="EUQ52" s="354"/>
      <c r="EUR52" s="354"/>
      <c r="EUS52" s="354"/>
      <c r="EUT52" s="354"/>
      <c r="EUU52" s="354"/>
      <c r="EUV52" s="354"/>
      <c r="EUW52" s="354"/>
      <c r="EUX52" s="354"/>
      <c r="EUY52" s="354"/>
      <c r="EUZ52" s="354"/>
      <c r="EVA52" s="354"/>
      <c r="EVB52" s="354"/>
      <c r="EVC52" s="354"/>
      <c r="EVD52" s="354"/>
      <c r="EVE52" s="354"/>
      <c r="EVF52" s="354"/>
      <c r="EVG52" s="354"/>
      <c r="EVH52" s="354"/>
      <c r="EVI52" s="354"/>
      <c r="EVJ52" s="354"/>
      <c r="EVK52" s="354"/>
      <c r="EVL52" s="354"/>
      <c r="EVM52" s="354"/>
      <c r="EVN52" s="354"/>
      <c r="EVO52" s="354"/>
      <c r="EVP52" s="354"/>
      <c r="EVQ52" s="354"/>
      <c r="EVR52" s="354"/>
      <c r="EVS52" s="354"/>
      <c r="EVT52" s="354"/>
      <c r="EVU52" s="354"/>
      <c r="EVV52" s="354"/>
      <c r="EVW52" s="354"/>
      <c r="EVX52" s="354"/>
      <c r="EVY52" s="354"/>
      <c r="EVZ52" s="354"/>
      <c r="EWA52" s="354"/>
      <c r="EWB52" s="354"/>
      <c r="EWC52" s="354"/>
      <c r="EWD52" s="354"/>
      <c r="EWE52" s="354"/>
      <c r="EWF52" s="354"/>
      <c r="EWG52" s="354"/>
      <c r="EWH52" s="354"/>
      <c r="EWI52" s="354"/>
      <c r="EWJ52" s="354"/>
      <c r="EWK52" s="354"/>
      <c r="EWL52" s="354"/>
      <c r="EWM52" s="354"/>
      <c r="EWN52" s="354"/>
      <c r="EWO52" s="354"/>
      <c r="EWP52" s="354"/>
      <c r="EWQ52" s="354"/>
      <c r="EWR52" s="354"/>
      <c r="EWS52" s="354"/>
      <c r="EWT52" s="354"/>
      <c r="EWU52" s="354"/>
      <c r="EWV52" s="354"/>
      <c r="EWW52" s="354"/>
      <c r="EWX52" s="354"/>
      <c r="EWY52" s="354"/>
      <c r="EWZ52" s="354"/>
      <c r="EXA52" s="354"/>
      <c r="EXB52" s="354"/>
      <c r="EXC52" s="354"/>
      <c r="EXD52" s="354"/>
      <c r="EXE52" s="354"/>
      <c r="EXF52" s="354"/>
      <c r="EXG52" s="354"/>
      <c r="EXH52" s="354"/>
      <c r="EXI52" s="354"/>
      <c r="EXJ52" s="354"/>
      <c r="EXK52" s="354"/>
      <c r="EXL52" s="354"/>
      <c r="EXM52" s="354"/>
      <c r="EXN52" s="354"/>
      <c r="EXO52" s="354"/>
      <c r="EXP52" s="354"/>
      <c r="EXQ52" s="354"/>
      <c r="EXR52" s="354"/>
      <c r="EXS52" s="354"/>
      <c r="EXT52" s="354"/>
      <c r="EXU52" s="354"/>
      <c r="EXV52" s="354"/>
      <c r="EXW52" s="354"/>
      <c r="EXX52" s="354"/>
      <c r="EXY52" s="354"/>
      <c r="EXZ52" s="354"/>
      <c r="EYA52" s="354"/>
      <c r="EYB52" s="354"/>
      <c r="EYC52" s="354"/>
      <c r="EYD52" s="354"/>
      <c r="EYE52" s="354"/>
      <c r="EYF52" s="354"/>
      <c r="EYG52" s="354"/>
      <c r="EYH52" s="354"/>
      <c r="EYI52" s="354"/>
      <c r="EYJ52" s="354"/>
      <c r="EYK52" s="354"/>
      <c r="EYL52" s="354"/>
      <c r="EYM52" s="354"/>
      <c r="EYN52" s="354"/>
      <c r="EYO52" s="354"/>
      <c r="EYP52" s="354"/>
      <c r="EYQ52" s="354"/>
      <c r="EYR52" s="354"/>
      <c r="EYS52" s="354"/>
      <c r="EYT52" s="354"/>
      <c r="EYU52" s="354"/>
      <c r="EYV52" s="354"/>
      <c r="EYW52" s="354"/>
      <c r="EYX52" s="354"/>
      <c r="EYY52" s="354"/>
      <c r="EYZ52" s="354"/>
      <c r="EZA52" s="354"/>
      <c r="EZB52" s="354"/>
      <c r="EZC52" s="354"/>
      <c r="EZD52" s="354"/>
      <c r="EZE52" s="354"/>
      <c r="EZF52" s="354"/>
      <c r="EZG52" s="354"/>
      <c r="EZH52" s="354"/>
      <c r="EZI52" s="354"/>
      <c r="EZJ52" s="354"/>
      <c r="EZK52" s="354"/>
      <c r="EZL52" s="354"/>
      <c r="EZM52" s="354"/>
      <c r="EZN52" s="354"/>
      <c r="EZO52" s="354"/>
      <c r="EZP52" s="354"/>
      <c r="EZQ52" s="354"/>
      <c r="EZR52" s="354"/>
      <c r="EZS52" s="354"/>
      <c r="EZT52" s="354"/>
      <c r="EZU52" s="354"/>
      <c r="EZV52" s="354"/>
      <c r="EZW52" s="354"/>
      <c r="EZX52" s="354"/>
      <c r="EZY52" s="354"/>
      <c r="EZZ52" s="354"/>
      <c r="FAA52" s="354"/>
      <c r="FAB52" s="354"/>
      <c r="FAC52" s="354"/>
      <c r="FAD52" s="354"/>
      <c r="FAE52" s="354"/>
      <c r="FAF52" s="354"/>
      <c r="FAG52" s="354"/>
      <c r="FAH52" s="354"/>
      <c r="FAI52" s="354"/>
      <c r="FAJ52" s="354"/>
      <c r="FAK52" s="354"/>
      <c r="FAL52" s="354"/>
      <c r="FAM52" s="354"/>
      <c r="FAN52" s="354"/>
      <c r="FAO52" s="354"/>
      <c r="FAP52" s="354"/>
      <c r="FAQ52" s="354"/>
      <c r="FAR52" s="354"/>
      <c r="FAS52" s="354"/>
      <c r="FAT52" s="354"/>
      <c r="FAU52" s="354"/>
      <c r="FAV52" s="354"/>
      <c r="FAW52" s="354"/>
      <c r="FAX52" s="354"/>
      <c r="FAY52" s="354"/>
      <c r="FAZ52" s="354"/>
      <c r="FBA52" s="354"/>
      <c r="FBB52" s="354"/>
      <c r="FBC52" s="354"/>
      <c r="FBD52" s="354"/>
      <c r="FBE52" s="354"/>
      <c r="FBF52" s="354"/>
      <c r="FBG52" s="354"/>
      <c r="FBH52" s="354"/>
      <c r="FBI52" s="354"/>
      <c r="FBJ52" s="354"/>
      <c r="FBK52" s="354"/>
      <c r="FBL52" s="354"/>
      <c r="FBM52" s="354"/>
      <c r="FBN52" s="354"/>
      <c r="FBO52" s="354"/>
      <c r="FBP52" s="354"/>
      <c r="FBQ52" s="354"/>
      <c r="FBR52" s="354"/>
      <c r="FBS52" s="354"/>
      <c r="FBT52" s="354"/>
      <c r="FBU52" s="354"/>
      <c r="FBV52" s="354"/>
      <c r="FBW52" s="354"/>
      <c r="FBX52" s="354"/>
      <c r="FBY52" s="354"/>
      <c r="FBZ52" s="354"/>
      <c r="FCA52" s="354"/>
      <c r="FCB52" s="354"/>
      <c r="FCC52" s="354"/>
      <c r="FCD52" s="354"/>
      <c r="FCE52" s="354"/>
      <c r="FCF52" s="354"/>
      <c r="FCG52" s="354"/>
      <c r="FCH52" s="354"/>
      <c r="FCI52" s="354"/>
      <c r="FCJ52" s="354"/>
      <c r="FCK52" s="354"/>
      <c r="FCL52" s="354"/>
      <c r="FCM52" s="354"/>
      <c r="FCN52" s="354"/>
      <c r="FCO52" s="354"/>
      <c r="FCP52" s="354"/>
      <c r="FCQ52" s="354"/>
      <c r="FCR52" s="354"/>
      <c r="FCS52" s="354"/>
      <c r="FCT52" s="354"/>
      <c r="FCU52" s="354"/>
      <c r="FCV52" s="354"/>
      <c r="FCW52" s="354"/>
      <c r="FCX52" s="354"/>
      <c r="FCY52" s="354"/>
      <c r="FCZ52" s="354"/>
      <c r="FDA52" s="354"/>
      <c r="FDB52" s="354"/>
      <c r="FDC52" s="354"/>
      <c r="FDD52" s="354"/>
      <c r="FDE52" s="354"/>
      <c r="FDF52" s="354"/>
      <c r="FDG52" s="354"/>
      <c r="FDH52" s="354"/>
      <c r="FDI52" s="354"/>
      <c r="FDJ52" s="354"/>
      <c r="FDK52" s="354"/>
      <c r="FDL52" s="354"/>
      <c r="FDM52" s="354"/>
      <c r="FDN52" s="354"/>
      <c r="FDO52" s="354"/>
      <c r="FDP52" s="354"/>
      <c r="FDQ52" s="354"/>
      <c r="FDR52" s="354"/>
      <c r="FDS52" s="354"/>
      <c r="FDT52" s="354"/>
      <c r="FDU52" s="354"/>
      <c r="FDV52" s="354"/>
      <c r="FDW52" s="354"/>
      <c r="FDX52" s="354"/>
      <c r="FDY52" s="354"/>
      <c r="FDZ52" s="354"/>
      <c r="FEA52" s="354"/>
      <c r="FEB52" s="354"/>
      <c r="FEC52" s="354"/>
      <c r="FED52" s="354"/>
      <c r="FEE52" s="354"/>
      <c r="FEF52" s="354"/>
      <c r="FEG52" s="354"/>
      <c r="FEH52" s="354"/>
      <c r="FEI52" s="354"/>
      <c r="FEJ52" s="354"/>
      <c r="FEK52" s="354"/>
      <c r="FEL52" s="354"/>
      <c r="FEM52" s="354"/>
      <c r="FEN52" s="354"/>
      <c r="FEO52" s="354"/>
      <c r="FEP52" s="354"/>
      <c r="FEQ52" s="354"/>
      <c r="FER52" s="354"/>
      <c r="FES52" s="354"/>
      <c r="FET52" s="354"/>
      <c r="FEU52" s="354"/>
      <c r="FEV52" s="354"/>
      <c r="FEW52" s="354"/>
      <c r="FEX52" s="354"/>
      <c r="FEY52" s="354"/>
      <c r="FEZ52" s="354"/>
      <c r="FFA52" s="354"/>
      <c r="FFB52" s="354"/>
      <c r="FFC52" s="354"/>
      <c r="FFD52" s="354"/>
      <c r="FFE52" s="354"/>
      <c r="FFF52" s="354"/>
      <c r="FFG52" s="354"/>
      <c r="FFH52" s="354"/>
      <c r="FFI52" s="354"/>
      <c r="FFJ52" s="354"/>
      <c r="FFK52" s="354"/>
      <c r="FFL52" s="354"/>
      <c r="FFM52" s="354"/>
      <c r="FFN52" s="354"/>
      <c r="FFO52" s="354"/>
      <c r="FFP52" s="354"/>
      <c r="FFQ52" s="354"/>
      <c r="FFR52" s="354"/>
      <c r="FFS52" s="354"/>
      <c r="FFT52" s="354"/>
      <c r="FFU52" s="354"/>
      <c r="FFV52" s="354"/>
      <c r="FFW52" s="354"/>
      <c r="FFX52" s="354"/>
      <c r="FFY52" s="354"/>
      <c r="FFZ52" s="354"/>
      <c r="FGA52" s="354"/>
      <c r="FGB52" s="354"/>
      <c r="FGC52" s="354"/>
      <c r="FGD52" s="354"/>
      <c r="FGE52" s="354"/>
      <c r="FGF52" s="354"/>
      <c r="FGG52" s="354"/>
      <c r="FGH52" s="354"/>
      <c r="FGI52" s="354"/>
      <c r="FGJ52" s="354"/>
      <c r="FGK52" s="354"/>
      <c r="FGL52" s="354"/>
      <c r="FGM52" s="354"/>
      <c r="FGN52" s="354"/>
      <c r="FGO52" s="354"/>
      <c r="FGP52" s="354"/>
      <c r="FGQ52" s="354"/>
      <c r="FGR52" s="354"/>
      <c r="FGS52" s="354"/>
      <c r="FGT52" s="354"/>
      <c r="FGU52" s="354"/>
      <c r="FGV52" s="354"/>
      <c r="FGW52" s="354"/>
      <c r="FGX52" s="354"/>
      <c r="FGY52" s="354"/>
      <c r="FGZ52" s="354"/>
      <c r="FHA52" s="354"/>
      <c r="FHB52" s="354"/>
      <c r="FHC52" s="354"/>
      <c r="FHD52" s="354"/>
      <c r="FHE52" s="354"/>
      <c r="FHF52" s="354"/>
      <c r="FHG52" s="354"/>
      <c r="FHH52" s="354"/>
      <c r="FHI52" s="354"/>
      <c r="FHJ52" s="354"/>
      <c r="FHK52" s="354"/>
      <c r="FHL52" s="354"/>
      <c r="FHM52" s="354"/>
      <c r="FHN52" s="354"/>
      <c r="FHO52" s="354"/>
      <c r="FHP52" s="354"/>
      <c r="FHQ52" s="354"/>
      <c r="FHR52" s="354"/>
      <c r="FHS52" s="354"/>
      <c r="FHT52" s="354"/>
      <c r="FHU52" s="354"/>
      <c r="FHV52" s="354"/>
      <c r="FHW52" s="354"/>
      <c r="FHX52" s="354"/>
      <c r="FHY52" s="354"/>
      <c r="FHZ52" s="354"/>
      <c r="FIA52" s="354"/>
      <c r="FIB52" s="354"/>
      <c r="FIC52" s="354"/>
      <c r="FID52" s="354"/>
      <c r="FIE52" s="354"/>
      <c r="FIF52" s="354"/>
      <c r="FIG52" s="354"/>
      <c r="FIH52" s="354"/>
      <c r="FII52" s="354"/>
      <c r="FIJ52" s="354"/>
      <c r="FIK52" s="354"/>
      <c r="FIL52" s="354"/>
      <c r="FIM52" s="354"/>
      <c r="FIN52" s="354"/>
      <c r="FIO52" s="354"/>
      <c r="FIP52" s="354"/>
      <c r="FIQ52" s="354"/>
      <c r="FIR52" s="354"/>
      <c r="FIS52" s="354"/>
      <c r="FIT52" s="354"/>
      <c r="FIU52" s="354"/>
      <c r="FIV52" s="354"/>
      <c r="FIW52" s="354"/>
      <c r="FIX52" s="354"/>
      <c r="FIY52" s="354"/>
      <c r="FIZ52" s="354"/>
      <c r="FJA52" s="354"/>
      <c r="FJB52" s="354"/>
      <c r="FJC52" s="354"/>
      <c r="FJD52" s="354"/>
      <c r="FJE52" s="354"/>
      <c r="FJF52" s="354"/>
      <c r="FJG52" s="354"/>
      <c r="FJH52" s="354"/>
      <c r="FJI52" s="354"/>
      <c r="FJJ52" s="354"/>
      <c r="FJK52" s="354"/>
      <c r="FJL52" s="354"/>
      <c r="FJM52" s="354"/>
      <c r="FJN52" s="354"/>
      <c r="FJO52" s="354"/>
      <c r="FJP52" s="354"/>
      <c r="FJQ52" s="354"/>
      <c r="FJR52" s="354"/>
      <c r="FJS52" s="354"/>
      <c r="FJT52" s="354"/>
      <c r="FJU52" s="354"/>
      <c r="FJV52" s="354"/>
      <c r="FJW52" s="354"/>
      <c r="FJX52" s="354"/>
      <c r="FJY52" s="354"/>
      <c r="FJZ52" s="354"/>
      <c r="FKA52" s="354"/>
      <c r="FKB52" s="354"/>
      <c r="FKC52" s="354"/>
      <c r="FKD52" s="354"/>
      <c r="FKE52" s="354"/>
      <c r="FKF52" s="354"/>
      <c r="FKG52" s="354"/>
      <c r="FKH52" s="354"/>
      <c r="FKI52" s="354"/>
      <c r="FKJ52" s="354"/>
      <c r="FKK52" s="354"/>
      <c r="FKL52" s="354"/>
      <c r="FKM52" s="354"/>
      <c r="FKN52" s="354"/>
      <c r="FKO52" s="354"/>
      <c r="FKP52" s="354"/>
      <c r="FKQ52" s="354"/>
      <c r="FKR52" s="354"/>
      <c r="FKS52" s="354"/>
      <c r="FKT52" s="354"/>
      <c r="FKU52" s="354"/>
      <c r="FKV52" s="354"/>
      <c r="FKW52" s="354"/>
      <c r="FKX52" s="354"/>
      <c r="FKY52" s="354"/>
      <c r="FKZ52" s="354"/>
      <c r="FLA52" s="354"/>
      <c r="FLB52" s="354"/>
      <c r="FLC52" s="354"/>
      <c r="FLD52" s="354"/>
      <c r="FLE52" s="354"/>
      <c r="FLF52" s="354"/>
      <c r="FLG52" s="354"/>
      <c r="FLH52" s="354"/>
      <c r="FLI52" s="354"/>
      <c r="FLJ52" s="354"/>
      <c r="FLK52" s="354"/>
      <c r="FLL52" s="354"/>
      <c r="FLM52" s="354"/>
      <c r="FLN52" s="354"/>
      <c r="FLO52" s="354"/>
      <c r="FLP52" s="354"/>
      <c r="FLQ52" s="354"/>
      <c r="FLR52" s="354"/>
      <c r="FLS52" s="354"/>
      <c r="FLT52" s="354"/>
      <c r="FLU52" s="354"/>
      <c r="FLV52" s="354"/>
      <c r="FLW52" s="354"/>
      <c r="FLX52" s="354"/>
      <c r="FLY52" s="354"/>
      <c r="FLZ52" s="354"/>
      <c r="FMA52" s="354"/>
      <c r="FMB52" s="354"/>
      <c r="FMC52" s="354"/>
      <c r="FMD52" s="354"/>
      <c r="FME52" s="354"/>
      <c r="FMF52" s="354"/>
      <c r="FMG52" s="354"/>
      <c r="FMH52" s="354"/>
      <c r="FMI52" s="354"/>
      <c r="FMJ52" s="354"/>
      <c r="FMK52" s="354"/>
      <c r="FML52" s="354"/>
      <c r="FMM52" s="354"/>
      <c r="FMN52" s="354"/>
      <c r="FMO52" s="354"/>
      <c r="FMP52" s="354"/>
      <c r="FMQ52" s="354"/>
      <c r="FMR52" s="354"/>
      <c r="FMS52" s="354"/>
      <c r="FMT52" s="354"/>
      <c r="FMU52" s="354"/>
      <c r="FMV52" s="354"/>
      <c r="FMW52" s="354"/>
      <c r="FMX52" s="354"/>
      <c r="FMY52" s="354"/>
      <c r="FMZ52" s="354"/>
      <c r="FNA52" s="354"/>
      <c r="FNB52" s="354"/>
      <c r="FNC52" s="354"/>
      <c r="FND52" s="354"/>
      <c r="FNE52" s="354"/>
      <c r="FNF52" s="354"/>
      <c r="FNG52" s="354"/>
      <c r="FNH52" s="354"/>
      <c r="FNI52" s="354"/>
      <c r="FNJ52" s="354"/>
      <c r="FNK52" s="354"/>
      <c r="FNL52" s="354"/>
      <c r="FNM52" s="354"/>
      <c r="FNN52" s="354"/>
      <c r="FNO52" s="354"/>
      <c r="FNP52" s="354"/>
      <c r="FNQ52" s="354"/>
      <c r="FNR52" s="354"/>
      <c r="FNS52" s="354"/>
      <c r="FNT52" s="354"/>
      <c r="FNU52" s="354"/>
      <c r="FNV52" s="354"/>
      <c r="FNW52" s="354"/>
      <c r="FNX52" s="354"/>
      <c r="FNY52" s="354"/>
      <c r="FNZ52" s="354"/>
      <c r="FOA52" s="354"/>
      <c r="FOB52" s="354"/>
      <c r="FOC52" s="354"/>
      <c r="FOD52" s="354"/>
      <c r="FOE52" s="354"/>
      <c r="FOF52" s="354"/>
      <c r="FOG52" s="354"/>
      <c r="FOH52" s="354"/>
      <c r="FOI52" s="354"/>
      <c r="FOJ52" s="354"/>
      <c r="FOK52" s="354"/>
      <c r="FOL52" s="354"/>
      <c r="FOM52" s="354"/>
      <c r="FON52" s="354"/>
      <c r="FOO52" s="354"/>
      <c r="FOP52" s="354"/>
      <c r="FOQ52" s="354"/>
      <c r="FOR52" s="354"/>
      <c r="FOS52" s="354"/>
      <c r="FOT52" s="354"/>
      <c r="FOU52" s="354"/>
      <c r="FOV52" s="354"/>
      <c r="FOW52" s="354"/>
      <c r="FOX52" s="354"/>
      <c r="FOY52" s="354"/>
      <c r="FOZ52" s="354"/>
      <c r="FPA52" s="354"/>
      <c r="FPB52" s="354"/>
      <c r="FPC52" s="354"/>
      <c r="FPD52" s="354"/>
      <c r="FPE52" s="354"/>
      <c r="FPF52" s="354"/>
      <c r="FPG52" s="354"/>
      <c r="FPH52" s="354"/>
      <c r="FPI52" s="354"/>
      <c r="FPJ52" s="354"/>
      <c r="FPK52" s="354"/>
      <c r="FPL52" s="354"/>
      <c r="FPM52" s="354"/>
      <c r="FPN52" s="354"/>
      <c r="FPO52" s="354"/>
      <c r="FPP52" s="354"/>
      <c r="FPQ52" s="354"/>
      <c r="FPR52" s="354"/>
      <c r="FPS52" s="354"/>
      <c r="FPT52" s="354"/>
      <c r="FPU52" s="354"/>
      <c r="FPV52" s="354"/>
      <c r="FPW52" s="354"/>
      <c r="FPX52" s="354"/>
      <c r="FPY52" s="354"/>
      <c r="FPZ52" s="354"/>
      <c r="FQA52" s="354"/>
      <c r="FQB52" s="354"/>
      <c r="FQC52" s="354"/>
      <c r="FQD52" s="354"/>
      <c r="FQE52" s="354"/>
      <c r="FQF52" s="354"/>
      <c r="FQG52" s="354"/>
      <c r="FQH52" s="354"/>
      <c r="FQI52" s="354"/>
      <c r="FQJ52" s="354"/>
      <c r="FQK52" s="354"/>
      <c r="FQL52" s="354"/>
      <c r="FQM52" s="354"/>
      <c r="FQN52" s="354"/>
      <c r="FQO52" s="354"/>
      <c r="FQP52" s="354"/>
      <c r="FQQ52" s="354"/>
      <c r="FQR52" s="354"/>
      <c r="FQS52" s="354"/>
      <c r="FQT52" s="354"/>
      <c r="FQU52" s="354"/>
      <c r="FQV52" s="354"/>
      <c r="FQW52" s="354"/>
      <c r="FQX52" s="354"/>
      <c r="FQY52" s="354"/>
      <c r="FQZ52" s="354"/>
      <c r="FRA52" s="354"/>
      <c r="FRB52" s="354"/>
      <c r="FRC52" s="354"/>
      <c r="FRD52" s="354"/>
      <c r="FRE52" s="354"/>
      <c r="FRF52" s="354"/>
      <c r="FRG52" s="354"/>
      <c r="FRH52" s="354"/>
      <c r="FRI52" s="354"/>
      <c r="FRJ52" s="354"/>
      <c r="FRK52" s="354"/>
      <c r="FRL52" s="354"/>
      <c r="FRM52" s="354"/>
      <c r="FRN52" s="354"/>
      <c r="FRO52" s="354"/>
      <c r="FRP52" s="354"/>
      <c r="FRQ52" s="354"/>
      <c r="FRR52" s="354"/>
      <c r="FRS52" s="354"/>
      <c r="FRT52" s="354"/>
      <c r="FRU52" s="354"/>
      <c r="FRV52" s="354"/>
      <c r="FRW52" s="354"/>
      <c r="FRX52" s="354"/>
      <c r="FRY52" s="354"/>
      <c r="FRZ52" s="354"/>
      <c r="FSA52" s="354"/>
      <c r="FSB52" s="354"/>
      <c r="FSC52" s="354"/>
      <c r="FSD52" s="354"/>
      <c r="FSE52" s="354"/>
      <c r="FSF52" s="354"/>
      <c r="FSG52" s="354"/>
      <c r="FSH52" s="354"/>
      <c r="FSI52" s="354"/>
      <c r="FSJ52" s="354"/>
      <c r="FSK52" s="354"/>
      <c r="FSL52" s="354"/>
      <c r="FSM52" s="354"/>
      <c r="FSN52" s="354"/>
      <c r="FSO52" s="354"/>
      <c r="FSP52" s="354"/>
      <c r="FSQ52" s="354"/>
      <c r="FSR52" s="354"/>
      <c r="FSS52" s="354"/>
      <c r="FST52" s="354"/>
      <c r="FSU52" s="354"/>
      <c r="FSV52" s="354"/>
      <c r="FSW52" s="354"/>
      <c r="FSX52" s="354"/>
      <c r="FSY52" s="354"/>
      <c r="FSZ52" s="354"/>
      <c r="FTA52" s="354"/>
      <c r="FTB52" s="354"/>
      <c r="FTC52" s="354"/>
      <c r="FTD52" s="354"/>
      <c r="FTE52" s="354"/>
      <c r="FTF52" s="354"/>
      <c r="FTG52" s="354"/>
      <c r="FTH52" s="354"/>
      <c r="FTI52" s="354"/>
      <c r="FTJ52" s="354"/>
      <c r="FTK52" s="354"/>
      <c r="FTL52" s="354"/>
      <c r="FTM52" s="354"/>
      <c r="FTN52" s="354"/>
      <c r="FTO52" s="354"/>
      <c r="FTP52" s="354"/>
      <c r="FTQ52" s="354"/>
      <c r="FTR52" s="354"/>
      <c r="FTS52" s="354"/>
      <c r="FTT52" s="354"/>
      <c r="FTU52" s="354"/>
      <c r="FTV52" s="354"/>
      <c r="FTW52" s="354"/>
      <c r="FTX52" s="354"/>
      <c r="FTY52" s="354"/>
      <c r="FTZ52" s="354"/>
      <c r="FUA52" s="354"/>
      <c r="FUB52" s="354"/>
      <c r="FUC52" s="354"/>
      <c r="FUD52" s="354"/>
      <c r="FUE52" s="354"/>
      <c r="FUF52" s="354"/>
      <c r="FUG52" s="354"/>
      <c r="FUH52" s="354"/>
      <c r="FUI52" s="354"/>
      <c r="FUJ52" s="354"/>
      <c r="FUK52" s="354"/>
      <c r="FUL52" s="354"/>
      <c r="FUM52" s="354"/>
      <c r="FUN52" s="354"/>
      <c r="FUO52" s="354"/>
      <c r="FUP52" s="354"/>
      <c r="FUQ52" s="354"/>
      <c r="FUR52" s="354"/>
      <c r="FUS52" s="354"/>
      <c r="FUT52" s="354"/>
      <c r="FUU52" s="354"/>
      <c r="FUV52" s="354"/>
      <c r="FUW52" s="354"/>
      <c r="FUX52" s="354"/>
      <c r="FUY52" s="354"/>
      <c r="FUZ52" s="354"/>
      <c r="FVA52" s="354"/>
      <c r="FVB52" s="354"/>
      <c r="FVC52" s="354"/>
      <c r="FVD52" s="354"/>
      <c r="FVE52" s="354"/>
      <c r="FVF52" s="354"/>
      <c r="FVG52" s="354"/>
      <c r="FVH52" s="354"/>
      <c r="FVI52" s="354"/>
      <c r="FVJ52" s="354"/>
      <c r="FVK52" s="354"/>
      <c r="FVL52" s="354"/>
      <c r="FVM52" s="354"/>
      <c r="FVN52" s="354"/>
      <c r="FVO52" s="354"/>
      <c r="FVP52" s="354"/>
      <c r="FVQ52" s="354"/>
      <c r="FVR52" s="354"/>
      <c r="FVS52" s="354"/>
      <c r="FVT52" s="354"/>
      <c r="FVU52" s="354"/>
      <c r="FVV52" s="354"/>
      <c r="FVW52" s="354"/>
      <c r="FVX52" s="354"/>
      <c r="FVY52" s="354"/>
      <c r="FVZ52" s="354"/>
      <c r="FWA52" s="354"/>
      <c r="FWB52" s="354"/>
      <c r="FWC52" s="354"/>
      <c r="FWD52" s="354"/>
      <c r="FWE52" s="354"/>
      <c r="FWF52" s="354"/>
      <c r="FWG52" s="354"/>
      <c r="FWH52" s="354"/>
      <c r="FWI52" s="354"/>
      <c r="FWJ52" s="354"/>
      <c r="FWK52" s="354"/>
      <c r="FWL52" s="354"/>
      <c r="FWM52" s="354"/>
      <c r="FWN52" s="354"/>
      <c r="FWO52" s="354"/>
      <c r="FWP52" s="354"/>
      <c r="FWQ52" s="354"/>
      <c r="FWR52" s="354"/>
      <c r="FWS52" s="354"/>
      <c r="FWT52" s="354"/>
      <c r="FWU52" s="354"/>
      <c r="FWV52" s="354"/>
      <c r="FWW52" s="354"/>
      <c r="FWX52" s="354"/>
      <c r="FWY52" s="354"/>
      <c r="FWZ52" s="354"/>
      <c r="FXA52" s="354"/>
      <c r="FXB52" s="354"/>
      <c r="FXC52" s="354"/>
      <c r="FXD52" s="354"/>
      <c r="FXE52" s="354"/>
      <c r="FXF52" s="354"/>
      <c r="FXG52" s="354"/>
      <c r="FXH52" s="354"/>
      <c r="FXI52" s="354"/>
      <c r="FXJ52" s="354"/>
      <c r="FXK52" s="354"/>
      <c r="FXL52" s="354"/>
      <c r="FXM52" s="354"/>
      <c r="FXN52" s="354"/>
      <c r="FXO52" s="354"/>
      <c r="FXP52" s="354"/>
      <c r="FXQ52" s="354"/>
      <c r="FXR52" s="354"/>
      <c r="FXS52" s="354"/>
      <c r="FXT52" s="354"/>
      <c r="FXU52" s="354"/>
      <c r="FXV52" s="354"/>
      <c r="FXW52" s="354"/>
      <c r="FXX52" s="354"/>
      <c r="FXY52" s="354"/>
      <c r="FXZ52" s="354"/>
      <c r="FYA52" s="354"/>
      <c r="FYB52" s="354"/>
      <c r="FYC52" s="354"/>
      <c r="FYD52" s="354"/>
      <c r="FYE52" s="354"/>
      <c r="FYF52" s="354"/>
      <c r="FYG52" s="354"/>
      <c r="FYH52" s="354"/>
      <c r="FYI52" s="354"/>
      <c r="FYJ52" s="354"/>
      <c r="FYK52" s="354"/>
      <c r="FYL52" s="354"/>
      <c r="FYM52" s="354"/>
      <c r="FYN52" s="354"/>
      <c r="FYO52" s="354"/>
      <c r="FYP52" s="354"/>
      <c r="FYQ52" s="354"/>
      <c r="FYR52" s="354"/>
      <c r="FYS52" s="354"/>
      <c r="FYT52" s="354"/>
      <c r="FYU52" s="354"/>
      <c r="FYV52" s="354"/>
      <c r="FYW52" s="354"/>
      <c r="FYX52" s="354"/>
      <c r="FYY52" s="354"/>
      <c r="FYZ52" s="354"/>
      <c r="FZA52" s="354"/>
      <c r="FZB52" s="354"/>
      <c r="FZC52" s="354"/>
      <c r="FZD52" s="354"/>
      <c r="FZE52" s="354"/>
      <c r="FZF52" s="354"/>
      <c r="FZG52" s="354"/>
      <c r="FZH52" s="354"/>
      <c r="FZI52" s="354"/>
      <c r="FZJ52" s="354"/>
      <c r="FZK52" s="354"/>
      <c r="FZL52" s="354"/>
      <c r="FZM52" s="354"/>
      <c r="FZN52" s="354"/>
      <c r="FZO52" s="354"/>
      <c r="FZP52" s="354"/>
      <c r="FZQ52" s="354"/>
      <c r="FZR52" s="354"/>
      <c r="FZS52" s="354"/>
      <c r="FZT52" s="354"/>
      <c r="FZU52" s="354"/>
      <c r="FZV52" s="354"/>
      <c r="FZW52" s="354"/>
      <c r="FZX52" s="354"/>
      <c r="FZY52" s="354"/>
      <c r="FZZ52" s="354"/>
      <c r="GAA52" s="354"/>
      <c r="GAB52" s="354"/>
      <c r="GAC52" s="354"/>
      <c r="GAD52" s="354"/>
      <c r="GAE52" s="354"/>
      <c r="GAF52" s="354"/>
      <c r="GAG52" s="354"/>
      <c r="GAH52" s="354"/>
      <c r="GAI52" s="354"/>
      <c r="GAJ52" s="354"/>
      <c r="GAK52" s="354"/>
      <c r="GAL52" s="354"/>
      <c r="GAM52" s="354"/>
      <c r="GAN52" s="354"/>
      <c r="GAO52" s="354"/>
      <c r="GAP52" s="354"/>
      <c r="GAQ52" s="354"/>
      <c r="GAR52" s="354"/>
      <c r="GAS52" s="354"/>
      <c r="GAT52" s="354"/>
      <c r="GAU52" s="354"/>
      <c r="GAV52" s="354"/>
      <c r="GAW52" s="354"/>
      <c r="GAX52" s="354"/>
      <c r="GAY52" s="354"/>
      <c r="GAZ52" s="354"/>
      <c r="GBA52" s="354"/>
      <c r="GBB52" s="354"/>
      <c r="GBC52" s="354"/>
      <c r="GBD52" s="354"/>
      <c r="GBE52" s="354"/>
      <c r="GBF52" s="354"/>
      <c r="GBG52" s="354"/>
      <c r="GBH52" s="354"/>
      <c r="GBI52" s="354"/>
      <c r="GBJ52" s="354"/>
      <c r="GBK52" s="354"/>
      <c r="GBL52" s="354"/>
      <c r="GBM52" s="354"/>
      <c r="GBN52" s="354"/>
      <c r="GBO52" s="354"/>
      <c r="GBP52" s="354"/>
      <c r="GBQ52" s="354"/>
      <c r="GBR52" s="354"/>
      <c r="GBS52" s="354"/>
      <c r="GBT52" s="354"/>
      <c r="GBU52" s="354"/>
      <c r="GBV52" s="354"/>
      <c r="GBW52" s="354"/>
      <c r="GBX52" s="354"/>
      <c r="GBY52" s="354"/>
      <c r="GBZ52" s="354"/>
      <c r="GCA52" s="354"/>
      <c r="GCB52" s="354"/>
      <c r="GCC52" s="354"/>
      <c r="GCD52" s="354"/>
      <c r="GCE52" s="354"/>
      <c r="GCF52" s="354"/>
      <c r="GCG52" s="354"/>
      <c r="GCH52" s="354"/>
      <c r="GCI52" s="354"/>
      <c r="GCJ52" s="354"/>
      <c r="GCK52" s="354"/>
      <c r="GCL52" s="354"/>
      <c r="GCM52" s="354"/>
      <c r="GCN52" s="354"/>
      <c r="GCO52" s="354"/>
      <c r="GCP52" s="354"/>
      <c r="GCQ52" s="354"/>
      <c r="GCR52" s="354"/>
      <c r="GCS52" s="354"/>
      <c r="GCT52" s="354"/>
      <c r="GCU52" s="354"/>
      <c r="GCV52" s="354"/>
      <c r="GCW52" s="354"/>
      <c r="GCX52" s="354"/>
      <c r="GCY52" s="354"/>
      <c r="GCZ52" s="354"/>
      <c r="GDA52" s="354"/>
      <c r="GDB52" s="354"/>
      <c r="GDC52" s="354"/>
      <c r="GDD52" s="354"/>
      <c r="GDE52" s="354"/>
      <c r="GDF52" s="354"/>
      <c r="GDG52" s="354"/>
      <c r="GDH52" s="354"/>
      <c r="GDI52" s="354"/>
      <c r="GDJ52" s="354"/>
      <c r="GDK52" s="354"/>
      <c r="GDL52" s="354"/>
      <c r="GDM52" s="354"/>
      <c r="GDN52" s="354"/>
      <c r="GDO52" s="354"/>
      <c r="GDP52" s="354"/>
      <c r="GDQ52" s="354"/>
      <c r="GDR52" s="354"/>
      <c r="GDS52" s="354"/>
      <c r="GDT52" s="354"/>
      <c r="GDU52" s="354"/>
      <c r="GDV52" s="354"/>
      <c r="GDW52" s="354"/>
      <c r="GDX52" s="354"/>
      <c r="GDY52" s="354"/>
      <c r="GDZ52" s="354"/>
      <c r="GEA52" s="354"/>
      <c r="GEB52" s="354"/>
      <c r="GEC52" s="354"/>
      <c r="GED52" s="354"/>
      <c r="GEE52" s="354"/>
      <c r="GEF52" s="354"/>
      <c r="GEG52" s="354"/>
      <c r="GEH52" s="354"/>
      <c r="GEI52" s="354"/>
      <c r="GEJ52" s="354"/>
      <c r="GEK52" s="354"/>
      <c r="GEL52" s="354"/>
      <c r="GEM52" s="354"/>
      <c r="GEN52" s="354"/>
      <c r="GEO52" s="354"/>
      <c r="GEP52" s="354"/>
      <c r="GEQ52" s="354"/>
      <c r="GER52" s="354"/>
      <c r="GES52" s="354"/>
      <c r="GET52" s="354"/>
      <c r="GEU52" s="354"/>
      <c r="GEV52" s="354"/>
      <c r="GEW52" s="354"/>
      <c r="GEX52" s="354"/>
      <c r="GEY52" s="354"/>
      <c r="GEZ52" s="354"/>
      <c r="GFA52" s="354"/>
      <c r="GFB52" s="354"/>
      <c r="GFC52" s="354"/>
      <c r="GFD52" s="354"/>
      <c r="GFE52" s="354"/>
      <c r="GFF52" s="354"/>
      <c r="GFG52" s="354"/>
      <c r="GFH52" s="354"/>
      <c r="GFI52" s="354"/>
      <c r="GFJ52" s="354"/>
      <c r="GFK52" s="354"/>
      <c r="GFL52" s="354"/>
      <c r="GFM52" s="354"/>
      <c r="GFN52" s="354"/>
      <c r="GFO52" s="354"/>
      <c r="GFP52" s="354"/>
      <c r="GFQ52" s="354"/>
      <c r="GFR52" s="354"/>
      <c r="GFS52" s="354"/>
      <c r="GFT52" s="354"/>
      <c r="GFU52" s="354"/>
      <c r="GFV52" s="354"/>
      <c r="GFW52" s="354"/>
      <c r="GFX52" s="354"/>
      <c r="GFY52" s="354"/>
      <c r="GFZ52" s="354"/>
      <c r="GGA52" s="354"/>
      <c r="GGB52" s="354"/>
      <c r="GGC52" s="354"/>
      <c r="GGD52" s="354"/>
      <c r="GGE52" s="354"/>
      <c r="GGF52" s="354"/>
      <c r="GGG52" s="354"/>
      <c r="GGH52" s="354"/>
      <c r="GGI52" s="354"/>
      <c r="GGJ52" s="354"/>
      <c r="GGK52" s="354"/>
      <c r="GGL52" s="354"/>
      <c r="GGM52" s="354"/>
      <c r="GGN52" s="354"/>
      <c r="GGO52" s="354"/>
      <c r="GGP52" s="354"/>
      <c r="GGQ52" s="354"/>
      <c r="GGR52" s="354"/>
      <c r="GGS52" s="354"/>
      <c r="GGT52" s="354"/>
      <c r="GGU52" s="354"/>
      <c r="GGV52" s="354"/>
      <c r="GGW52" s="354"/>
      <c r="GGX52" s="354"/>
      <c r="GGY52" s="354"/>
      <c r="GGZ52" s="354"/>
      <c r="GHA52" s="354"/>
      <c r="GHB52" s="354"/>
      <c r="GHC52" s="354"/>
      <c r="GHD52" s="354"/>
      <c r="GHE52" s="354"/>
      <c r="GHF52" s="354"/>
      <c r="GHG52" s="354"/>
      <c r="GHH52" s="354"/>
      <c r="GHI52" s="354"/>
      <c r="GHJ52" s="354"/>
      <c r="GHK52" s="354"/>
      <c r="GHL52" s="354"/>
      <c r="GHM52" s="354"/>
      <c r="GHN52" s="354"/>
      <c r="GHO52" s="354"/>
      <c r="GHP52" s="354"/>
      <c r="GHQ52" s="354"/>
      <c r="GHR52" s="354"/>
      <c r="GHS52" s="354"/>
      <c r="GHT52" s="354"/>
      <c r="GHU52" s="354"/>
      <c r="GHV52" s="354"/>
      <c r="GHW52" s="354"/>
      <c r="GHX52" s="354"/>
      <c r="GHY52" s="354"/>
      <c r="GHZ52" s="354"/>
      <c r="GIA52" s="354"/>
      <c r="GIB52" s="354"/>
      <c r="GIC52" s="354"/>
      <c r="GID52" s="354"/>
      <c r="GIE52" s="354"/>
      <c r="GIF52" s="354"/>
      <c r="GIG52" s="354"/>
      <c r="GIH52" s="354"/>
      <c r="GII52" s="354"/>
      <c r="GIJ52" s="354"/>
      <c r="GIK52" s="354"/>
      <c r="GIL52" s="354"/>
      <c r="GIM52" s="354"/>
      <c r="GIN52" s="354"/>
      <c r="GIO52" s="354"/>
      <c r="GIP52" s="354"/>
      <c r="GIQ52" s="354"/>
      <c r="GIR52" s="354"/>
      <c r="GIS52" s="354"/>
      <c r="GIT52" s="354"/>
      <c r="GIU52" s="354"/>
      <c r="GIV52" s="354"/>
      <c r="GIW52" s="354"/>
      <c r="GIX52" s="354"/>
      <c r="GIY52" s="354"/>
      <c r="GIZ52" s="354"/>
      <c r="GJA52" s="354"/>
      <c r="GJB52" s="354"/>
      <c r="GJC52" s="354"/>
      <c r="GJD52" s="354"/>
      <c r="GJE52" s="354"/>
      <c r="GJF52" s="354"/>
      <c r="GJG52" s="354"/>
      <c r="GJH52" s="354"/>
      <c r="GJI52" s="354"/>
      <c r="GJJ52" s="354"/>
      <c r="GJK52" s="354"/>
      <c r="GJL52" s="354"/>
      <c r="GJM52" s="354"/>
      <c r="GJN52" s="354"/>
      <c r="GJO52" s="354"/>
      <c r="GJP52" s="354"/>
      <c r="GJQ52" s="354"/>
      <c r="GJR52" s="354"/>
      <c r="GJS52" s="354"/>
      <c r="GJT52" s="354"/>
      <c r="GJU52" s="354"/>
      <c r="GJV52" s="354"/>
      <c r="GJW52" s="354"/>
      <c r="GJX52" s="354"/>
      <c r="GJY52" s="354"/>
      <c r="GJZ52" s="354"/>
      <c r="GKA52" s="354"/>
      <c r="GKB52" s="354"/>
      <c r="GKC52" s="354"/>
      <c r="GKD52" s="354"/>
      <c r="GKE52" s="354"/>
      <c r="GKF52" s="354"/>
      <c r="GKG52" s="354"/>
      <c r="GKH52" s="354"/>
      <c r="GKI52" s="354"/>
      <c r="GKJ52" s="354"/>
      <c r="GKK52" s="354"/>
      <c r="GKL52" s="354"/>
      <c r="GKM52" s="354"/>
      <c r="GKN52" s="354"/>
      <c r="GKO52" s="354"/>
      <c r="GKP52" s="354"/>
      <c r="GKQ52" s="354"/>
      <c r="GKR52" s="354"/>
      <c r="GKS52" s="354"/>
      <c r="GKT52" s="354"/>
      <c r="GKU52" s="354"/>
      <c r="GKV52" s="354"/>
      <c r="GKW52" s="354"/>
      <c r="GKX52" s="354"/>
      <c r="GKY52" s="354"/>
      <c r="GKZ52" s="354"/>
      <c r="GLA52" s="354"/>
      <c r="GLB52" s="354"/>
      <c r="GLC52" s="354"/>
      <c r="GLD52" s="354"/>
      <c r="GLE52" s="354"/>
      <c r="GLF52" s="354"/>
      <c r="GLG52" s="354"/>
      <c r="GLH52" s="354"/>
      <c r="GLI52" s="354"/>
      <c r="GLJ52" s="354"/>
      <c r="GLK52" s="354"/>
      <c r="GLL52" s="354"/>
      <c r="GLM52" s="354"/>
      <c r="GLN52" s="354"/>
      <c r="GLO52" s="354"/>
      <c r="GLP52" s="354"/>
      <c r="GLQ52" s="354"/>
      <c r="GLR52" s="354"/>
      <c r="GLS52" s="354"/>
      <c r="GLT52" s="354"/>
      <c r="GLU52" s="354"/>
      <c r="GLV52" s="354"/>
      <c r="GLW52" s="354"/>
      <c r="GLX52" s="354"/>
      <c r="GLY52" s="354"/>
      <c r="GLZ52" s="354"/>
      <c r="GMA52" s="354"/>
      <c r="GMB52" s="354"/>
      <c r="GMC52" s="354"/>
      <c r="GMD52" s="354"/>
      <c r="GME52" s="354"/>
      <c r="GMF52" s="354"/>
      <c r="GMG52" s="354"/>
      <c r="GMH52" s="354"/>
      <c r="GMI52" s="354"/>
      <c r="GMJ52" s="354"/>
      <c r="GMK52" s="354"/>
      <c r="GML52" s="354"/>
      <c r="GMM52" s="354"/>
      <c r="GMN52" s="354"/>
      <c r="GMO52" s="354"/>
      <c r="GMP52" s="354"/>
      <c r="GMQ52" s="354"/>
      <c r="GMR52" s="354"/>
      <c r="GMS52" s="354"/>
      <c r="GMT52" s="354"/>
      <c r="GMU52" s="354"/>
      <c r="GMV52" s="354"/>
      <c r="GMW52" s="354"/>
      <c r="GMX52" s="354"/>
      <c r="GMY52" s="354"/>
      <c r="GMZ52" s="354"/>
      <c r="GNA52" s="354"/>
      <c r="GNB52" s="354"/>
      <c r="GNC52" s="354"/>
      <c r="GND52" s="354"/>
      <c r="GNE52" s="354"/>
      <c r="GNF52" s="354"/>
      <c r="GNG52" s="354"/>
      <c r="GNH52" s="354"/>
      <c r="GNI52" s="354"/>
      <c r="GNJ52" s="354"/>
      <c r="GNK52" s="354"/>
      <c r="GNL52" s="354"/>
      <c r="GNM52" s="354"/>
      <c r="GNN52" s="354"/>
      <c r="GNO52" s="354"/>
      <c r="GNP52" s="354"/>
      <c r="GNQ52" s="354"/>
      <c r="GNR52" s="354"/>
      <c r="GNS52" s="354"/>
      <c r="GNT52" s="354"/>
      <c r="GNU52" s="354"/>
      <c r="GNV52" s="354"/>
      <c r="GNW52" s="354"/>
      <c r="GNX52" s="354"/>
      <c r="GNY52" s="354"/>
      <c r="GNZ52" s="354"/>
      <c r="GOA52" s="354"/>
      <c r="GOB52" s="354"/>
      <c r="GOC52" s="354"/>
      <c r="GOD52" s="354"/>
      <c r="GOE52" s="354"/>
      <c r="GOF52" s="354"/>
      <c r="GOG52" s="354"/>
      <c r="GOH52" s="354"/>
      <c r="GOI52" s="354"/>
      <c r="GOJ52" s="354"/>
      <c r="GOK52" s="354"/>
      <c r="GOL52" s="354"/>
      <c r="GOM52" s="354"/>
      <c r="GON52" s="354"/>
      <c r="GOO52" s="354"/>
      <c r="GOP52" s="354"/>
      <c r="GOQ52" s="354"/>
      <c r="GOR52" s="354"/>
      <c r="GOS52" s="354"/>
      <c r="GOT52" s="354"/>
      <c r="GOU52" s="354"/>
      <c r="GOV52" s="354"/>
      <c r="GOW52" s="354"/>
      <c r="GOX52" s="354"/>
      <c r="GOY52" s="354"/>
      <c r="GOZ52" s="354"/>
      <c r="GPA52" s="354"/>
      <c r="GPB52" s="354"/>
      <c r="GPC52" s="354"/>
      <c r="GPD52" s="354"/>
      <c r="GPE52" s="354"/>
      <c r="GPF52" s="354"/>
      <c r="GPG52" s="354"/>
      <c r="GPH52" s="354"/>
      <c r="GPI52" s="354"/>
      <c r="GPJ52" s="354"/>
      <c r="GPK52" s="354"/>
      <c r="GPL52" s="354"/>
      <c r="GPM52" s="354"/>
      <c r="GPN52" s="354"/>
      <c r="GPO52" s="354"/>
      <c r="GPP52" s="354"/>
      <c r="GPQ52" s="354"/>
      <c r="GPR52" s="354"/>
      <c r="GPS52" s="354"/>
      <c r="GPT52" s="354"/>
      <c r="GPU52" s="354"/>
      <c r="GPV52" s="354"/>
      <c r="GPW52" s="354"/>
      <c r="GPX52" s="354"/>
      <c r="GPY52" s="354"/>
      <c r="GPZ52" s="354"/>
      <c r="GQA52" s="354"/>
      <c r="GQB52" s="354"/>
      <c r="GQC52" s="354"/>
      <c r="GQD52" s="354"/>
      <c r="GQE52" s="354"/>
      <c r="GQF52" s="354"/>
      <c r="GQG52" s="354"/>
      <c r="GQH52" s="354"/>
      <c r="GQI52" s="354"/>
      <c r="GQJ52" s="354"/>
      <c r="GQK52" s="354"/>
      <c r="GQL52" s="354"/>
      <c r="GQM52" s="354"/>
      <c r="GQN52" s="354"/>
      <c r="GQO52" s="354"/>
      <c r="GQP52" s="354"/>
      <c r="GQQ52" s="354"/>
      <c r="GQR52" s="354"/>
      <c r="GQS52" s="354"/>
      <c r="GQT52" s="354"/>
      <c r="GQU52" s="354"/>
      <c r="GQV52" s="354"/>
      <c r="GQW52" s="354"/>
      <c r="GQX52" s="354"/>
      <c r="GQY52" s="354"/>
      <c r="GQZ52" s="354"/>
      <c r="GRA52" s="354"/>
      <c r="GRB52" s="354"/>
      <c r="GRC52" s="354"/>
      <c r="GRD52" s="354"/>
      <c r="GRE52" s="354"/>
      <c r="GRF52" s="354"/>
      <c r="GRG52" s="354"/>
      <c r="GRH52" s="354"/>
      <c r="GRI52" s="354"/>
      <c r="GRJ52" s="354"/>
      <c r="GRK52" s="354"/>
      <c r="GRL52" s="354"/>
      <c r="GRM52" s="354"/>
      <c r="GRN52" s="354"/>
      <c r="GRO52" s="354"/>
      <c r="GRP52" s="354"/>
      <c r="GRQ52" s="354"/>
      <c r="GRR52" s="354"/>
      <c r="GRS52" s="354"/>
      <c r="GRT52" s="354"/>
      <c r="GRU52" s="354"/>
      <c r="GRV52" s="354"/>
      <c r="GRW52" s="354"/>
      <c r="GRX52" s="354"/>
      <c r="GRY52" s="354"/>
      <c r="GRZ52" s="354"/>
      <c r="GSA52" s="354"/>
      <c r="GSB52" s="354"/>
      <c r="GSC52" s="354"/>
      <c r="GSD52" s="354"/>
      <c r="GSE52" s="354"/>
      <c r="GSF52" s="354"/>
      <c r="GSG52" s="354"/>
      <c r="GSH52" s="354"/>
      <c r="GSI52" s="354"/>
      <c r="GSJ52" s="354"/>
      <c r="GSK52" s="354"/>
      <c r="GSL52" s="354"/>
      <c r="GSM52" s="354"/>
      <c r="GSN52" s="354"/>
      <c r="GSO52" s="354"/>
      <c r="GSP52" s="354"/>
      <c r="GSQ52" s="354"/>
      <c r="GSR52" s="354"/>
      <c r="GSS52" s="354"/>
      <c r="GST52" s="354"/>
      <c r="GSU52" s="354"/>
      <c r="GSV52" s="354"/>
      <c r="GSW52" s="354"/>
      <c r="GSX52" s="354"/>
      <c r="GSY52" s="354"/>
      <c r="GSZ52" s="354"/>
      <c r="GTA52" s="354"/>
      <c r="GTB52" s="354"/>
      <c r="GTC52" s="354"/>
      <c r="GTD52" s="354"/>
      <c r="GTE52" s="354"/>
      <c r="GTF52" s="354"/>
      <c r="GTG52" s="354"/>
      <c r="GTH52" s="354"/>
      <c r="GTI52" s="354"/>
      <c r="GTJ52" s="354"/>
      <c r="GTK52" s="354"/>
      <c r="GTL52" s="354"/>
      <c r="GTM52" s="354"/>
      <c r="GTN52" s="354"/>
      <c r="GTO52" s="354"/>
      <c r="GTP52" s="354"/>
      <c r="GTQ52" s="354"/>
      <c r="GTR52" s="354"/>
      <c r="GTS52" s="354"/>
      <c r="GTT52" s="354"/>
      <c r="GTU52" s="354"/>
      <c r="GTV52" s="354"/>
      <c r="GTW52" s="354"/>
      <c r="GTX52" s="354"/>
      <c r="GTY52" s="354"/>
      <c r="GTZ52" s="354"/>
      <c r="GUA52" s="354"/>
      <c r="GUB52" s="354"/>
      <c r="GUC52" s="354"/>
      <c r="GUD52" s="354"/>
      <c r="GUE52" s="354"/>
      <c r="GUF52" s="354"/>
      <c r="GUG52" s="354"/>
      <c r="GUH52" s="354"/>
      <c r="GUI52" s="354"/>
      <c r="GUJ52" s="354"/>
      <c r="GUK52" s="354"/>
      <c r="GUL52" s="354"/>
      <c r="GUM52" s="354"/>
      <c r="GUN52" s="354"/>
      <c r="GUO52" s="354"/>
      <c r="GUP52" s="354"/>
      <c r="GUQ52" s="354"/>
      <c r="GUR52" s="354"/>
      <c r="GUS52" s="354"/>
      <c r="GUT52" s="354"/>
      <c r="GUU52" s="354"/>
      <c r="GUV52" s="354"/>
      <c r="GUW52" s="354"/>
      <c r="GUX52" s="354"/>
      <c r="GUY52" s="354"/>
      <c r="GUZ52" s="354"/>
      <c r="GVA52" s="354"/>
      <c r="GVB52" s="354"/>
      <c r="GVC52" s="354"/>
      <c r="GVD52" s="354"/>
      <c r="GVE52" s="354"/>
      <c r="GVF52" s="354"/>
      <c r="GVG52" s="354"/>
      <c r="GVH52" s="354"/>
      <c r="GVI52" s="354"/>
      <c r="GVJ52" s="354"/>
      <c r="GVK52" s="354"/>
      <c r="GVL52" s="354"/>
      <c r="GVM52" s="354"/>
      <c r="GVN52" s="354"/>
      <c r="GVO52" s="354"/>
      <c r="GVP52" s="354"/>
      <c r="GVQ52" s="354"/>
      <c r="GVR52" s="354"/>
      <c r="GVS52" s="354"/>
      <c r="GVT52" s="354"/>
      <c r="GVU52" s="354"/>
      <c r="GVV52" s="354"/>
      <c r="GVW52" s="354"/>
      <c r="GVX52" s="354"/>
      <c r="GVY52" s="354"/>
      <c r="GVZ52" s="354"/>
      <c r="GWA52" s="354"/>
      <c r="GWB52" s="354"/>
      <c r="GWC52" s="354"/>
      <c r="GWD52" s="354"/>
      <c r="GWE52" s="354"/>
      <c r="GWF52" s="354"/>
      <c r="GWG52" s="354"/>
      <c r="GWH52" s="354"/>
      <c r="GWI52" s="354"/>
      <c r="GWJ52" s="354"/>
      <c r="GWK52" s="354"/>
      <c r="GWL52" s="354"/>
      <c r="GWM52" s="354"/>
      <c r="GWN52" s="354"/>
      <c r="GWO52" s="354"/>
      <c r="GWP52" s="354"/>
      <c r="GWQ52" s="354"/>
      <c r="GWR52" s="354"/>
      <c r="GWS52" s="354"/>
      <c r="GWT52" s="354"/>
      <c r="GWU52" s="354"/>
      <c r="GWV52" s="354"/>
      <c r="GWW52" s="354"/>
      <c r="GWX52" s="354"/>
      <c r="GWY52" s="354"/>
      <c r="GWZ52" s="354"/>
      <c r="GXA52" s="354"/>
      <c r="GXB52" s="354"/>
      <c r="GXC52" s="354"/>
      <c r="GXD52" s="354"/>
      <c r="GXE52" s="354"/>
      <c r="GXF52" s="354"/>
      <c r="GXG52" s="354"/>
      <c r="GXH52" s="354"/>
      <c r="GXI52" s="354"/>
      <c r="GXJ52" s="354"/>
      <c r="GXK52" s="354"/>
      <c r="GXL52" s="354"/>
      <c r="GXM52" s="354"/>
      <c r="GXN52" s="354"/>
      <c r="GXO52" s="354"/>
      <c r="GXP52" s="354"/>
      <c r="GXQ52" s="354"/>
      <c r="GXR52" s="354"/>
      <c r="GXS52" s="354"/>
      <c r="GXT52" s="354"/>
      <c r="GXU52" s="354"/>
      <c r="GXV52" s="354"/>
      <c r="GXW52" s="354"/>
      <c r="GXX52" s="354"/>
      <c r="GXY52" s="354"/>
      <c r="GXZ52" s="354"/>
      <c r="GYA52" s="354"/>
      <c r="GYB52" s="354"/>
      <c r="GYC52" s="354"/>
      <c r="GYD52" s="354"/>
      <c r="GYE52" s="354"/>
      <c r="GYF52" s="354"/>
      <c r="GYG52" s="354"/>
      <c r="GYH52" s="354"/>
      <c r="GYI52" s="354"/>
      <c r="GYJ52" s="354"/>
      <c r="GYK52" s="354"/>
      <c r="GYL52" s="354"/>
      <c r="GYM52" s="354"/>
      <c r="GYN52" s="354"/>
      <c r="GYO52" s="354"/>
      <c r="GYP52" s="354"/>
      <c r="GYQ52" s="354"/>
      <c r="GYR52" s="354"/>
      <c r="GYS52" s="354"/>
      <c r="GYT52" s="354"/>
      <c r="GYU52" s="354"/>
      <c r="GYV52" s="354"/>
      <c r="GYW52" s="354"/>
      <c r="GYX52" s="354"/>
      <c r="GYY52" s="354"/>
      <c r="GYZ52" s="354"/>
      <c r="GZA52" s="354"/>
      <c r="GZB52" s="354"/>
      <c r="GZC52" s="354"/>
      <c r="GZD52" s="354"/>
      <c r="GZE52" s="354"/>
      <c r="GZF52" s="354"/>
      <c r="GZG52" s="354"/>
      <c r="GZH52" s="354"/>
      <c r="GZI52" s="354"/>
      <c r="GZJ52" s="354"/>
      <c r="GZK52" s="354"/>
      <c r="GZL52" s="354"/>
      <c r="GZM52" s="354"/>
      <c r="GZN52" s="354"/>
      <c r="GZO52" s="354"/>
      <c r="GZP52" s="354"/>
      <c r="GZQ52" s="354"/>
      <c r="GZR52" s="354"/>
      <c r="GZS52" s="354"/>
      <c r="GZT52" s="354"/>
      <c r="GZU52" s="354"/>
      <c r="GZV52" s="354"/>
      <c r="GZW52" s="354"/>
      <c r="GZX52" s="354"/>
      <c r="GZY52" s="354"/>
      <c r="GZZ52" s="354"/>
      <c r="HAA52" s="354"/>
      <c r="HAB52" s="354"/>
      <c r="HAC52" s="354"/>
      <c r="HAD52" s="354"/>
      <c r="HAE52" s="354"/>
      <c r="HAF52" s="354"/>
      <c r="HAG52" s="354"/>
      <c r="HAH52" s="354"/>
      <c r="HAI52" s="354"/>
      <c r="HAJ52" s="354"/>
      <c r="HAK52" s="354"/>
      <c r="HAL52" s="354"/>
      <c r="HAM52" s="354"/>
      <c r="HAN52" s="354"/>
      <c r="HAO52" s="354"/>
      <c r="HAP52" s="354"/>
      <c r="HAQ52" s="354"/>
      <c r="HAR52" s="354"/>
      <c r="HAS52" s="354"/>
      <c r="HAT52" s="354"/>
      <c r="HAU52" s="354"/>
      <c r="HAV52" s="354"/>
      <c r="HAW52" s="354"/>
      <c r="HAX52" s="354"/>
      <c r="HAY52" s="354"/>
      <c r="HAZ52" s="354"/>
      <c r="HBA52" s="354"/>
      <c r="HBB52" s="354"/>
      <c r="HBC52" s="354"/>
      <c r="HBD52" s="354"/>
      <c r="HBE52" s="354"/>
      <c r="HBF52" s="354"/>
      <c r="HBG52" s="354"/>
      <c r="HBH52" s="354"/>
      <c r="HBI52" s="354"/>
      <c r="HBJ52" s="354"/>
      <c r="HBK52" s="354"/>
      <c r="HBL52" s="354"/>
      <c r="HBM52" s="354"/>
      <c r="HBN52" s="354"/>
      <c r="HBO52" s="354"/>
      <c r="HBP52" s="354"/>
      <c r="HBQ52" s="354"/>
      <c r="HBR52" s="354"/>
      <c r="HBS52" s="354"/>
      <c r="HBT52" s="354"/>
      <c r="HBU52" s="354"/>
      <c r="HBV52" s="354"/>
      <c r="HBW52" s="354"/>
      <c r="HBX52" s="354"/>
      <c r="HBY52" s="354"/>
      <c r="HBZ52" s="354"/>
      <c r="HCA52" s="354"/>
      <c r="HCB52" s="354"/>
      <c r="HCC52" s="354"/>
      <c r="HCD52" s="354"/>
      <c r="HCE52" s="354"/>
      <c r="HCF52" s="354"/>
      <c r="HCG52" s="354"/>
      <c r="HCH52" s="354"/>
      <c r="HCI52" s="354"/>
      <c r="HCJ52" s="354"/>
      <c r="HCK52" s="354"/>
      <c r="HCL52" s="354"/>
      <c r="HCM52" s="354"/>
      <c r="HCN52" s="354"/>
      <c r="HCO52" s="354"/>
      <c r="HCP52" s="354"/>
      <c r="HCQ52" s="354"/>
      <c r="HCR52" s="354"/>
      <c r="HCS52" s="354"/>
      <c r="HCT52" s="354"/>
      <c r="HCU52" s="354"/>
      <c r="HCV52" s="354"/>
      <c r="HCW52" s="354"/>
      <c r="HCX52" s="354"/>
      <c r="HCY52" s="354"/>
      <c r="HCZ52" s="354"/>
      <c r="HDA52" s="354"/>
      <c r="HDB52" s="354"/>
      <c r="HDC52" s="354"/>
      <c r="HDD52" s="354"/>
      <c r="HDE52" s="354"/>
      <c r="HDF52" s="354"/>
      <c r="HDG52" s="354"/>
      <c r="HDH52" s="354"/>
      <c r="HDI52" s="354"/>
      <c r="HDJ52" s="354"/>
      <c r="HDK52" s="354"/>
      <c r="HDL52" s="354"/>
      <c r="HDM52" s="354"/>
      <c r="HDN52" s="354"/>
      <c r="HDO52" s="354"/>
      <c r="HDP52" s="354"/>
      <c r="HDQ52" s="354"/>
      <c r="HDR52" s="354"/>
      <c r="HDS52" s="354"/>
      <c r="HDT52" s="354"/>
      <c r="HDU52" s="354"/>
      <c r="HDV52" s="354"/>
      <c r="HDW52" s="354"/>
      <c r="HDX52" s="354"/>
      <c r="HDY52" s="354"/>
      <c r="HDZ52" s="354"/>
      <c r="HEA52" s="354"/>
      <c r="HEB52" s="354"/>
      <c r="HEC52" s="354"/>
      <c r="HED52" s="354"/>
      <c r="HEE52" s="354"/>
      <c r="HEF52" s="354"/>
      <c r="HEG52" s="354"/>
      <c r="HEH52" s="354"/>
      <c r="HEI52" s="354"/>
      <c r="HEJ52" s="354"/>
      <c r="HEK52" s="354"/>
      <c r="HEL52" s="354"/>
      <c r="HEM52" s="354"/>
      <c r="HEN52" s="354"/>
      <c r="HEO52" s="354"/>
      <c r="HEP52" s="354"/>
      <c r="HEQ52" s="354"/>
      <c r="HER52" s="354"/>
      <c r="HES52" s="354"/>
      <c r="HET52" s="354"/>
      <c r="HEU52" s="354"/>
      <c r="HEV52" s="354"/>
      <c r="HEW52" s="354"/>
      <c r="HEX52" s="354"/>
      <c r="HEY52" s="354"/>
      <c r="HEZ52" s="354"/>
      <c r="HFA52" s="354"/>
      <c r="HFB52" s="354"/>
      <c r="HFC52" s="354"/>
      <c r="HFD52" s="354"/>
      <c r="HFE52" s="354"/>
      <c r="HFF52" s="354"/>
      <c r="HFG52" s="354"/>
      <c r="HFH52" s="354"/>
      <c r="HFI52" s="354"/>
      <c r="HFJ52" s="354"/>
      <c r="HFK52" s="354"/>
      <c r="HFL52" s="354"/>
      <c r="HFM52" s="354"/>
      <c r="HFN52" s="354"/>
      <c r="HFO52" s="354"/>
      <c r="HFP52" s="354"/>
      <c r="HFQ52" s="354"/>
      <c r="HFR52" s="354"/>
      <c r="HFS52" s="354"/>
      <c r="HFT52" s="354"/>
      <c r="HFU52" s="354"/>
      <c r="HFV52" s="354"/>
      <c r="HFW52" s="354"/>
      <c r="HFX52" s="354"/>
      <c r="HFY52" s="354"/>
      <c r="HFZ52" s="354"/>
      <c r="HGA52" s="354"/>
      <c r="HGB52" s="354"/>
      <c r="HGC52" s="354"/>
      <c r="HGD52" s="354"/>
      <c r="HGE52" s="354"/>
      <c r="HGF52" s="354"/>
      <c r="HGG52" s="354"/>
      <c r="HGH52" s="354"/>
      <c r="HGI52" s="354"/>
      <c r="HGJ52" s="354"/>
      <c r="HGK52" s="354"/>
      <c r="HGL52" s="354"/>
      <c r="HGM52" s="354"/>
      <c r="HGN52" s="354"/>
      <c r="HGO52" s="354"/>
      <c r="HGP52" s="354"/>
      <c r="HGQ52" s="354"/>
      <c r="HGR52" s="354"/>
      <c r="HGS52" s="354"/>
      <c r="HGT52" s="354"/>
      <c r="HGU52" s="354"/>
      <c r="HGV52" s="354"/>
      <c r="HGW52" s="354"/>
      <c r="HGX52" s="354"/>
      <c r="HGY52" s="354"/>
      <c r="HGZ52" s="354"/>
      <c r="HHA52" s="354"/>
      <c r="HHB52" s="354"/>
      <c r="HHC52" s="354"/>
      <c r="HHD52" s="354"/>
      <c r="HHE52" s="354"/>
      <c r="HHF52" s="354"/>
      <c r="HHG52" s="354"/>
      <c r="HHH52" s="354"/>
      <c r="HHI52" s="354"/>
      <c r="HHJ52" s="354"/>
      <c r="HHK52" s="354"/>
      <c r="HHL52" s="354"/>
      <c r="HHM52" s="354"/>
      <c r="HHN52" s="354"/>
      <c r="HHO52" s="354"/>
      <c r="HHP52" s="354"/>
      <c r="HHQ52" s="354"/>
      <c r="HHR52" s="354"/>
      <c r="HHS52" s="354"/>
      <c r="HHT52" s="354"/>
      <c r="HHU52" s="354"/>
      <c r="HHV52" s="354"/>
      <c r="HHW52" s="354"/>
      <c r="HHX52" s="354"/>
      <c r="HHY52" s="354"/>
      <c r="HHZ52" s="354"/>
      <c r="HIA52" s="354"/>
      <c r="HIB52" s="354"/>
      <c r="HIC52" s="354"/>
      <c r="HID52" s="354"/>
      <c r="HIE52" s="354"/>
      <c r="HIF52" s="354"/>
      <c r="HIG52" s="354"/>
      <c r="HIH52" s="354"/>
      <c r="HII52" s="354"/>
      <c r="HIJ52" s="354"/>
      <c r="HIK52" s="354"/>
      <c r="HIL52" s="354"/>
      <c r="HIM52" s="354"/>
      <c r="HIN52" s="354"/>
      <c r="HIO52" s="354"/>
      <c r="HIP52" s="354"/>
      <c r="HIQ52" s="354"/>
      <c r="HIR52" s="354"/>
      <c r="HIS52" s="354"/>
      <c r="HIT52" s="354"/>
      <c r="HIU52" s="354"/>
      <c r="HIV52" s="354"/>
      <c r="HIW52" s="354"/>
      <c r="HIX52" s="354"/>
      <c r="HIY52" s="354"/>
      <c r="HIZ52" s="354"/>
      <c r="HJA52" s="354"/>
      <c r="HJB52" s="354"/>
      <c r="HJC52" s="354"/>
      <c r="HJD52" s="354"/>
      <c r="HJE52" s="354"/>
      <c r="HJF52" s="354"/>
      <c r="HJG52" s="354"/>
      <c r="HJH52" s="354"/>
      <c r="HJI52" s="354"/>
      <c r="HJJ52" s="354"/>
      <c r="HJK52" s="354"/>
      <c r="HJL52" s="354"/>
      <c r="HJM52" s="354"/>
      <c r="HJN52" s="354"/>
      <c r="HJO52" s="354"/>
      <c r="HJP52" s="354"/>
      <c r="HJQ52" s="354"/>
      <c r="HJR52" s="354"/>
      <c r="HJS52" s="354"/>
      <c r="HJT52" s="354"/>
      <c r="HJU52" s="354"/>
      <c r="HJV52" s="354"/>
      <c r="HJW52" s="354"/>
      <c r="HJX52" s="354"/>
      <c r="HJY52" s="354"/>
      <c r="HJZ52" s="354"/>
      <c r="HKA52" s="354"/>
      <c r="HKB52" s="354"/>
      <c r="HKC52" s="354"/>
      <c r="HKD52" s="354"/>
      <c r="HKE52" s="354"/>
      <c r="HKF52" s="354"/>
      <c r="HKG52" s="354"/>
      <c r="HKH52" s="354"/>
      <c r="HKI52" s="354"/>
      <c r="HKJ52" s="354"/>
      <c r="HKK52" s="354"/>
      <c r="HKL52" s="354"/>
      <c r="HKM52" s="354"/>
      <c r="HKN52" s="354"/>
      <c r="HKO52" s="354"/>
      <c r="HKP52" s="354"/>
      <c r="HKQ52" s="354"/>
      <c r="HKR52" s="354"/>
      <c r="HKS52" s="354"/>
      <c r="HKT52" s="354"/>
      <c r="HKU52" s="354"/>
      <c r="HKV52" s="354"/>
      <c r="HKW52" s="354"/>
      <c r="HKX52" s="354"/>
      <c r="HKY52" s="354"/>
      <c r="HKZ52" s="354"/>
      <c r="HLA52" s="354"/>
      <c r="HLB52" s="354"/>
      <c r="HLC52" s="354"/>
      <c r="HLD52" s="354"/>
      <c r="HLE52" s="354"/>
      <c r="HLF52" s="354"/>
      <c r="HLG52" s="354"/>
      <c r="HLH52" s="354"/>
      <c r="HLI52" s="354"/>
      <c r="HLJ52" s="354"/>
      <c r="HLK52" s="354"/>
      <c r="HLL52" s="354"/>
      <c r="HLM52" s="354"/>
      <c r="HLN52" s="354"/>
      <c r="HLO52" s="354"/>
      <c r="HLP52" s="354"/>
      <c r="HLQ52" s="354"/>
      <c r="HLR52" s="354"/>
      <c r="HLS52" s="354"/>
      <c r="HLT52" s="354"/>
      <c r="HLU52" s="354"/>
      <c r="HLV52" s="354"/>
      <c r="HLW52" s="354"/>
      <c r="HLX52" s="354"/>
      <c r="HLY52" s="354"/>
      <c r="HLZ52" s="354"/>
      <c r="HMA52" s="354"/>
      <c r="HMB52" s="354"/>
      <c r="HMC52" s="354"/>
      <c r="HMD52" s="354"/>
      <c r="HME52" s="354"/>
      <c r="HMF52" s="354"/>
      <c r="HMG52" s="354"/>
      <c r="HMH52" s="354"/>
      <c r="HMI52" s="354"/>
      <c r="HMJ52" s="354"/>
      <c r="HMK52" s="354"/>
      <c r="HML52" s="354"/>
      <c r="HMM52" s="354"/>
      <c r="HMN52" s="354"/>
      <c r="HMO52" s="354"/>
      <c r="HMP52" s="354"/>
      <c r="HMQ52" s="354"/>
      <c r="HMR52" s="354"/>
      <c r="HMS52" s="354"/>
      <c r="HMT52" s="354"/>
      <c r="HMU52" s="354"/>
      <c r="HMV52" s="354"/>
      <c r="HMW52" s="354"/>
      <c r="HMX52" s="354"/>
      <c r="HMY52" s="354"/>
      <c r="HMZ52" s="354"/>
      <c r="HNA52" s="354"/>
      <c r="HNB52" s="354"/>
      <c r="HNC52" s="354"/>
      <c r="HND52" s="354"/>
      <c r="HNE52" s="354"/>
      <c r="HNF52" s="354"/>
      <c r="HNG52" s="354"/>
      <c r="HNH52" s="354"/>
      <c r="HNI52" s="354"/>
      <c r="HNJ52" s="354"/>
      <c r="HNK52" s="354"/>
      <c r="HNL52" s="354"/>
      <c r="HNM52" s="354"/>
      <c r="HNN52" s="354"/>
      <c r="HNO52" s="354"/>
      <c r="HNP52" s="354"/>
      <c r="HNQ52" s="354"/>
      <c r="HNR52" s="354"/>
      <c r="HNS52" s="354"/>
      <c r="HNT52" s="354"/>
      <c r="HNU52" s="354"/>
      <c r="HNV52" s="354"/>
      <c r="HNW52" s="354"/>
      <c r="HNX52" s="354"/>
      <c r="HNY52" s="354"/>
      <c r="HNZ52" s="354"/>
      <c r="HOA52" s="354"/>
      <c r="HOB52" s="354"/>
      <c r="HOC52" s="354"/>
      <c r="HOD52" s="354"/>
      <c r="HOE52" s="354"/>
      <c r="HOF52" s="354"/>
      <c r="HOG52" s="354"/>
      <c r="HOH52" s="354"/>
      <c r="HOI52" s="354"/>
      <c r="HOJ52" s="354"/>
      <c r="HOK52" s="354"/>
      <c r="HOL52" s="354"/>
      <c r="HOM52" s="354"/>
      <c r="HON52" s="354"/>
      <c r="HOO52" s="354"/>
      <c r="HOP52" s="354"/>
      <c r="HOQ52" s="354"/>
      <c r="HOR52" s="354"/>
      <c r="HOS52" s="354"/>
      <c r="HOT52" s="354"/>
      <c r="HOU52" s="354"/>
      <c r="HOV52" s="354"/>
      <c r="HOW52" s="354"/>
      <c r="HOX52" s="354"/>
      <c r="HOY52" s="354"/>
      <c r="HOZ52" s="354"/>
      <c r="HPA52" s="354"/>
      <c r="HPB52" s="354"/>
      <c r="HPC52" s="354"/>
      <c r="HPD52" s="354"/>
      <c r="HPE52" s="354"/>
      <c r="HPF52" s="354"/>
      <c r="HPG52" s="354"/>
      <c r="HPH52" s="354"/>
      <c r="HPI52" s="354"/>
      <c r="HPJ52" s="354"/>
      <c r="HPK52" s="354"/>
      <c r="HPL52" s="354"/>
      <c r="HPM52" s="354"/>
      <c r="HPN52" s="354"/>
      <c r="HPO52" s="354"/>
      <c r="HPP52" s="354"/>
      <c r="HPQ52" s="354"/>
      <c r="HPR52" s="354"/>
      <c r="HPS52" s="354"/>
      <c r="HPT52" s="354"/>
      <c r="HPU52" s="354"/>
      <c r="HPV52" s="354"/>
      <c r="HPW52" s="354"/>
      <c r="HPX52" s="354"/>
      <c r="HPY52" s="354"/>
      <c r="HPZ52" s="354"/>
      <c r="HQA52" s="354"/>
      <c r="HQB52" s="354"/>
      <c r="HQC52" s="354"/>
      <c r="HQD52" s="354"/>
      <c r="HQE52" s="354"/>
      <c r="HQF52" s="354"/>
      <c r="HQG52" s="354"/>
      <c r="HQH52" s="354"/>
      <c r="HQI52" s="354"/>
      <c r="HQJ52" s="354"/>
      <c r="HQK52" s="354"/>
      <c r="HQL52" s="354"/>
      <c r="HQM52" s="354"/>
      <c r="HQN52" s="354"/>
      <c r="HQO52" s="354"/>
      <c r="HQP52" s="354"/>
      <c r="HQQ52" s="354"/>
      <c r="HQR52" s="354"/>
      <c r="HQS52" s="354"/>
      <c r="HQT52" s="354"/>
      <c r="HQU52" s="354"/>
      <c r="HQV52" s="354"/>
      <c r="HQW52" s="354"/>
      <c r="HQX52" s="354"/>
      <c r="HQY52" s="354"/>
      <c r="HQZ52" s="354"/>
      <c r="HRA52" s="354"/>
      <c r="HRB52" s="354"/>
      <c r="HRC52" s="354"/>
      <c r="HRD52" s="354"/>
      <c r="HRE52" s="354"/>
      <c r="HRF52" s="354"/>
      <c r="HRG52" s="354"/>
      <c r="HRH52" s="354"/>
      <c r="HRI52" s="354"/>
      <c r="HRJ52" s="354"/>
      <c r="HRK52" s="354"/>
      <c r="HRL52" s="354"/>
      <c r="HRM52" s="354"/>
      <c r="HRN52" s="354"/>
      <c r="HRO52" s="354"/>
      <c r="HRP52" s="354"/>
      <c r="HRQ52" s="354"/>
      <c r="HRR52" s="354"/>
      <c r="HRS52" s="354"/>
      <c r="HRT52" s="354"/>
      <c r="HRU52" s="354"/>
      <c r="HRV52" s="354"/>
      <c r="HRW52" s="354"/>
      <c r="HRX52" s="354"/>
      <c r="HRY52" s="354"/>
      <c r="HRZ52" s="354"/>
      <c r="HSA52" s="354"/>
      <c r="HSB52" s="354"/>
      <c r="HSC52" s="354"/>
      <c r="HSD52" s="354"/>
      <c r="HSE52" s="354"/>
      <c r="HSF52" s="354"/>
      <c r="HSG52" s="354"/>
      <c r="HSH52" s="354"/>
      <c r="HSI52" s="354"/>
      <c r="HSJ52" s="354"/>
      <c r="HSK52" s="354"/>
      <c r="HSL52" s="354"/>
      <c r="HSM52" s="354"/>
      <c r="HSN52" s="354"/>
      <c r="HSO52" s="354"/>
      <c r="HSP52" s="354"/>
      <c r="HSQ52" s="354"/>
      <c r="HSR52" s="354"/>
      <c r="HSS52" s="354"/>
      <c r="HST52" s="354"/>
      <c r="HSU52" s="354"/>
      <c r="HSV52" s="354"/>
      <c r="HSW52" s="354"/>
      <c r="HSX52" s="354"/>
      <c r="HSY52" s="354"/>
      <c r="HSZ52" s="354"/>
      <c r="HTA52" s="354"/>
      <c r="HTB52" s="354"/>
      <c r="HTC52" s="354"/>
      <c r="HTD52" s="354"/>
      <c r="HTE52" s="354"/>
      <c r="HTF52" s="354"/>
      <c r="HTG52" s="354"/>
      <c r="HTH52" s="354"/>
      <c r="HTI52" s="354"/>
      <c r="HTJ52" s="354"/>
      <c r="HTK52" s="354"/>
      <c r="HTL52" s="354"/>
      <c r="HTM52" s="354"/>
      <c r="HTN52" s="354"/>
      <c r="HTO52" s="354"/>
      <c r="HTP52" s="354"/>
      <c r="HTQ52" s="354"/>
      <c r="HTR52" s="354"/>
      <c r="HTS52" s="354"/>
      <c r="HTT52" s="354"/>
      <c r="HTU52" s="354"/>
      <c r="HTV52" s="354"/>
      <c r="HTW52" s="354"/>
      <c r="HTX52" s="354"/>
      <c r="HTY52" s="354"/>
      <c r="HTZ52" s="354"/>
      <c r="HUA52" s="354"/>
      <c r="HUB52" s="354"/>
      <c r="HUC52" s="354"/>
      <c r="HUD52" s="354"/>
      <c r="HUE52" s="354"/>
      <c r="HUF52" s="354"/>
      <c r="HUG52" s="354"/>
      <c r="HUH52" s="354"/>
      <c r="HUI52" s="354"/>
      <c r="HUJ52" s="354"/>
      <c r="HUK52" s="354"/>
      <c r="HUL52" s="354"/>
      <c r="HUM52" s="354"/>
      <c r="HUN52" s="354"/>
      <c r="HUO52" s="354"/>
      <c r="HUP52" s="354"/>
      <c r="HUQ52" s="354"/>
      <c r="HUR52" s="354"/>
      <c r="HUS52" s="354"/>
      <c r="HUT52" s="354"/>
      <c r="HUU52" s="354"/>
      <c r="HUV52" s="354"/>
      <c r="HUW52" s="354"/>
      <c r="HUX52" s="354"/>
      <c r="HUY52" s="354"/>
      <c r="HUZ52" s="354"/>
      <c r="HVA52" s="354"/>
      <c r="HVB52" s="354"/>
      <c r="HVC52" s="354"/>
      <c r="HVD52" s="354"/>
      <c r="HVE52" s="354"/>
      <c r="HVF52" s="354"/>
      <c r="HVG52" s="354"/>
      <c r="HVH52" s="354"/>
      <c r="HVI52" s="354"/>
      <c r="HVJ52" s="354"/>
      <c r="HVK52" s="354"/>
      <c r="HVL52" s="354"/>
      <c r="HVM52" s="354"/>
      <c r="HVN52" s="354"/>
      <c r="HVO52" s="354"/>
      <c r="HVP52" s="354"/>
      <c r="HVQ52" s="354"/>
      <c r="HVR52" s="354"/>
      <c r="HVS52" s="354"/>
      <c r="HVT52" s="354"/>
      <c r="HVU52" s="354"/>
      <c r="HVV52" s="354"/>
      <c r="HVW52" s="354"/>
      <c r="HVX52" s="354"/>
      <c r="HVY52" s="354"/>
      <c r="HVZ52" s="354"/>
      <c r="HWA52" s="354"/>
      <c r="HWB52" s="354"/>
      <c r="HWC52" s="354"/>
      <c r="HWD52" s="354"/>
      <c r="HWE52" s="354"/>
      <c r="HWF52" s="354"/>
      <c r="HWG52" s="354"/>
      <c r="HWH52" s="354"/>
      <c r="HWI52" s="354"/>
      <c r="HWJ52" s="354"/>
      <c r="HWK52" s="354"/>
      <c r="HWL52" s="354"/>
      <c r="HWM52" s="354"/>
      <c r="HWN52" s="354"/>
      <c r="HWO52" s="354"/>
      <c r="HWP52" s="354"/>
      <c r="HWQ52" s="354"/>
      <c r="HWR52" s="354"/>
      <c r="HWS52" s="354"/>
      <c r="HWT52" s="354"/>
      <c r="HWU52" s="354"/>
      <c r="HWV52" s="354"/>
      <c r="HWW52" s="354"/>
      <c r="HWX52" s="354"/>
      <c r="HWY52" s="354"/>
      <c r="HWZ52" s="354"/>
      <c r="HXA52" s="354"/>
      <c r="HXB52" s="354"/>
      <c r="HXC52" s="354"/>
      <c r="HXD52" s="354"/>
      <c r="HXE52" s="354"/>
      <c r="HXF52" s="354"/>
      <c r="HXG52" s="354"/>
      <c r="HXH52" s="354"/>
      <c r="HXI52" s="354"/>
      <c r="HXJ52" s="354"/>
      <c r="HXK52" s="354"/>
      <c r="HXL52" s="354"/>
      <c r="HXM52" s="354"/>
      <c r="HXN52" s="354"/>
      <c r="HXO52" s="354"/>
      <c r="HXP52" s="354"/>
      <c r="HXQ52" s="354"/>
      <c r="HXR52" s="354"/>
      <c r="HXS52" s="354"/>
      <c r="HXT52" s="354"/>
      <c r="HXU52" s="354"/>
      <c r="HXV52" s="354"/>
      <c r="HXW52" s="354"/>
      <c r="HXX52" s="354"/>
      <c r="HXY52" s="354"/>
      <c r="HXZ52" s="354"/>
      <c r="HYA52" s="354"/>
      <c r="HYB52" s="354"/>
      <c r="HYC52" s="354"/>
      <c r="HYD52" s="354"/>
      <c r="HYE52" s="354"/>
      <c r="HYF52" s="354"/>
      <c r="HYG52" s="354"/>
      <c r="HYH52" s="354"/>
      <c r="HYI52" s="354"/>
      <c r="HYJ52" s="354"/>
      <c r="HYK52" s="354"/>
      <c r="HYL52" s="354"/>
      <c r="HYM52" s="354"/>
      <c r="HYN52" s="354"/>
      <c r="HYO52" s="354"/>
      <c r="HYP52" s="354"/>
      <c r="HYQ52" s="354"/>
      <c r="HYR52" s="354"/>
      <c r="HYS52" s="354"/>
      <c r="HYT52" s="354"/>
      <c r="HYU52" s="354"/>
      <c r="HYV52" s="354"/>
      <c r="HYW52" s="354"/>
      <c r="HYX52" s="354"/>
      <c r="HYY52" s="354"/>
      <c r="HYZ52" s="354"/>
      <c r="HZA52" s="354"/>
      <c r="HZB52" s="354"/>
      <c r="HZC52" s="354"/>
      <c r="HZD52" s="354"/>
      <c r="HZE52" s="354"/>
      <c r="HZF52" s="354"/>
      <c r="HZG52" s="354"/>
      <c r="HZH52" s="354"/>
      <c r="HZI52" s="354"/>
      <c r="HZJ52" s="354"/>
      <c r="HZK52" s="354"/>
      <c r="HZL52" s="354"/>
      <c r="HZM52" s="354"/>
      <c r="HZN52" s="354"/>
      <c r="HZO52" s="354"/>
      <c r="HZP52" s="354"/>
      <c r="HZQ52" s="354"/>
      <c r="HZR52" s="354"/>
      <c r="HZS52" s="354"/>
      <c r="HZT52" s="354"/>
      <c r="HZU52" s="354"/>
      <c r="HZV52" s="354"/>
      <c r="HZW52" s="354"/>
      <c r="HZX52" s="354"/>
      <c r="HZY52" s="354"/>
      <c r="HZZ52" s="354"/>
      <c r="IAA52" s="354"/>
      <c r="IAB52" s="354"/>
      <c r="IAC52" s="354"/>
      <c r="IAD52" s="354"/>
      <c r="IAE52" s="354"/>
      <c r="IAF52" s="354"/>
      <c r="IAG52" s="354"/>
      <c r="IAH52" s="354"/>
      <c r="IAI52" s="354"/>
      <c r="IAJ52" s="354"/>
      <c r="IAK52" s="354"/>
      <c r="IAL52" s="354"/>
      <c r="IAM52" s="354"/>
      <c r="IAN52" s="354"/>
      <c r="IAO52" s="354"/>
      <c r="IAP52" s="354"/>
      <c r="IAQ52" s="354"/>
      <c r="IAR52" s="354"/>
      <c r="IAS52" s="354"/>
      <c r="IAT52" s="354"/>
      <c r="IAU52" s="354"/>
      <c r="IAV52" s="354"/>
      <c r="IAW52" s="354"/>
      <c r="IAX52" s="354"/>
      <c r="IAY52" s="354"/>
      <c r="IAZ52" s="354"/>
      <c r="IBA52" s="354"/>
      <c r="IBB52" s="354"/>
      <c r="IBC52" s="354"/>
      <c r="IBD52" s="354"/>
      <c r="IBE52" s="354"/>
      <c r="IBF52" s="354"/>
      <c r="IBG52" s="354"/>
      <c r="IBH52" s="354"/>
      <c r="IBI52" s="354"/>
      <c r="IBJ52" s="354"/>
      <c r="IBK52" s="354"/>
      <c r="IBL52" s="354"/>
      <c r="IBM52" s="354"/>
      <c r="IBN52" s="354"/>
      <c r="IBO52" s="354"/>
      <c r="IBP52" s="354"/>
      <c r="IBQ52" s="354"/>
      <c r="IBR52" s="354"/>
      <c r="IBS52" s="354"/>
      <c r="IBT52" s="354"/>
      <c r="IBU52" s="354"/>
      <c r="IBV52" s="354"/>
      <c r="IBW52" s="354"/>
      <c r="IBX52" s="354"/>
      <c r="IBY52" s="354"/>
      <c r="IBZ52" s="354"/>
      <c r="ICA52" s="354"/>
      <c r="ICB52" s="354"/>
      <c r="ICC52" s="354"/>
      <c r="ICD52" s="354"/>
      <c r="ICE52" s="354"/>
      <c r="ICF52" s="354"/>
      <c r="ICG52" s="354"/>
      <c r="ICH52" s="354"/>
      <c r="ICI52" s="354"/>
      <c r="ICJ52" s="354"/>
      <c r="ICK52" s="354"/>
      <c r="ICL52" s="354"/>
      <c r="ICM52" s="354"/>
      <c r="ICN52" s="354"/>
      <c r="ICO52" s="354"/>
      <c r="ICP52" s="354"/>
      <c r="ICQ52" s="354"/>
      <c r="ICR52" s="354"/>
      <c r="ICS52" s="354"/>
      <c r="ICT52" s="354"/>
      <c r="ICU52" s="354"/>
      <c r="ICV52" s="354"/>
      <c r="ICW52" s="354"/>
      <c r="ICX52" s="354"/>
      <c r="ICY52" s="354"/>
      <c r="ICZ52" s="354"/>
      <c r="IDA52" s="354"/>
      <c r="IDB52" s="354"/>
      <c r="IDC52" s="354"/>
      <c r="IDD52" s="354"/>
      <c r="IDE52" s="354"/>
      <c r="IDF52" s="354"/>
      <c r="IDG52" s="354"/>
      <c r="IDH52" s="354"/>
      <c r="IDI52" s="354"/>
      <c r="IDJ52" s="354"/>
      <c r="IDK52" s="354"/>
      <c r="IDL52" s="354"/>
      <c r="IDM52" s="354"/>
      <c r="IDN52" s="354"/>
      <c r="IDO52" s="354"/>
      <c r="IDP52" s="354"/>
      <c r="IDQ52" s="354"/>
      <c r="IDR52" s="354"/>
      <c r="IDS52" s="354"/>
      <c r="IDT52" s="354"/>
      <c r="IDU52" s="354"/>
      <c r="IDV52" s="354"/>
      <c r="IDW52" s="354"/>
      <c r="IDX52" s="354"/>
      <c r="IDY52" s="354"/>
      <c r="IDZ52" s="354"/>
      <c r="IEA52" s="354"/>
      <c r="IEB52" s="354"/>
      <c r="IEC52" s="354"/>
      <c r="IED52" s="354"/>
      <c r="IEE52" s="354"/>
      <c r="IEF52" s="354"/>
      <c r="IEG52" s="354"/>
      <c r="IEH52" s="354"/>
      <c r="IEI52" s="354"/>
      <c r="IEJ52" s="354"/>
      <c r="IEK52" s="354"/>
      <c r="IEL52" s="354"/>
      <c r="IEM52" s="354"/>
      <c r="IEN52" s="354"/>
      <c r="IEO52" s="354"/>
      <c r="IEP52" s="354"/>
      <c r="IEQ52" s="354"/>
      <c r="IER52" s="354"/>
      <c r="IES52" s="354"/>
      <c r="IET52" s="354"/>
      <c r="IEU52" s="354"/>
      <c r="IEV52" s="354"/>
      <c r="IEW52" s="354"/>
      <c r="IEX52" s="354"/>
      <c r="IEY52" s="354"/>
      <c r="IEZ52" s="354"/>
      <c r="IFA52" s="354"/>
      <c r="IFB52" s="354"/>
      <c r="IFC52" s="354"/>
      <c r="IFD52" s="354"/>
      <c r="IFE52" s="354"/>
      <c r="IFF52" s="354"/>
      <c r="IFG52" s="354"/>
      <c r="IFH52" s="354"/>
      <c r="IFI52" s="354"/>
      <c r="IFJ52" s="354"/>
      <c r="IFK52" s="354"/>
      <c r="IFL52" s="354"/>
      <c r="IFM52" s="354"/>
      <c r="IFN52" s="354"/>
      <c r="IFO52" s="354"/>
      <c r="IFP52" s="354"/>
      <c r="IFQ52" s="354"/>
      <c r="IFR52" s="354"/>
      <c r="IFS52" s="354"/>
      <c r="IFT52" s="354"/>
      <c r="IFU52" s="354"/>
      <c r="IFV52" s="354"/>
      <c r="IFW52" s="354"/>
      <c r="IFX52" s="354"/>
      <c r="IFY52" s="354"/>
      <c r="IFZ52" s="354"/>
      <c r="IGA52" s="354"/>
      <c r="IGB52" s="354"/>
      <c r="IGC52" s="354"/>
      <c r="IGD52" s="354"/>
      <c r="IGE52" s="354"/>
      <c r="IGF52" s="354"/>
      <c r="IGG52" s="354"/>
      <c r="IGH52" s="354"/>
      <c r="IGI52" s="354"/>
      <c r="IGJ52" s="354"/>
      <c r="IGK52" s="354"/>
      <c r="IGL52" s="354"/>
      <c r="IGM52" s="354"/>
      <c r="IGN52" s="354"/>
      <c r="IGO52" s="354"/>
      <c r="IGP52" s="354"/>
      <c r="IGQ52" s="354"/>
      <c r="IGR52" s="354"/>
      <c r="IGS52" s="354"/>
      <c r="IGT52" s="354"/>
      <c r="IGU52" s="354"/>
      <c r="IGV52" s="354"/>
      <c r="IGW52" s="354"/>
      <c r="IGX52" s="354"/>
      <c r="IGY52" s="354"/>
      <c r="IGZ52" s="354"/>
      <c r="IHA52" s="354"/>
      <c r="IHB52" s="354"/>
      <c r="IHC52" s="354"/>
      <c r="IHD52" s="354"/>
      <c r="IHE52" s="354"/>
      <c r="IHF52" s="354"/>
      <c r="IHG52" s="354"/>
      <c r="IHH52" s="354"/>
      <c r="IHI52" s="354"/>
      <c r="IHJ52" s="354"/>
      <c r="IHK52" s="354"/>
      <c r="IHL52" s="354"/>
      <c r="IHM52" s="354"/>
      <c r="IHN52" s="354"/>
      <c r="IHO52" s="354"/>
      <c r="IHP52" s="354"/>
      <c r="IHQ52" s="354"/>
      <c r="IHR52" s="354"/>
      <c r="IHS52" s="354"/>
      <c r="IHT52" s="354"/>
      <c r="IHU52" s="354"/>
      <c r="IHV52" s="354"/>
      <c r="IHW52" s="354"/>
      <c r="IHX52" s="354"/>
      <c r="IHY52" s="354"/>
      <c r="IHZ52" s="354"/>
      <c r="IIA52" s="354"/>
      <c r="IIB52" s="354"/>
      <c r="IIC52" s="354"/>
      <c r="IID52" s="354"/>
      <c r="IIE52" s="354"/>
      <c r="IIF52" s="354"/>
      <c r="IIG52" s="354"/>
      <c r="IIH52" s="354"/>
      <c r="III52" s="354"/>
      <c r="IIJ52" s="354"/>
      <c r="IIK52" s="354"/>
      <c r="IIL52" s="354"/>
      <c r="IIM52" s="354"/>
      <c r="IIN52" s="354"/>
      <c r="IIO52" s="354"/>
      <c r="IIP52" s="354"/>
      <c r="IIQ52" s="354"/>
      <c r="IIR52" s="354"/>
      <c r="IIS52" s="354"/>
      <c r="IIT52" s="354"/>
      <c r="IIU52" s="354"/>
      <c r="IIV52" s="354"/>
      <c r="IIW52" s="354"/>
      <c r="IIX52" s="354"/>
      <c r="IIY52" s="354"/>
      <c r="IIZ52" s="354"/>
      <c r="IJA52" s="354"/>
      <c r="IJB52" s="354"/>
      <c r="IJC52" s="354"/>
      <c r="IJD52" s="354"/>
      <c r="IJE52" s="354"/>
      <c r="IJF52" s="354"/>
      <c r="IJG52" s="354"/>
      <c r="IJH52" s="354"/>
      <c r="IJI52" s="354"/>
      <c r="IJJ52" s="354"/>
      <c r="IJK52" s="354"/>
      <c r="IJL52" s="354"/>
      <c r="IJM52" s="354"/>
      <c r="IJN52" s="354"/>
      <c r="IJO52" s="354"/>
      <c r="IJP52" s="354"/>
      <c r="IJQ52" s="354"/>
      <c r="IJR52" s="354"/>
      <c r="IJS52" s="354"/>
      <c r="IJT52" s="354"/>
      <c r="IJU52" s="354"/>
      <c r="IJV52" s="354"/>
      <c r="IJW52" s="354"/>
      <c r="IJX52" s="354"/>
      <c r="IJY52" s="354"/>
      <c r="IJZ52" s="354"/>
      <c r="IKA52" s="354"/>
      <c r="IKB52" s="354"/>
      <c r="IKC52" s="354"/>
      <c r="IKD52" s="354"/>
      <c r="IKE52" s="354"/>
      <c r="IKF52" s="354"/>
      <c r="IKG52" s="354"/>
      <c r="IKH52" s="354"/>
      <c r="IKI52" s="354"/>
      <c r="IKJ52" s="354"/>
      <c r="IKK52" s="354"/>
      <c r="IKL52" s="354"/>
      <c r="IKM52" s="354"/>
      <c r="IKN52" s="354"/>
      <c r="IKO52" s="354"/>
      <c r="IKP52" s="354"/>
      <c r="IKQ52" s="354"/>
      <c r="IKR52" s="354"/>
      <c r="IKS52" s="354"/>
      <c r="IKT52" s="354"/>
      <c r="IKU52" s="354"/>
      <c r="IKV52" s="354"/>
      <c r="IKW52" s="354"/>
      <c r="IKX52" s="354"/>
      <c r="IKY52" s="354"/>
      <c r="IKZ52" s="354"/>
      <c r="ILA52" s="354"/>
      <c r="ILB52" s="354"/>
      <c r="ILC52" s="354"/>
      <c r="ILD52" s="354"/>
      <c r="ILE52" s="354"/>
      <c r="ILF52" s="354"/>
      <c r="ILG52" s="354"/>
      <c r="ILH52" s="354"/>
      <c r="ILI52" s="354"/>
      <c r="ILJ52" s="354"/>
      <c r="ILK52" s="354"/>
      <c r="ILL52" s="354"/>
      <c r="ILM52" s="354"/>
      <c r="ILN52" s="354"/>
      <c r="ILO52" s="354"/>
      <c r="ILP52" s="354"/>
      <c r="ILQ52" s="354"/>
      <c r="ILR52" s="354"/>
      <c r="ILS52" s="354"/>
      <c r="ILT52" s="354"/>
      <c r="ILU52" s="354"/>
      <c r="ILV52" s="354"/>
      <c r="ILW52" s="354"/>
      <c r="ILX52" s="354"/>
      <c r="ILY52" s="354"/>
      <c r="ILZ52" s="354"/>
      <c r="IMA52" s="354"/>
      <c r="IMB52" s="354"/>
      <c r="IMC52" s="354"/>
      <c r="IMD52" s="354"/>
      <c r="IME52" s="354"/>
      <c r="IMF52" s="354"/>
      <c r="IMG52" s="354"/>
      <c r="IMH52" s="354"/>
      <c r="IMI52" s="354"/>
      <c r="IMJ52" s="354"/>
      <c r="IMK52" s="354"/>
      <c r="IML52" s="354"/>
      <c r="IMM52" s="354"/>
      <c r="IMN52" s="354"/>
      <c r="IMO52" s="354"/>
      <c r="IMP52" s="354"/>
      <c r="IMQ52" s="354"/>
      <c r="IMR52" s="354"/>
      <c r="IMS52" s="354"/>
      <c r="IMT52" s="354"/>
      <c r="IMU52" s="354"/>
      <c r="IMV52" s="354"/>
      <c r="IMW52" s="354"/>
      <c r="IMX52" s="354"/>
      <c r="IMY52" s="354"/>
      <c r="IMZ52" s="354"/>
      <c r="INA52" s="354"/>
      <c r="INB52" s="354"/>
      <c r="INC52" s="354"/>
      <c r="IND52" s="354"/>
      <c r="INE52" s="354"/>
      <c r="INF52" s="354"/>
      <c r="ING52" s="354"/>
      <c r="INH52" s="354"/>
      <c r="INI52" s="354"/>
      <c r="INJ52" s="354"/>
      <c r="INK52" s="354"/>
      <c r="INL52" s="354"/>
      <c r="INM52" s="354"/>
      <c r="INN52" s="354"/>
      <c r="INO52" s="354"/>
      <c r="INP52" s="354"/>
      <c r="INQ52" s="354"/>
      <c r="INR52" s="354"/>
      <c r="INS52" s="354"/>
      <c r="INT52" s="354"/>
      <c r="INU52" s="354"/>
      <c r="INV52" s="354"/>
      <c r="INW52" s="354"/>
      <c r="INX52" s="354"/>
      <c r="INY52" s="354"/>
      <c r="INZ52" s="354"/>
      <c r="IOA52" s="354"/>
      <c r="IOB52" s="354"/>
      <c r="IOC52" s="354"/>
      <c r="IOD52" s="354"/>
      <c r="IOE52" s="354"/>
      <c r="IOF52" s="354"/>
      <c r="IOG52" s="354"/>
      <c r="IOH52" s="354"/>
      <c r="IOI52" s="354"/>
      <c r="IOJ52" s="354"/>
      <c r="IOK52" s="354"/>
      <c r="IOL52" s="354"/>
      <c r="IOM52" s="354"/>
      <c r="ION52" s="354"/>
      <c r="IOO52" s="354"/>
      <c r="IOP52" s="354"/>
      <c r="IOQ52" s="354"/>
      <c r="IOR52" s="354"/>
      <c r="IOS52" s="354"/>
      <c r="IOT52" s="354"/>
      <c r="IOU52" s="354"/>
      <c r="IOV52" s="354"/>
      <c r="IOW52" s="354"/>
      <c r="IOX52" s="354"/>
      <c r="IOY52" s="354"/>
      <c r="IOZ52" s="354"/>
      <c r="IPA52" s="354"/>
      <c r="IPB52" s="354"/>
      <c r="IPC52" s="354"/>
      <c r="IPD52" s="354"/>
      <c r="IPE52" s="354"/>
      <c r="IPF52" s="354"/>
      <c r="IPG52" s="354"/>
      <c r="IPH52" s="354"/>
      <c r="IPI52" s="354"/>
      <c r="IPJ52" s="354"/>
      <c r="IPK52" s="354"/>
      <c r="IPL52" s="354"/>
      <c r="IPM52" s="354"/>
      <c r="IPN52" s="354"/>
      <c r="IPO52" s="354"/>
      <c r="IPP52" s="354"/>
      <c r="IPQ52" s="354"/>
      <c r="IPR52" s="354"/>
      <c r="IPS52" s="354"/>
      <c r="IPT52" s="354"/>
      <c r="IPU52" s="354"/>
      <c r="IPV52" s="354"/>
      <c r="IPW52" s="354"/>
      <c r="IPX52" s="354"/>
      <c r="IPY52" s="354"/>
      <c r="IPZ52" s="354"/>
      <c r="IQA52" s="354"/>
      <c r="IQB52" s="354"/>
      <c r="IQC52" s="354"/>
      <c r="IQD52" s="354"/>
      <c r="IQE52" s="354"/>
      <c r="IQF52" s="354"/>
      <c r="IQG52" s="354"/>
      <c r="IQH52" s="354"/>
      <c r="IQI52" s="354"/>
      <c r="IQJ52" s="354"/>
      <c r="IQK52" s="354"/>
      <c r="IQL52" s="354"/>
      <c r="IQM52" s="354"/>
      <c r="IQN52" s="354"/>
      <c r="IQO52" s="354"/>
      <c r="IQP52" s="354"/>
      <c r="IQQ52" s="354"/>
      <c r="IQR52" s="354"/>
      <c r="IQS52" s="354"/>
      <c r="IQT52" s="354"/>
      <c r="IQU52" s="354"/>
      <c r="IQV52" s="354"/>
      <c r="IQW52" s="354"/>
      <c r="IQX52" s="354"/>
      <c r="IQY52" s="354"/>
      <c r="IQZ52" s="354"/>
      <c r="IRA52" s="354"/>
      <c r="IRB52" s="354"/>
      <c r="IRC52" s="354"/>
      <c r="IRD52" s="354"/>
      <c r="IRE52" s="354"/>
      <c r="IRF52" s="354"/>
      <c r="IRG52" s="354"/>
      <c r="IRH52" s="354"/>
      <c r="IRI52" s="354"/>
      <c r="IRJ52" s="354"/>
      <c r="IRK52" s="354"/>
      <c r="IRL52" s="354"/>
      <c r="IRM52" s="354"/>
      <c r="IRN52" s="354"/>
      <c r="IRO52" s="354"/>
      <c r="IRP52" s="354"/>
      <c r="IRQ52" s="354"/>
      <c r="IRR52" s="354"/>
      <c r="IRS52" s="354"/>
      <c r="IRT52" s="354"/>
      <c r="IRU52" s="354"/>
      <c r="IRV52" s="354"/>
      <c r="IRW52" s="354"/>
      <c r="IRX52" s="354"/>
      <c r="IRY52" s="354"/>
      <c r="IRZ52" s="354"/>
      <c r="ISA52" s="354"/>
      <c r="ISB52" s="354"/>
      <c r="ISC52" s="354"/>
      <c r="ISD52" s="354"/>
      <c r="ISE52" s="354"/>
      <c r="ISF52" s="354"/>
      <c r="ISG52" s="354"/>
      <c r="ISH52" s="354"/>
      <c r="ISI52" s="354"/>
      <c r="ISJ52" s="354"/>
      <c r="ISK52" s="354"/>
      <c r="ISL52" s="354"/>
      <c r="ISM52" s="354"/>
      <c r="ISN52" s="354"/>
      <c r="ISO52" s="354"/>
      <c r="ISP52" s="354"/>
      <c r="ISQ52" s="354"/>
      <c r="ISR52" s="354"/>
      <c r="ISS52" s="354"/>
      <c r="IST52" s="354"/>
      <c r="ISU52" s="354"/>
      <c r="ISV52" s="354"/>
      <c r="ISW52" s="354"/>
      <c r="ISX52" s="354"/>
      <c r="ISY52" s="354"/>
      <c r="ISZ52" s="354"/>
      <c r="ITA52" s="354"/>
      <c r="ITB52" s="354"/>
      <c r="ITC52" s="354"/>
      <c r="ITD52" s="354"/>
      <c r="ITE52" s="354"/>
      <c r="ITF52" s="354"/>
      <c r="ITG52" s="354"/>
      <c r="ITH52" s="354"/>
      <c r="ITI52" s="354"/>
      <c r="ITJ52" s="354"/>
      <c r="ITK52" s="354"/>
      <c r="ITL52" s="354"/>
      <c r="ITM52" s="354"/>
      <c r="ITN52" s="354"/>
      <c r="ITO52" s="354"/>
      <c r="ITP52" s="354"/>
      <c r="ITQ52" s="354"/>
      <c r="ITR52" s="354"/>
      <c r="ITS52" s="354"/>
      <c r="ITT52" s="354"/>
      <c r="ITU52" s="354"/>
      <c r="ITV52" s="354"/>
      <c r="ITW52" s="354"/>
      <c r="ITX52" s="354"/>
      <c r="ITY52" s="354"/>
      <c r="ITZ52" s="354"/>
      <c r="IUA52" s="354"/>
      <c r="IUB52" s="354"/>
      <c r="IUC52" s="354"/>
      <c r="IUD52" s="354"/>
      <c r="IUE52" s="354"/>
      <c r="IUF52" s="354"/>
      <c r="IUG52" s="354"/>
      <c r="IUH52" s="354"/>
      <c r="IUI52" s="354"/>
      <c r="IUJ52" s="354"/>
      <c r="IUK52" s="354"/>
      <c r="IUL52" s="354"/>
      <c r="IUM52" s="354"/>
      <c r="IUN52" s="354"/>
      <c r="IUO52" s="354"/>
      <c r="IUP52" s="354"/>
      <c r="IUQ52" s="354"/>
      <c r="IUR52" s="354"/>
      <c r="IUS52" s="354"/>
      <c r="IUT52" s="354"/>
      <c r="IUU52" s="354"/>
      <c r="IUV52" s="354"/>
      <c r="IUW52" s="354"/>
      <c r="IUX52" s="354"/>
      <c r="IUY52" s="354"/>
      <c r="IUZ52" s="354"/>
      <c r="IVA52" s="354"/>
      <c r="IVB52" s="354"/>
      <c r="IVC52" s="354"/>
      <c r="IVD52" s="354"/>
      <c r="IVE52" s="354"/>
      <c r="IVF52" s="354"/>
      <c r="IVG52" s="354"/>
      <c r="IVH52" s="354"/>
      <c r="IVI52" s="354"/>
      <c r="IVJ52" s="354"/>
      <c r="IVK52" s="354"/>
      <c r="IVL52" s="354"/>
      <c r="IVM52" s="354"/>
      <c r="IVN52" s="354"/>
      <c r="IVO52" s="354"/>
      <c r="IVP52" s="354"/>
      <c r="IVQ52" s="354"/>
      <c r="IVR52" s="354"/>
      <c r="IVS52" s="354"/>
      <c r="IVT52" s="354"/>
      <c r="IVU52" s="354"/>
      <c r="IVV52" s="354"/>
      <c r="IVW52" s="354"/>
      <c r="IVX52" s="354"/>
      <c r="IVY52" s="354"/>
      <c r="IVZ52" s="354"/>
      <c r="IWA52" s="354"/>
      <c r="IWB52" s="354"/>
      <c r="IWC52" s="354"/>
      <c r="IWD52" s="354"/>
      <c r="IWE52" s="354"/>
      <c r="IWF52" s="354"/>
      <c r="IWG52" s="354"/>
      <c r="IWH52" s="354"/>
      <c r="IWI52" s="354"/>
      <c r="IWJ52" s="354"/>
      <c r="IWK52" s="354"/>
      <c r="IWL52" s="354"/>
      <c r="IWM52" s="354"/>
      <c r="IWN52" s="354"/>
      <c r="IWO52" s="354"/>
      <c r="IWP52" s="354"/>
      <c r="IWQ52" s="354"/>
      <c r="IWR52" s="354"/>
      <c r="IWS52" s="354"/>
      <c r="IWT52" s="354"/>
      <c r="IWU52" s="354"/>
      <c r="IWV52" s="354"/>
      <c r="IWW52" s="354"/>
      <c r="IWX52" s="354"/>
      <c r="IWY52" s="354"/>
      <c r="IWZ52" s="354"/>
      <c r="IXA52" s="354"/>
      <c r="IXB52" s="354"/>
      <c r="IXC52" s="354"/>
      <c r="IXD52" s="354"/>
      <c r="IXE52" s="354"/>
      <c r="IXF52" s="354"/>
      <c r="IXG52" s="354"/>
      <c r="IXH52" s="354"/>
      <c r="IXI52" s="354"/>
      <c r="IXJ52" s="354"/>
      <c r="IXK52" s="354"/>
      <c r="IXL52" s="354"/>
      <c r="IXM52" s="354"/>
      <c r="IXN52" s="354"/>
      <c r="IXO52" s="354"/>
      <c r="IXP52" s="354"/>
      <c r="IXQ52" s="354"/>
      <c r="IXR52" s="354"/>
      <c r="IXS52" s="354"/>
      <c r="IXT52" s="354"/>
      <c r="IXU52" s="354"/>
      <c r="IXV52" s="354"/>
      <c r="IXW52" s="354"/>
      <c r="IXX52" s="354"/>
      <c r="IXY52" s="354"/>
      <c r="IXZ52" s="354"/>
      <c r="IYA52" s="354"/>
      <c r="IYB52" s="354"/>
      <c r="IYC52" s="354"/>
      <c r="IYD52" s="354"/>
      <c r="IYE52" s="354"/>
      <c r="IYF52" s="354"/>
      <c r="IYG52" s="354"/>
      <c r="IYH52" s="354"/>
      <c r="IYI52" s="354"/>
      <c r="IYJ52" s="354"/>
      <c r="IYK52" s="354"/>
      <c r="IYL52" s="354"/>
      <c r="IYM52" s="354"/>
      <c r="IYN52" s="354"/>
      <c r="IYO52" s="354"/>
      <c r="IYP52" s="354"/>
      <c r="IYQ52" s="354"/>
      <c r="IYR52" s="354"/>
      <c r="IYS52" s="354"/>
      <c r="IYT52" s="354"/>
      <c r="IYU52" s="354"/>
      <c r="IYV52" s="354"/>
      <c r="IYW52" s="354"/>
      <c r="IYX52" s="354"/>
      <c r="IYY52" s="354"/>
      <c r="IYZ52" s="354"/>
      <c r="IZA52" s="354"/>
      <c r="IZB52" s="354"/>
      <c r="IZC52" s="354"/>
      <c r="IZD52" s="354"/>
      <c r="IZE52" s="354"/>
      <c r="IZF52" s="354"/>
      <c r="IZG52" s="354"/>
      <c r="IZH52" s="354"/>
      <c r="IZI52" s="354"/>
      <c r="IZJ52" s="354"/>
      <c r="IZK52" s="354"/>
      <c r="IZL52" s="354"/>
      <c r="IZM52" s="354"/>
      <c r="IZN52" s="354"/>
      <c r="IZO52" s="354"/>
      <c r="IZP52" s="354"/>
      <c r="IZQ52" s="354"/>
      <c r="IZR52" s="354"/>
      <c r="IZS52" s="354"/>
      <c r="IZT52" s="354"/>
      <c r="IZU52" s="354"/>
      <c r="IZV52" s="354"/>
      <c r="IZW52" s="354"/>
      <c r="IZX52" s="354"/>
      <c r="IZY52" s="354"/>
      <c r="IZZ52" s="354"/>
      <c r="JAA52" s="354"/>
      <c r="JAB52" s="354"/>
      <c r="JAC52" s="354"/>
      <c r="JAD52" s="354"/>
      <c r="JAE52" s="354"/>
      <c r="JAF52" s="354"/>
      <c r="JAG52" s="354"/>
      <c r="JAH52" s="354"/>
      <c r="JAI52" s="354"/>
      <c r="JAJ52" s="354"/>
      <c r="JAK52" s="354"/>
      <c r="JAL52" s="354"/>
      <c r="JAM52" s="354"/>
      <c r="JAN52" s="354"/>
      <c r="JAO52" s="354"/>
      <c r="JAP52" s="354"/>
      <c r="JAQ52" s="354"/>
      <c r="JAR52" s="354"/>
      <c r="JAS52" s="354"/>
      <c r="JAT52" s="354"/>
      <c r="JAU52" s="354"/>
      <c r="JAV52" s="354"/>
      <c r="JAW52" s="354"/>
      <c r="JAX52" s="354"/>
      <c r="JAY52" s="354"/>
      <c r="JAZ52" s="354"/>
      <c r="JBA52" s="354"/>
      <c r="JBB52" s="354"/>
      <c r="JBC52" s="354"/>
      <c r="JBD52" s="354"/>
      <c r="JBE52" s="354"/>
      <c r="JBF52" s="354"/>
      <c r="JBG52" s="354"/>
      <c r="JBH52" s="354"/>
      <c r="JBI52" s="354"/>
      <c r="JBJ52" s="354"/>
      <c r="JBK52" s="354"/>
      <c r="JBL52" s="354"/>
      <c r="JBM52" s="354"/>
      <c r="JBN52" s="354"/>
      <c r="JBO52" s="354"/>
      <c r="JBP52" s="354"/>
      <c r="JBQ52" s="354"/>
      <c r="JBR52" s="354"/>
      <c r="JBS52" s="354"/>
      <c r="JBT52" s="354"/>
      <c r="JBU52" s="354"/>
      <c r="JBV52" s="354"/>
      <c r="JBW52" s="354"/>
      <c r="JBX52" s="354"/>
      <c r="JBY52" s="354"/>
      <c r="JBZ52" s="354"/>
      <c r="JCA52" s="354"/>
      <c r="JCB52" s="354"/>
      <c r="JCC52" s="354"/>
      <c r="JCD52" s="354"/>
      <c r="JCE52" s="354"/>
      <c r="JCF52" s="354"/>
      <c r="JCG52" s="354"/>
      <c r="JCH52" s="354"/>
      <c r="JCI52" s="354"/>
      <c r="JCJ52" s="354"/>
      <c r="JCK52" s="354"/>
      <c r="JCL52" s="354"/>
      <c r="JCM52" s="354"/>
      <c r="JCN52" s="354"/>
      <c r="JCO52" s="354"/>
      <c r="JCP52" s="354"/>
      <c r="JCQ52" s="354"/>
      <c r="JCR52" s="354"/>
      <c r="JCS52" s="354"/>
      <c r="JCT52" s="354"/>
      <c r="JCU52" s="354"/>
      <c r="JCV52" s="354"/>
      <c r="JCW52" s="354"/>
      <c r="JCX52" s="354"/>
      <c r="JCY52" s="354"/>
      <c r="JCZ52" s="354"/>
      <c r="JDA52" s="354"/>
      <c r="JDB52" s="354"/>
      <c r="JDC52" s="354"/>
      <c r="JDD52" s="354"/>
      <c r="JDE52" s="354"/>
      <c r="JDF52" s="354"/>
      <c r="JDG52" s="354"/>
      <c r="JDH52" s="354"/>
      <c r="JDI52" s="354"/>
      <c r="JDJ52" s="354"/>
      <c r="JDK52" s="354"/>
      <c r="JDL52" s="354"/>
      <c r="JDM52" s="354"/>
      <c r="JDN52" s="354"/>
      <c r="JDO52" s="354"/>
      <c r="JDP52" s="354"/>
      <c r="JDQ52" s="354"/>
      <c r="JDR52" s="354"/>
      <c r="JDS52" s="354"/>
      <c r="JDT52" s="354"/>
      <c r="JDU52" s="354"/>
      <c r="JDV52" s="354"/>
      <c r="JDW52" s="354"/>
      <c r="JDX52" s="354"/>
      <c r="JDY52" s="354"/>
      <c r="JDZ52" s="354"/>
      <c r="JEA52" s="354"/>
      <c r="JEB52" s="354"/>
      <c r="JEC52" s="354"/>
      <c r="JED52" s="354"/>
      <c r="JEE52" s="354"/>
      <c r="JEF52" s="354"/>
      <c r="JEG52" s="354"/>
      <c r="JEH52" s="354"/>
      <c r="JEI52" s="354"/>
      <c r="JEJ52" s="354"/>
      <c r="JEK52" s="354"/>
      <c r="JEL52" s="354"/>
      <c r="JEM52" s="354"/>
      <c r="JEN52" s="354"/>
      <c r="JEO52" s="354"/>
      <c r="JEP52" s="354"/>
      <c r="JEQ52" s="354"/>
      <c r="JER52" s="354"/>
      <c r="JES52" s="354"/>
      <c r="JET52" s="354"/>
      <c r="JEU52" s="354"/>
      <c r="JEV52" s="354"/>
      <c r="JEW52" s="354"/>
      <c r="JEX52" s="354"/>
      <c r="JEY52" s="354"/>
      <c r="JEZ52" s="354"/>
      <c r="JFA52" s="354"/>
      <c r="JFB52" s="354"/>
      <c r="JFC52" s="354"/>
      <c r="JFD52" s="354"/>
      <c r="JFE52" s="354"/>
      <c r="JFF52" s="354"/>
      <c r="JFG52" s="354"/>
      <c r="JFH52" s="354"/>
      <c r="JFI52" s="354"/>
      <c r="JFJ52" s="354"/>
      <c r="JFK52" s="354"/>
      <c r="JFL52" s="354"/>
      <c r="JFM52" s="354"/>
      <c r="JFN52" s="354"/>
      <c r="JFO52" s="354"/>
      <c r="JFP52" s="354"/>
      <c r="JFQ52" s="354"/>
      <c r="JFR52" s="354"/>
      <c r="JFS52" s="354"/>
      <c r="JFT52" s="354"/>
      <c r="JFU52" s="354"/>
      <c r="JFV52" s="354"/>
      <c r="JFW52" s="354"/>
      <c r="JFX52" s="354"/>
      <c r="JFY52" s="354"/>
      <c r="JFZ52" s="354"/>
      <c r="JGA52" s="354"/>
      <c r="JGB52" s="354"/>
      <c r="JGC52" s="354"/>
      <c r="JGD52" s="354"/>
      <c r="JGE52" s="354"/>
      <c r="JGF52" s="354"/>
      <c r="JGG52" s="354"/>
      <c r="JGH52" s="354"/>
      <c r="JGI52" s="354"/>
      <c r="JGJ52" s="354"/>
      <c r="JGK52" s="354"/>
      <c r="JGL52" s="354"/>
      <c r="JGM52" s="354"/>
      <c r="JGN52" s="354"/>
      <c r="JGO52" s="354"/>
      <c r="JGP52" s="354"/>
      <c r="JGQ52" s="354"/>
      <c r="JGR52" s="354"/>
      <c r="JGS52" s="354"/>
      <c r="JGT52" s="354"/>
      <c r="JGU52" s="354"/>
      <c r="JGV52" s="354"/>
      <c r="JGW52" s="354"/>
      <c r="JGX52" s="354"/>
      <c r="JGY52" s="354"/>
      <c r="JGZ52" s="354"/>
      <c r="JHA52" s="354"/>
      <c r="JHB52" s="354"/>
      <c r="JHC52" s="354"/>
      <c r="JHD52" s="354"/>
      <c r="JHE52" s="354"/>
      <c r="JHF52" s="354"/>
      <c r="JHG52" s="354"/>
      <c r="JHH52" s="354"/>
      <c r="JHI52" s="354"/>
      <c r="JHJ52" s="354"/>
      <c r="JHK52" s="354"/>
      <c r="JHL52" s="354"/>
      <c r="JHM52" s="354"/>
      <c r="JHN52" s="354"/>
      <c r="JHO52" s="354"/>
      <c r="JHP52" s="354"/>
      <c r="JHQ52" s="354"/>
      <c r="JHR52" s="354"/>
      <c r="JHS52" s="354"/>
      <c r="JHT52" s="354"/>
      <c r="JHU52" s="354"/>
      <c r="JHV52" s="354"/>
      <c r="JHW52" s="354"/>
      <c r="JHX52" s="354"/>
      <c r="JHY52" s="354"/>
      <c r="JHZ52" s="354"/>
      <c r="JIA52" s="354"/>
      <c r="JIB52" s="354"/>
      <c r="JIC52" s="354"/>
      <c r="JID52" s="354"/>
      <c r="JIE52" s="354"/>
      <c r="JIF52" s="354"/>
      <c r="JIG52" s="354"/>
      <c r="JIH52" s="354"/>
      <c r="JII52" s="354"/>
      <c r="JIJ52" s="354"/>
      <c r="JIK52" s="354"/>
      <c r="JIL52" s="354"/>
      <c r="JIM52" s="354"/>
      <c r="JIN52" s="354"/>
      <c r="JIO52" s="354"/>
      <c r="JIP52" s="354"/>
      <c r="JIQ52" s="354"/>
      <c r="JIR52" s="354"/>
      <c r="JIS52" s="354"/>
      <c r="JIT52" s="354"/>
      <c r="JIU52" s="354"/>
      <c r="JIV52" s="354"/>
      <c r="JIW52" s="354"/>
      <c r="JIX52" s="354"/>
      <c r="JIY52" s="354"/>
      <c r="JIZ52" s="354"/>
      <c r="JJA52" s="354"/>
      <c r="JJB52" s="354"/>
      <c r="JJC52" s="354"/>
      <c r="JJD52" s="354"/>
      <c r="JJE52" s="354"/>
      <c r="JJF52" s="354"/>
      <c r="JJG52" s="354"/>
      <c r="JJH52" s="354"/>
      <c r="JJI52" s="354"/>
      <c r="JJJ52" s="354"/>
      <c r="JJK52" s="354"/>
      <c r="JJL52" s="354"/>
      <c r="JJM52" s="354"/>
      <c r="JJN52" s="354"/>
      <c r="JJO52" s="354"/>
      <c r="JJP52" s="354"/>
      <c r="JJQ52" s="354"/>
      <c r="JJR52" s="354"/>
      <c r="JJS52" s="354"/>
      <c r="JJT52" s="354"/>
      <c r="JJU52" s="354"/>
      <c r="JJV52" s="354"/>
      <c r="JJW52" s="354"/>
      <c r="JJX52" s="354"/>
      <c r="JJY52" s="354"/>
      <c r="JJZ52" s="354"/>
      <c r="JKA52" s="354"/>
      <c r="JKB52" s="354"/>
      <c r="JKC52" s="354"/>
      <c r="JKD52" s="354"/>
      <c r="JKE52" s="354"/>
      <c r="JKF52" s="354"/>
      <c r="JKG52" s="354"/>
      <c r="JKH52" s="354"/>
      <c r="JKI52" s="354"/>
      <c r="JKJ52" s="354"/>
      <c r="JKK52" s="354"/>
      <c r="JKL52" s="354"/>
      <c r="JKM52" s="354"/>
      <c r="JKN52" s="354"/>
      <c r="JKO52" s="354"/>
      <c r="JKP52" s="354"/>
      <c r="JKQ52" s="354"/>
      <c r="JKR52" s="354"/>
      <c r="JKS52" s="354"/>
      <c r="JKT52" s="354"/>
      <c r="JKU52" s="354"/>
      <c r="JKV52" s="354"/>
      <c r="JKW52" s="354"/>
      <c r="JKX52" s="354"/>
      <c r="JKY52" s="354"/>
      <c r="JKZ52" s="354"/>
      <c r="JLA52" s="354"/>
      <c r="JLB52" s="354"/>
      <c r="JLC52" s="354"/>
      <c r="JLD52" s="354"/>
      <c r="JLE52" s="354"/>
      <c r="JLF52" s="354"/>
      <c r="JLG52" s="354"/>
      <c r="JLH52" s="354"/>
      <c r="JLI52" s="354"/>
      <c r="JLJ52" s="354"/>
      <c r="JLK52" s="354"/>
      <c r="JLL52" s="354"/>
      <c r="JLM52" s="354"/>
      <c r="JLN52" s="354"/>
      <c r="JLO52" s="354"/>
      <c r="JLP52" s="354"/>
      <c r="JLQ52" s="354"/>
      <c r="JLR52" s="354"/>
      <c r="JLS52" s="354"/>
      <c r="JLT52" s="354"/>
      <c r="JLU52" s="354"/>
      <c r="JLV52" s="354"/>
      <c r="JLW52" s="354"/>
      <c r="JLX52" s="354"/>
      <c r="JLY52" s="354"/>
      <c r="JLZ52" s="354"/>
      <c r="JMA52" s="354"/>
      <c r="JMB52" s="354"/>
      <c r="JMC52" s="354"/>
      <c r="JMD52" s="354"/>
      <c r="JME52" s="354"/>
      <c r="JMF52" s="354"/>
      <c r="JMG52" s="354"/>
      <c r="JMH52" s="354"/>
      <c r="JMI52" s="354"/>
      <c r="JMJ52" s="354"/>
      <c r="JMK52" s="354"/>
      <c r="JML52" s="354"/>
      <c r="JMM52" s="354"/>
      <c r="JMN52" s="354"/>
      <c r="JMO52" s="354"/>
      <c r="JMP52" s="354"/>
      <c r="JMQ52" s="354"/>
      <c r="JMR52" s="354"/>
      <c r="JMS52" s="354"/>
      <c r="JMT52" s="354"/>
      <c r="JMU52" s="354"/>
      <c r="JMV52" s="354"/>
      <c r="JMW52" s="354"/>
      <c r="JMX52" s="354"/>
      <c r="JMY52" s="354"/>
      <c r="JMZ52" s="354"/>
      <c r="JNA52" s="354"/>
      <c r="JNB52" s="354"/>
      <c r="JNC52" s="354"/>
      <c r="JND52" s="354"/>
      <c r="JNE52" s="354"/>
      <c r="JNF52" s="354"/>
      <c r="JNG52" s="354"/>
      <c r="JNH52" s="354"/>
      <c r="JNI52" s="354"/>
      <c r="JNJ52" s="354"/>
      <c r="JNK52" s="354"/>
      <c r="JNL52" s="354"/>
      <c r="JNM52" s="354"/>
      <c r="JNN52" s="354"/>
      <c r="JNO52" s="354"/>
      <c r="JNP52" s="354"/>
      <c r="JNQ52" s="354"/>
      <c r="JNR52" s="354"/>
      <c r="JNS52" s="354"/>
      <c r="JNT52" s="354"/>
      <c r="JNU52" s="354"/>
      <c r="JNV52" s="354"/>
      <c r="JNW52" s="354"/>
      <c r="JNX52" s="354"/>
      <c r="JNY52" s="354"/>
      <c r="JNZ52" s="354"/>
      <c r="JOA52" s="354"/>
      <c r="JOB52" s="354"/>
      <c r="JOC52" s="354"/>
      <c r="JOD52" s="354"/>
      <c r="JOE52" s="354"/>
      <c r="JOF52" s="354"/>
      <c r="JOG52" s="354"/>
      <c r="JOH52" s="354"/>
      <c r="JOI52" s="354"/>
      <c r="JOJ52" s="354"/>
      <c r="JOK52" s="354"/>
      <c r="JOL52" s="354"/>
      <c r="JOM52" s="354"/>
      <c r="JON52" s="354"/>
      <c r="JOO52" s="354"/>
      <c r="JOP52" s="354"/>
      <c r="JOQ52" s="354"/>
      <c r="JOR52" s="354"/>
      <c r="JOS52" s="354"/>
      <c r="JOT52" s="354"/>
      <c r="JOU52" s="354"/>
      <c r="JOV52" s="354"/>
      <c r="JOW52" s="354"/>
      <c r="JOX52" s="354"/>
      <c r="JOY52" s="354"/>
      <c r="JOZ52" s="354"/>
      <c r="JPA52" s="354"/>
      <c r="JPB52" s="354"/>
      <c r="JPC52" s="354"/>
      <c r="JPD52" s="354"/>
      <c r="JPE52" s="354"/>
      <c r="JPF52" s="354"/>
      <c r="JPG52" s="354"/>
      <c r="JPH52" s="354"/>
      <c r="JPI52" s="354"/>
      <c r="JPJ52" s="354"/>
      <c r="JPK52" s="354"/>
      <c r="JPL52" s="354"/>
      <c r="JPM52" s="354"/>
      <c r="JPN52" s="354"/>
      <c r="JPO52" s="354"/>
      <c r="JPP52" s="354"/>
      <c r="JPQ52" s="354"/>
      <c r="JPR52" s="354"/>
      <c r="JPS52" s="354"/>
      <c r="JPT52" s="354"/>
      <c r="JPU52" s="354"/>
      <c r="JPV52" s="354"/>
      <c r="JPW52" s="354"/>
      <c r="JPX52" s="354"/>
      <c r="JPY52" s="354"/>
      <c r="JPZ52" s="354"/>
      <c r="JQA52" s="354"/>
      <c r="JQB52" s="354"/>
      <c r="JQC52" s="354"/>
      <c r="JQD52" s="354"/>
      <c r="JQE52" s="354"/>
      <c r="JQF52" s="354"/>
      <c r="JQG52" s="354"/>
      <c r="JQH52" s="354"/>
      <c r="JQI52" s="354"/>
      <c r="JQJ52" s="354"/>
      <c r="JQK52" s="354"/>
      <c r="JQL52" s="354"/>
      <c r="JQM52" s="354"/>
      <c r="JQN52" s="354"/>
      <c r="JQO52" s="354"/>
      <c r="JQP52" s="354"/>
      <c r="JQQ52" s="354"/>
      <c r="JQR52" s="354"/>
      <c r="JQS52" s="354"/>
      <c r="JQT52" s="354"/>
      <c r="JQU52" s="354"/>
      <c r="JQV52" s="354"/>
      <c r="JQW52" s="354"/>
      <c r="JQX52" s="354"/>
      <c r="JQY52" s="354"/>
      <c r="JQZ52" s="354"/>
      <c r="JRA52" s="354"/>
      <c r="JRB52" s="354"/>
      <c r="JRC52" s="354"/>
      <c r="JRD52" s="354"/>
      <c r="JRE52" s="354"/>
      <c r="JRF52" s="354"/>
      <c r="JRG52" s="354"/>
      <c r="JRH52" s="354"/>
      <c r="JRI52" s="354"/>
      <c r="JRJ52" s="354"/>
      <c r="JRK52" s="354"/>
      <c r="JRL52" s="354"/>
      <c r="JRM52" s="354"/>
      <c r="JRN52" s="354"/>
      <c r="JRO52" s="354"/>
      <c r="JRP52" s="354"/>
      <c r="JRQ52" s="354"/>
      <c r="JRR52" s="354"/>
      <c r="JRS52" s="354"/>
      <c r="JRT52" s="354"/>
      <c r="JRU52" s="354"/>
      <c r="JRV52" s="354"/>
      <c r="JRW52" s="354"/>
      <c r="JRX52" s="354"/>
      <c r="JRY52" s="354"/>
      <c r="JRZ52" s="354"/>
      <c r="JSA52" s="354"/>
      <c r="JSB52" s="354"/>
      <c r="JSC52" s="354"/>
      <c r="JSD52" s="354"/>
      <c r="JSE52" s="354"/>
      <c r="JSF52" s="354"/>
      <c r="JSG52" s="354"/>
      <c r="JSH52" s="354"/>
      <c r="JSI52" s="354"/>
      <c r="JSJ52" s="354"/>
      <c r="JSK52" s="354"/>
      <c r="JSL52" s="354"/>
      <c r="JSM52" s="354"/>
      <c r="JSN52" s="354"/>
      <c r="JSO52" s="354"/>
      <c r="JSP52" s="354"/>
      <c r="JSQ52" s="354"/>
      <c r="JSR52" s="354"/>
      <c r="JSS52" s="354"/>
      <c r="JST52" s="354"/>
      <c r="JSU52" s="354"/>
      <c r="JSV52" s="354"/>
      <c r="JSW52" s="354"/>
      <c r="JSX52" s="354"/>
      <c r="JSY52" s="354"/>
      <c r="JSZ52" s="354"/>
      <c r="JTA52" s="354"/>
      <c r="JTB52" s="354"/>
      <c r="JTC52" s="354"/>
      <c r="JTD52" s="354"/>
      <c r="JTE52" s="354"/>
      <c r="JTF52" s="354"/>
      <c r="JTG52" s="354"/>
      <c r="JTH52" s="354"/>
      <c r="JTI52" s="354"/>
      <c r="JTJ52" s="354"/>
      <c r="JTK52" s="354"/>
      <c r="JTL52" s="354"/>
      <c r="JTM52" s="354"/>
      <c r="JTN52" s="354"/>
      <c r="JTO52" s="354"/>
      <c r="JTP52" s="354"/>
      <c r="JTQ52" s="354"/>
      <c r="JTR52" s="354"/>
      <c r="JTS52" s="354"/>
      <c r="JTT52" s="354"/>
      <c r="JTU52" s="354"/>
      <c r="JTV52" s="354"/>
      <c r="JTW52" s="354"/>
      <c r="JTX52" s="354"/>
      <c r="JTY52" s="354"/>
      <c r="JTZ52" s="354"/>
      <c r="JUA52" s="354"/>
      <c r="JUB52" s="354"/>
      <c r="JUC52" s="354"/>
      <c r="JUD52" s="354"/>
      <c r="JUE52" s="354"/>
      <c r="JUF52" s="354"/>
      <c r="JUG52" s="354"/>
      <c r="JUH52" s="354"/>
      <c r="JUI52" s="354"/>
      <c r="JUJ52" s="354"/>
      <c r="JUK52" s="354"/>
      <c r="JUL52" s="354"/>
      <c r="JUM52" s="354"/>
      <c r="JUN52" s="354"/>
      <c r="JUO52" s="354"/>
      <c r="JUP52" s="354"/>
      <c r="JUQ52" s="354"/>
      <c r="JUR52" s="354"/>
      <c r="JUS52" s="354"/>
      <c r="JUT52" s="354"/>
      <c r="JUU52" s="354"/>
      <c r="JUV52" s="354"/>
      <c r="JUW52" s="354"/>
      <c r="JUX52" s="354"/>
      <c r="JUY52" s="354"/>
      <c r="JUZ52" s="354"/>
      <c r="JVA52" s="354"/>
      <c r="JVB52" s="354"/>
      <c r="JVC52" s="354"/>
      <c r="JVD52" s="354"/>
      <c r="JVE52" s="354"/>
      <c r="JVF52" s="354"/>
      <c r="JVG52" s="354"/>
      <c r="JVH52" s="354"/>
      <c r="JVI52" s="354"/>
      <c r="JVJ52" s="354"/>
      <c r="JVK52" s="354"/>
      <c r="JVL52" s="354"/>
      <c r="JVM52" s="354"/>
      <c r="JVN52" s="354"/>
      <c r="JVO52" s="354"/>
      <c r="JVP52" s="354"/>
      <c r="JVQ52" s="354"/>
      <c r="JVR52" s="354"/>
      <c r="JVS52" s="354"/>
      <c r="JVT52" s="354"/>
      <c r="JVU52" s="354"/>
      <c r="JVV52" s="354"/>
      <c r="JVW52" s="354"/>
      <c r="JVX52" s="354"/>
      <c r="JVY52" s="354"/>
      <c r="JVZ52" s="354"/>
      <c r="JWA52" s="354"/>
      <c r="JWB52" s="354"/>
      <c r="JWC52" s="354"/>
      <c r="JWD52" s="354"/>
      <c r="JWE52" s="354"/>
      <c r="JWF52" s="354"/>
      <c r="JWG52" s="354"/>
      <c r="JWH52" s="354"/>
      <c r="JWI52" s="354"/>
      <c r="JWJ52" s="354"/>
      <c r="JWK52" s="354"/>
      <c r="JWL52" s="354"/>
      <c r="JWM52" s="354"/>
      <c r="JWN52" s="354"/>
      <c r="JWO52" s="354"/>
      <c r="JWP52" s="354"/>
      <c r="JWQ52" s="354"/>
      <c r="JWR52" s="354"/>
      <c r="JWS52" s="354"/>
      <c r="JWT52" s="354"/>
      <c r="JWU52" s="354"/>
      <c r="JWV52" s="354"/>
      <c r="JWW52" s="354"/>
      <c r="JWX52" s="354"/>
      <c r="JWY52" s="354"/>
      <c r="JWZ52" s="354"/>
      <c r="JXA52" s="354"/>
      <c r="JXB52" s="354"/>
      <c r="JXC52" s="354"/>
      <c r="JXD52" s="354"/>
      <c r="JXE52" s="354"/>
      <c r="JXF52" s="354"/>
      <c r="JXG52" s="354"/>
      <c r="JXH52" s="354"/>
      <c r="JXI52" s="354"/>
      <c r="JXJ52" s="354"/>
      <c r="JXK52" s="354"/>
      <c r="JXL52" s="354"/>
      <c r="JXM52" s="354"/>
      <c r="JXN52" s="354"/>
      <c r="JXO52" s="354"/>
      <c r="JXP52" s="354"/>
      <c r="JXQ52" s="354"/>
      <c r="JXR52" s="354"/>
      <c r="JXS52" s="354"/>
      <c r="JXT52" s="354"/>
      <c r="JXU52" s="354"/>
      <c r="JXV52" s="354"/>
      <c r="JXW52" s="354"/>
      <c r="JXX52" s="354"/>
      <c r="JXY52" s="354"/>
      <c r="JXZ52" s="354"/>
      <c r="JYA52" s="354"/>
      <c r="JYB52" s="354"/>
      <c r="JYC52" s="354"/>
      <c r="JYD52" s="354"/>
      <c r="JYE52" s="354"/>
      <c r="JYF52" s="354"/>
      <c r="JYG52" s="354"/>
      <c r="JYH52" s="354"/>
      <c r="JYI52" s="354"/>
      <c r="JYJ52" s="354"/>
      <c r="JYK52" s="354"/>
      <c r="JYL52" s="354"/>
      <c r="JYM52" s="354"/>
      <c r="JYN52" s="354"/>
      <c r="JYO52" s="354"/>
      <c r="JYP52" s="354"/>
      <c r="JYQ52" s="354"/>
      <c r="JYR52" s="354"/>
      <c r="JYS52" s="354"/>
      <c r="JYT52" s="354"/>
      <c r="JYU52" s="354"/>
      <c r="JYV52" s="354"/>
      <c r="JYW52" s="354"/>
      <c r="JYX52" s="354"/>
      <c r="JYY52" s="354"/>
      <c r="JYZ52" s="354"/>
      <c r="JZA52" s="354"/>
      <c r="JZB52" s="354"/>
      <c r="JZC52" s="354"/>
      <c r="JZD52" s="354"/>
      <c r="JZE52" s="354"/>
      <c r="JZF52" s="354"/>
      <c r="JZG52" s="354"/>
      <c r="JZH52" s="354"/>
      <c r="JZI52" s="354"/>
      <c r="JZJ52" s="354"/>
      <c r="JZK52" s="354"/>
      <c r="JZL52" s="354"/>
      <c r="JZM52" s="354"/>
      <c r="JZN52" s="354"/>
      <c r="JZO52" s="354"/>
      <c r="JZP52" s="354"/>
      <c r="JZQ52" s="354"/>
      <c r="JZR52" s="354"/>
      <c r="JZS52" s="354"/>
      <c r="JZT52" s="354"/>
      <c r="JZU52" s="354"/>
      <c r="JZV52" s="354"/>
      <c r="JZW52" s="354"/>
      <c r="JZX52" s="354"/>
      <c r="JZY52" s="354"/>
      <c r="JZZ52" s="354"/>
      <c r="KAA52" s="354"/>
      <c r="KAB52" s="354"/>
      <c r="KAC52" s="354"/>
      <c r="KAD52" s="354"/>
      <c r="KAE52" s="354"/>
      <c r="KAF52" s="354"/>
      <c r="KAG52" s="354"/>
      <c r="KAH52" s="354"/>
      <c r="KAI52" s="354"/>
      <c r="KAJ52" s="354"/>
      <c r="KAK52" s="354"/>
      <c r="KAL52" s="354"/>
      <c r="KAM52" s="354"/>
      <c r="KAN52" s="354"/>
      <c r="KAO52" s="354"/>
      <c r="KAP52" s="354"/>
      <c r="KAQ52" s="354"/>
      <c r="KAR52" s="354"/>
      <c r="KAS52" s="354"/>
      <c r="KAT52" s="354"/>
      <c r="KAU52" s="354"/>
      <c r="KAV52" s="354"/>
      <c r="KAW52" s="354"/>
      <c r="KAX52" s="354"/>
      <c r="KAY52" s="354"/>
      <c r="KAZ52" s="354"/>
      <c r="KBA52" s="354"/>
      <c r="KBB52" s="354"/>
      <c r="KBC52" s="354"/>
      <c r="KBD52" s="354"/>
      <c r="KBE52" s="354"/>
      <c r="KBF52" s="354"/>
      <c r="KBG52" s="354"/>
      <c r="KBH52" s="354"/>
      <c r="KBI52" s="354"/>
      <c r="KBJ52" s="354"/>
      <c r="KBK52" s="354"/>
      <c r="KBL52" s="354"/>
      <c r="KBM52" s="354"/>
      <c r="KBN52" s="354"/>
      <c r="KBO52" s="354"/>
      <c r="KBP52" s="354"/>
      <c r="KBQ52" s="354"/>
      <c r="KBR52" s="354"/>
      <c r="KBS52" s="354"/>
      <c r="KBT52" s="354"/>
      <c r="KBU52" s="354"/>
      <c r="KBV52" s="354"/>
      <c r="KBW52" s="354"/>
      <c r="KBX52" s="354"/>
      <c r="KBY52" s="354"/>
      <c r="KBZ52" s="354"/>
      <c r="KCA52" s="354"/>
      <c r="KCB52" s="354"/>
      <c r="KCC52" s="354"/>
      <c r="KCD52" s="354"/>
      <c r="KCE52" s="354"/>
      <c r="KCF52" s="354"/>
      <c r="KCG52" s="354"/>
      <c r="KCH52" s="354"/>
      <c r="KCI52" s="354"/>
      <c r="KCJ52" s="354"/>
      <c r="KCK52" s="354"/>
      <c r="KCL52" s="354"/>
      <c r="KCM52" s="354"/>
      <c r="KCN52" s="354"/>
      <c r="KCO52" s="354"/>
      <c r="KCP52" s="354"/>
      <c r="KCQ52" s="354"/>
      <c r="KCR52" s="354"/>
      <c r="KCS52" s="354"/>
      <c r="KCT52" s="354"/>
      <c r="KCU52" s="354"/>
      <c r="KCV52" s="354"/>
      <c r="KCW52" s="354"/>
      <c r="KCX52" s="354"/>
      <c r="KCY52" s="354"/>
      <c r="KCZ52" s="354"/>
      <c r="KDA52" s="354"/>
      <c r="KDB52" s="354"/>
      <c r="KDC52" s="354"/>
      <c r="KDD52" s="354"/>
      <c r="KDE52" s="354"/>
      <c r="KDF52" s="354"/>
      <c r="KDG52" s="354"/>
      <c r="KDH52" s="354"/>
      <c r="KDI52" s="354"/>
      <c r="KDJ52" s="354"/>
      <c r="KDK52" s="354"/>
      <c r="KDL52" s="354"/>
      <c r="KDM52" s="354"/>
      <c r="KDN52" s="354"/>
      <c r="KDO52" s="354"/>
      <c r="KDP52" s="354"/>
      <c r="KDQ52" s="354"/>
      <c r="KDR52" s="354"/>
      <c r="KDS52" s="354"/>
      <c r="KDT52" s="354"/>
      <c r="KDU52" s="354"/>
      <c r="KDV52" s="354"/>
      <c r="KDW52" s="354"/>
      <c r="KDX52" s="354"/>
      <c r="KDY52" s="354"/>
      <c r="KDZ52" s="354"/>
      <c r="KEA52" s="354"/>
      <c r="KEB52" s="354"/>
      <c r="KEC52" s="354"/>
      <c r="KED52" s="354"/>
      <c r="KEE52" s="354"/>
      <c r="KEF52" s="354"/>
      <c r="KEG52" s="354"/>
      <c r="KEH52" s="354"/>
      <c r="KEI52" s="354"/>
      <c r="KEJ52" s="354"/>
      <c r="KEK52" s="354"/>
      <c r="KEL52" s="354"/>
      <c r="KEM52" s="354"/>
      <c r="KEN52" s="354"/>
      <c r="KEO52" s="354"/>
      <c r="KEP52" s="354"/>
      <c r="KEQ52" s="354"/>
      <c r="KER52" s="354"/>
      <c r="KES52" s="354"/>
      <c r="KET52" s="354"/>
      <c r="KEU52" s="354"/>
      <c r="KEV52" s="354"/>
      <c r="KEW52" s="354"/>
      <c r="KEX52" s="354"/>
      <c r="KEY52" s="354"/>
      <c r="KEZ52" s="354"/>
      <c r="KFA52" s="354"/>
      <c r="KFB52" s="354"/>
      <c r="KFC52" s="354"/>
      <c r="KFD52" s="354"/>
      <c r="KFE52" s="354"/>
      <c r="KFF52" s="354"/>
      <c r="KFG52" s="354"/>
      <c r="KFH52" s="354"/>
      <c r="KFI52" s="354"/>
      <c r="KFJ52" s="354"/>
      <c r="KFK52" s="354"/>
      <c r="KFL52" s="354"/>
      <c r="KFM52" s="354"/>
      <c r="KFN52" s="354"/>
      <c r="KFO52" s="354"/>
      <c r="KFP52" s="354"/>
      <c r="KFQ52" s="354"/>
      <c r="KFR52" s="354"/>
      <c r="KFS52" s="354"/>
      <c r="KFT52" s="354"/>
      <c r="KFU52" s="354"/>
      <c r="KFV52" s="354"/>
      <c r="KFW52" s="354"/>
      <c r="KFX52" s="354"/>
      <c r="KFY52" s="354"/>
      <c r="KFZ52" s="354"/>
      <c r="KGA52" s="354"/>
      <c r="KGB52" s="354"/>
      <c r="KGC52" s="354"/>
      <c r="KGD52" s="354"/>
      <c r="KGE52" s="354"/>
      <c r="KGF52" s="354"/>
      <c r="KGG52" s="354"/>
      <c r="KGH52" s="354"/>
      <c r="KGI52" s="354"/>
      <c r="KGJ52" s="354"/>
      <c r="KGK52" s="354"/>
      <c r="KGL52" s="354"/>
      <c r="KGM52" s="354"/>
      <c r="KGN52" s="354"/>
      <c r="KGO52" s="354"/>
      <c r="KGP52" s="354"/>
      <c r="KGQ52" s="354"/>
      <c r="KGR52" s="354"/>
      <c r="KGS52" s="354"/>
      <c r="KGT52" s="354"/>
      <c r="KGU52" s="354"/>
      <c r="KGV52" s="354"/>
      <c r="KGW52" s="354"/>
      <c r="KGX52" s="354"/>
      <c r="KGY52" s="354"/>
      <c r="KGZ52" s="354"/>
      <c r="KHA52" s="354"/>
      <c r="KHB52" s="354"/>
      <c r="KHC52" s="354"/>
      <c r="KHD52" s="354"/>
      <c r="KHE52" s="354"/>
      <c r="KHF52" s="354"/>
      <c r="KHG52" s="354"/>
      <c r="KHH52" s="354"/>
      <c r="KHI52" s="354"/>
      <c r="KHJ52" s="354"/>
      <c r="KHK52" s="354"/>
      <c r="KHL52" s="354"/>
      <c r="KHM52" s="354"/>
      <c r="KHN52" s="354"/>
      <c r="KHO52" s="354"/>
      <c r="KHP52" s="354"/>
      <c r="KHQ52" s="354"/>
      <c r="KHR52" s="354"/>
      <c r="KHS52" s="354"/>
      <c r="KHT52" s="354"/>
      <c r="KHU52" s="354"/>
      <c r="KHV52" s="354"/>
      <c r="KHW52" s="354"/>
      <c r="KHX52" s="354"/>
      <c r="KHY52" s="354"/>
      <c r="KHZ52" s="354"/>
      <c r="KIA52" s="354"/>
      <c r="KIB52" s="354"/>
      <c r="KIC52" s="354"/>
      <c r="KID52" s="354"/>
      <c r="KIE52" s="354"/>
      <c r="KIF52" s="354"/>
      <c r="KIG52" s="354"/>
      <c r="KIH52" s="354"/>
      <c r="KII52" s="354"/>
      <c r="KIJ52" s="354"/>
      <c r="KIK52" s="354"/>
      <c r="KIL52" s="354"/>
      <c r="KIM52" s="354"/>
      <c r="KIN52" s="354"/>
      <c r="KIO52" s="354"/>
      <c r="KIP52" s="354"/>
      <c r="KIQ52" s="354"/>
      <c r="KIR52" s="354"/>
      <c r="KIS52" s="354"/>
      <c r="KIT52" s="354"/>
      <c r="KIU52" s="354"/>
      <c r="KIV52" s="354"/>
      <c r="KIW52" s="354"/>
      <c r="KIX52" s="354"/>
      <c r="KIY52" s="354"/>
      <c r="KIZ52" s="354"/>
      <c r="KJA52" s="354"/>
      <c r="KJB52" s="354"/>
      <c r="KJC52" s="354"/>
      <c r="KJD52" s="354"/>
      <c r="KJE52" s="354"/>
      <c r="KJF52" s="354"/>
      <c r="KJG52" s="354"/>
      <c r="KJH52" s="354"/>
      <c r="KJI52" s="354"/>
      <c r="KJJ52" s="354"/>
      <c r="KJK52" s="354"/>
      <c r="KJL52" s="354"/>
      <c r="KJM52" s="354"/>
      <c r="KJN52" s="354"/>
      <c r="KJO52" s="354"/>
      <c r="KJP52" s="354"/>
      <c r="KJQ52" s="354"/>
      <c r="KJR52" s="354"/>
      <c r="KJS52" s="354"/>
      <c r="KJT52" s="354"/>
      <c r="KJU52" s="354"/>
      <c r="KJV52" s="354"/>
      <c r="KJW52" s="354"/>
      <c r="KJX52" s="354"/>
      <c r="KJY52" s="354"/>
      <c r="KJZ52" s="354"/>
      <c r="KKA52" s="354"/>
      <c r="KKB52" s="354"/>
      <c r="KKC52" s="354"/>
      <c r="KKD52" s="354"/>
      <c r="KKE52" s="354"/>
      <c r="KKF52" s="354"/>
      <c r="KKG52" s="354"/>
      <c r="KKH52" s="354"/>
      <c r="KKI52" s="354"/>
      <c r="KKJ52" s="354"/>
      <c r="KKK52" s="354"/>
      <c r="KKL52" s="354"/>
      <c r="KKM52" s="354"/>
      <c r="KKN52" s="354"/>
      <c r="KKO52" s="354"/>
      <c r="KKP52" s="354"/>
      <c r="KKQ52" s="354"/>
      <c r="KKR52" s="354"/>
      <c r="KKS52" s="354"/>
      <c r="KKT52" s="354"/>
      <c r="KKU52" s="354"/>
      <c r="KKV52" s="354"/>
      <c r="KKW52" s="354"/>
      <c r="KKX52" s="354"/>
      <c r="KKY52" s="354"/>
      <c r="KKZ52" s="354"/>
      <c r="KLA52" s="354"/>
      <c r="KLB52" s="354"/>
      <c r="KLC52" s="354"/>
      <c r="KLD52" s="354"/>
      <c r="KLE52" s="354"/>
      <c r="KLF52" s="354"/>
      <c r="KLG52" s="354"/>
      <c r="KLH52" s="354"/>
      <c r="KLI52" s="354"/>
      <c r="KLJ52" s="354"/>
      <c r="KLK52" s="354"/>
      <c r="KLL52" s="354"/>
      <c r="KLM52" s="354"/>
      <c r="KLN52" s="354"/>
      <c r="KLO52" s="354"/>
      <c r="KLP52" s="354"/>
      <c r="KLQ52" s="354"/>
      <c r="KLR52" s="354"/>
      <c r="KLS52" s="354"/>
      <c r="KLT52" s="354"/>
      <c r="KLU52" s="354"/>
      <c r="KLV52" s="354"/>
      <c r="KLW52" s="354"/>
      <c r="KLX52" s="354"/>
      <c r="KLY52" s="354"/>
      <c r="KLZ52" s="354"/>
      <c r="KMA52" s="354"/>
      <c r="KMB52" s="354"/>
      <c r="KMC52" s="354"/>
      <c r="KMD52" s="354"/>
      <c r="KME52" s="354"/>
      <c r="KMF52" s="354"/>
      <c r="KMG52" s="354"/>
      <c r="KMH52" s="354"/>
      <c r="KMI52" s="354"/>
      <c r="KMJ52" s="354"/>
      <c r="KMK52" s="354"/>
      <c r="KML52" s="354"/>
      <c r="KMM52" s="354"/>
      <c r="KMN52" s="354"/>
      <c r="KMO52" s="354"/>
      <c r="KMP52" s="354"/>
      <c r="KMQ52" s="354"/>
      <c r="KMR52" s="354"/>
      <c r="KMS52" s="354"/>
      <c r="KMT52" s="354"/>
      <c r="KMU52" s="354"/>
      <c r="KMV52" s="354"/>
      <c r="KMW52" s="354"/>
      <c r="KMX52" s="354"/>
      <c r="KMY52" s="354"/>
      <c r="KMZ52" s="354"/>
      <c r="KNA52" s="354"/>
      <c r="KNB52" s="354"/>
      <c r="KNC52" s="354"/>
      <c r="KND52" s="354"/>
      <c r="KNE52" s="354"/>
      <c r="KNF52" s="354"/>
      <c r="KNG52" s="354"/>
      <c r="KNH52" s="354"/>
      <c r="KNI52" s="354"/>
      <c r="KNJ52" s="354"/>
      <c r="KNK52" s="354"/>
      <c r="KNL52" s="354"/>
      <c r="KNM52" s="354"/>
      <c r="KNN52" s="354"/>
      <c r="KNO52" s="354"/>
      <c r="KNP52" s="354"/>
      <c r="KNQ52" s="354"/>
      <c r="KNR52" s="354"/>
      <c r="KNS52" s="354"/>
      <c r="KNT52" s="354"/>
      <c r="KNU52" s="354"/>
      <c r="KNV52" s="354"/>
      <c r="KNW52" s="354"/>
      <c r="KNX52" s="354"/>
      <c r="KNY52" s="354"/>
      <c r="KNZ52" s="354"/>
      <c r="KOA52" s="354"/>
      <c r="KOB52" s="354"/>
      <c r="KOC52" s="354"/>
      <c r="KOD52" s="354"/>
      <c r="KOE52" s="354"/>
      <c r="KOF52" s="354"/>
      <c r="KOG52" s="354"/>
      <c r="KOH52" s="354"/>
      <c r="KOI52" s="354"/>
      <c r="KOJ52" s="354"/>
      <c r="KOK52" s="354"/>
      <c r="KOL52" s="354"/>
      <c r="KOM52" s="354"/>
      <c r="KON52" s="354"/>
      <c r="KOO52" s="354"/>
      <c r="KOP52" s="354"/>
      <c r="KOQ52" s="354"/>
      <c r="KOR52" s="354"/>
      <c r="KOS52" s="354"/>
      <c r="KOT52" s="354"/>
      <c r="KOU52" s="354"/>
      <c r="KOV52" s="354"/>
      <c r="KOW52" s="354"/>
      <c r="KOX52" s="354"/>
      <c r="KOY52" s="354"/>
      <c r="KOZ52" s="354"/>
      <c r="KPA52" s="354"/>
      <c r="KPB52" s="354"/>
      <c r="KPC52" s="354"/>
      <c r="KPD52" s="354"/>
      <c r="KPE52" s="354"/>
      <c r="KPF52" s="354"/>
      <c r="KPG52" s="354"/>
      <c r="KPH52" s="354"/>
      <c r="KPI52" s="354"/>
      <c r="KPJ52" s="354"/>
      <c r="KPK52" s="354"/>
      <c r="KPL52" s="354"/>
      <c r="KPM52" s="354"/>
      <c r="KPN52" s="354"/>
      <c r="KPO52" s="354"/>
      <c r="KPP52" s="354"/>
      <c r="KPQ52" s="354"/>
      <c r="KPR52" s="354"/>
      <c r="KPS52" s="354"/>
      <c r="KPT52" s="354"/>
      <c r="KPU52" s="354"/>
      <c r="KPV52" s="354"/>
      <c r="KPW52" s="354"/>
      <c r="KPX52" s="354"/>
      <c r="KPY52" s="354"/>
      <c r="KPZ52" s="354"/>
      <c r="KQA52" s="354"/>
      <c r="KQB52" s="354"/>
      <c r="KQC52" s="354"/>
      <c r="KQD52" s="354"/>
      <c r="KQE52" s="354"/>
      <c r="KQF52" s="354"/>
      <c r="KQG52" s="354"/>
      <c r="KQH52" s="354"/>
      <c r="KQI52" s="354"/>
      <c r="KQJ52" s="354"/>
      <c r="KQK52" s="354"/>
      <c r="KQL52" s="354"/>
      <c r="KQM52" s="354"/>
      <c r="KQN52" s="354"/>
      <c r="KQO52" s="354"/>
      <c r="KQP52" s="354"/>
      <c r="KQQ52" s="354"/>
      <c r="KQR52" s="354"/>
      <c r="KQS52" s="354"/>
      <c r="KQT52" s="354"/>
      <c r="KQU52" s="354"/>
      <c r="KQV52" s="354"/>
      <c r="KQW52" s="354"/>
      <c r="KQX52" s="354"/>
      <c r="KQY52" s="354"/>
      <c r="KQZ52" s="354"/>
      <c r="KRA52" s="354"/>
      <c r="KRB52" s="354"/>
      <c r="KRC52" s="354"/>
      <c r="KRD52" s="354"/>
      <c r="KRE52" s="354"/>
      <c r="KRF52" s="354"/>
      <c r="KRG52" s="354"/>
      <c r="KRH52" s="354"/>
      <c r="KRI52" s="354"/>
      <c r="KRJ52" s="354"/>
      <c r="KRK52" s="354"/>
      <c r="KRL52" s="354"/>
      <c r="KRM52" s="354"/>
      <c r="KRN52" s="354"/>
      <c r="KRO52" s="354"/>
      <c r="KRP52" s="354"/>
      <c r="KRQ52" s="354"/>
      <c r="KRR52" s="354"/>
      <c r="KRS52" s="354"/>
      <c r="KRT52" s="354"/>
      <c r="KRU52" s="354"/>
      <c r="KRV52" s="354"/>
      <c r="KRW52" s="354"/>
      <c r="KRX52" s="354"/>
      <c r="KRY52" s="354"/>
      <c r="KRZ52" s="354"/>
      <c r="KSA52" s="354"/>
      <c r="KSB52" s="354"/>
      <c r="KSC52" s="354"/>
      <c r="KSD52" s="354"/>
      <c r="KSE52" s="354"/>
      <c r="KSF52" s="354"/>
      <c r="KSG52" s="354"/>
      <c r="KSH52" s="354"/>
      <c r="KSI52" s="354"/>
      <c r="KSJ52" s="354"/>
      <c r="KSK52" s="354"/>
      <c r="KSL52" s="354"/>
      <c r="KSM52" s="354"/>
      <c r="KSN52" s="354"/>
      <c r="KSO52" s="354"/>
      <c r="KSP52" s="354"/>
      <c r="KSQ52" s="354"/>
      <c r="KSR52" s="354"/>
      <c r="KSS52" s="354"/>
      <c r="KST52" s="354"/>
      <c r="KSU52" s="354"/>
      <c r="KSV52" s="354"/>
      <c r="KSW52" s="354"/>
      <c r="KSX52" s="354"/>
      <c r="KSY52" s="354"/>
      <c r="KSZ52" s="354"/>
      <c r="KTA52" s="354"/>
      <c r="KTB52" s="354"/>
      <c r="KTC52" s="354"/>
      <c r="KTD52" s="354"/>
      <c r="KTE52" s="354"/>
      <c r="KTF52" s="354"/>
      <c r="KTG52" s="354"/>
      <c r="KTH52" s="354"/>
      <c r="KTI52" s="354"/>
      <c r="KTJ52" s="354"/>
      <c r="KTK52" s="354"/>
      <c r="KTL52" s="354"/>
      <c r="KTM52" s="354"/>
      <c r="KTN52" s="354"/>
      <c r="KTO52" s="354"/>
      <c r="KTP52" s="354"/>
      <c r="KTQ52" s="354"/>
      <c r="KTR52" s="354"/>
      <c r="KTS52" s="354"/>
      <c r="KTT52" s="354"/>
      <c r="KTU52" s="354"/>
      <c r="KTV52" s="354"/>
      <c r="KTW52" s="354"/>
      <c r="KTX52" s="354"/>
      <c r="KTY52" s="354"/>
      <c r="KTZ52" s="354"/>
      <c r="KUA52" s="354"/>
      <c r="KUB52" s="354"/>
      <c r="KUC52" s="354"/>
      <c r="KUD52" s="354"/>
      <c r="KUE52" s="354"/>
      <c r="KUF52" s="354"/>
      <c r="KUG52" s="354"/>
      <c r="KUH52" s="354"/>
      <c r="KUI52" s="354"/>
      <c r="KUJ52" s="354"/>
      <c r="KUK52" s="354"/>
      <c r="KUL52" s="354"/>
      <c r="KUM52" s="354"/>
      <c r="KUN52" s="354"/>
      <c r="KUO52" s="354"/>
      <c r="KUP52" s="354"/>
      <c r="KUQ52" s="354"/>
      <c r="KUR52" s="354"/>
      <c r="KUS52" s="354"/>
      <c r="KUT52" s="354"/>
      <c r="KUU52" s="354"/>
      <c r="KUV52" s="354"/>
      <c r="KUW52" s="354"/>
      <c r="KUX52" s="354"/>
      <c r="KUY52" s="354"/>
      <c r="KUZ52" s="354"/>
      <c r="KVA52" s="354"/>
      <c r="KVB52" s="354"/>
      <c r="KVC52" s="354"/>
      <c r="KVD52" s="354"/>
      <c r="KVE52" s="354"/>
      <c r="KVF52" s="354"/>
      <c r="KVG52" s="354"/>
      <c r="KVH52" s="354"/>
      <c r="KVI52" s="354"/>
      <c r="KVJ52" s="354"/>
      <c r="KVK52" s="354"/>
      <c r="KVL52" s="354"/>
      <c r="KVM52" s="354"/>
      <c r="KVN52" s="354"/>
      <c r="KVO52" s="354"/>
      <c r="KVP52" s="354"/>
      <c r="KVQ52" s="354"/>
      <c r="KVR52" s="354"/>
      <c r="KVS52" s="354"/>
      <c r="KVT52" s="354"/>
      <c r="KVU52" s="354"/>
      <c r="KVV52" s="354"/>
      <c r="KVW52" s="354"/>
      <c r="KVX52" s="354"/>
      <c r="KVY52" s="354"/>
      <c r="KVZ52" s="354"/>
      <c r="KWA52" s="354"/>
      <c r="KWB52" s="354"/>
      <c r="KWC52" s="354"/>
      <c r="KWD52" s="354"/>
      <c r="KWE52" s="354"/>
      <c r="KWF52" s="354"/>
      <c r="KWG52" s="354"/>
      <c r="KWH52" s="354"/>
      <c r="KWI52" s="354"/>
      <c r="KWJ52" s="354"/>
      <c r="KWK52" s="354"/>
      <c r="KWL52" s="354"/>
      <c r="KWM52" s="354"/>
      <c r="KWN52" s="354"/>
      <c r="KWO52" s="354"/>
      <c r="KWP52" s="354"/>
      <c r="KWQ52" s="354"/>
      <c r="KWR52" s="354"/>
      <c r="KWS52" s="354"/>
      <c r="KWT52" s="354"/>
      <c r="KWU52" s="354"/>
      <c r="KWV52" s="354"/>
      <c r="KWW52" s="354"/>
      <c r="KWX52" s="354"/>
      <c r="KWY52" s="354"/>
      <c r="KWZ52" s="354"/>
      <c r="KXA52" s="354"/>
      <c r="KXB52" s="354"/>
      <c r="KXC52" s="354"/>
      <c r="KXD52" s="354"/>
      <c r="KXE52" s="354"/>
      <c r="KXF52" s="354"/>
      <c r="KXG52" s="354"/>
      <c r="KXH52" s="354"/>
      <c r="KXI52" s="354"/>
      <c r="KXJ52" s="354"/>
      <c r="KXK52" s="354"/>
      <c r="KXL52" s="354"/>
      <c r="KXM52" s="354"/>
      <c r="KXN52" s="354"/>
      <c r="KXO52" s="354"/>
      <c r="KXP52" s="354"/>
      <c r="KXQ52" s="354"/>
      <c r="KXR52" s="354"/>
      <c r="KXS52" s="354"/>
      <c r="KXT52" s="354"/>
      <c r="KXU52" s="354"/>
      <c r="KXV52" s="354"/>
      <c r="KXW52" s="354"/>
      <c r="KXX52" s="354"/>
      <c r="KXY52" s="354"/>
      <c r="KXZ52" s="354"/>
      <c r="KYA52" s="354"/>
      <c r="KYB52" s="354"/>
      <c r="KYC52" s="354"/>
      <c r="KYD52" s="354"/>
      <c r="KYE52" s="354"/>
      <c r="KYF52" s="354"/>
      <c r="KYG52" s="354"/>
      <c r="KYH52" s="354"/>
      <c r="KYI52" s="354"/>
      <c r="KYJ52" s="354"/>
      <c r="KYK52" s="354"/>
      <c r="KYL52" s="354"/>
      <c r="KYM52" s="354"/>
      <c r="KYN52" s="354"/>
      <c r="KYO52" s="354"/>
      <c r="KYP52" s="354"/>
      <c r="KYQ52" s="354"/>
      <c r="KYR52" s="354"/>
      <c r="KYS52" s="354"/>
      <c r="KYT52" s="354"/>
      <c r="KYU52" s="354"/>
      <c r="KYV52" s="354"/>
      <c r="KYW52" s="354"/>
      <c r="KYX52" s="354"/>
      <c r="KYY52" s="354"/>
      <c r="KYZ52" s="354"/>
      <c r="KZA52" s="354"/>
      <c r="KZB52" s="354"/>
      <c r="KZC52" s="354"/>
      <c r="KZD52" s="354"/>
      <c r="KZE52" s="354"/>
      <c r="KZF52" s="354"/>
      <c r="KZG52" s="354"/>
      <c r="KZH52" s="354"/>
      <c r="KZI52" s="354"/>
      <c r="KZJ52" s="354"/>
      <c r="KZK52" s="354"/>
      <c r="KZL52" s="354"/>
      <c r="KZM52" s="354"/>
      <c r="KZN52" s="354"/>
      <c r="KZO52" s="354"/>
      <c r="KZP52" s="354"/>
      <c r="KZQ52" s="354"/>
      <c r="KZR52" s="354"/>
      <c r="KZS52" s="354"/>
      <c r="KZT52" s="354"/>
      <c r="KZU52" s="354"/>
      <c r="KZV52" s="354"/>
      <c r="KZW52" s="354"/>
      <c r="KZX52" s="354"/>
      <c r="KZY52" s="354"/>
      <c r="KZZ52" s="354"/>
      <c r="LAA52" s="354"/>
      <c r="LAB52" s="354"/>
      <c r="LAC52" s="354"/>
      <c r="LAD52" s="354"/>
      <c r="LAE52" s="354"/>
      <c r="LAF52" s="354"/>
      <c r="LAG52" s="354"/>
      <c r="LAH52" s="354"/>
      <c r="LAI52" s="354"/>
      <c r="LAJ52" s="354"/>
      <c r="LAK52" s="354"/>
      <c r="LAL52" s="354"/>
      <c r="LAM52" s="354"/>
      <c r="LAN52" s="354"/>
      <c r="LAO52" s="354"/>
      <c r="LAP52" s="354"/>
      <c r="LAQ52" s="354"/>
      <c r="LAR52" s="354"/>
      <c r="LAS52" s="354"/>
      <c r="LAT52" s="354"/>
      <c r="LAU52" s="354"/>
      <c r="LAV52" s="354"/>
      <c r="LAW52" s="354"/>
      <c r="LAX52" s="354"/>
      <c r="LAY52" s="354"/>
      <c r="LAZ52" s="354"/>
      <c r="LBA52" s="354"/>
      <c r="LBB52" s="354"/>
      <c r="LBC52" s="354"/>
      <c r="LBD52" s="354"/>
      <c r="LBE52" s="354"/>
      <c r="LBF52" s="354"/>
      <c r="LBG52" s="354"/>
      <c r="LBH52" s="354"/>
      <c r="LBI52" s="354"/>
      <c r="LBJ52" s="354"/>
      <c r="LBK52" s="354"/>
      <c r="LBL52" s="354"/>
      <c r="LBM52" s="354"/>
      <c r="LBN52" s="354"/>
      <c r="LBO52" s="354"/>
      <c r="LBP52" s="354"/>
      <c r="LBQ52" s="354"/>
      <c r="LBR52" s="354"/>
      <c r="LBS52" s="354"/>
      <c r="LBT52" s="354"/>
      <c r="LBU52" s="354"/>
      <c r="LBV52" s="354"/>
      <c r="LBW52" s="354"/>
      <c r="LBX52" s="354"/>
      <c r="LBY52" s="354"/>
      <c r="LBZ52" s="354"/>
      <c r="LCA52" s="354"/>
      <c r="LCB52" s="354"/>
      <c r="LCC52" s="354"/>
      <c r="LCD52" s="354"/>
      <c r="LCE52" s="354"/>
      <c r="LCF52" s="354"/>
      <c r="LCG52" s="354"/>
      <c r="LCH52" s="354"/>
      <c r="LCI52" s="354"/>
      <c r="LCJ52" s="354"/>
      <c r="LCK52" s="354"/>
      <c r="LCL52" s="354"/>
      <c r="LCM52" s="354"/>
      <c r="LCN52" s="354"/>
      <c r="LCO52" s="354"/>
      <c r="LCP52" s="354"/>
      <c r="LCQ52" s="354"/>
      <c r="LCR52" s="354"/>
      <c r="LCS52" s="354"/>
      <c r="LCT52" s="354"/>
      <c r="LCU52" s="354"/>
      <c r="LCV52" s="354"/>
      <c r="LCW52" s="354"/>
      <c r="LCX52" s="354"/>
      <c r="LCY52" s="354"/>
      <c r="LCZ52" s="354"/>
      <c r="LDA52" s="354"/>
      <c r="LDB52" s="354"/>
      <c r="LDC52" s="354"/>
      <c r="LDD52" s="354"/>
      <c r="LDE52" s="354"/>
      <c r="LDF52" s="354"/>
      <c r="LDG52" s="354"/>
      <c r="LDH52" s="354"/>
      <c r="LDI52" s="354"/>
      <c r="LDJ52" s="354"/>
      <c r="LDK52" s="354"/>
      <c r="LDL52" s="354"/>
      <c r="LDM52" s="354"/>
      <c r="LDN52" s="354"/>
      <c r="LDO52" s="354"/>
      <c r="LDP52" s="354"/>
      <c r="LDQ52" s="354"/>
      <c r="LDR52" s="354"/>
      <c r="LDS52" s="354"/>
      <c r="LDT52" s="354"/>
      <c r="LDU52" s="354"/>
      <c r="LDV52" s="354"/>
      <c r="LDW52" s="354"/>
      <c r="LDX52" s="354"/>
      <c r="LDY52" s="354"/>
      <c r="LDZ52" s="354"/>
      <c r="LEA52" s="354"/>
      <c r="LEB52" s="354"/>
      <c r="LEC52" s="354"/>
      <c r="LED52" s="354"/>
      <c r="LEE52" s="354"/>
      <c r="LEF52" s="354"/>
      <c r="LEG52" s="354"/>
      <c r="LEH52" s="354"/>
      <c r="LEI52" s="354"/>
      <c r="LEJ52" s="354"/>
      <c r="LEK52" s="354"/>
      <c r="LEL52" s="354"/>
      <c r="LEM52" s="354"/>
      <c r="LEN52" s="354"/>
      <c r="LEO52" s="354"/>
      <c r="LEP52" s="354"/>
      <c r="LEQ52" s="354"/>
      <c r="LER52" s="354"/>
      <c r="LES52" s="354"/>
      <c r="LET52" s="354"/>
      <c r="LEU52" s="354"/>
      <c r="LEV52" s="354"/>
      <c r="LEW52" s="354"/>
      <c r="LEX52" s="354"/>
      <c r="LEY52" s="354"/>
      <c r="LEZ52" s="354"/>
      <c r="LFA52" s="354"/>
      <c r="LFB52" s="354"/>
      <c r="LFC52" s="354"/>
      <c r="LFD52" s="354"/>
      <c r="LFE52" s="354"/>
      <c r="LFF52" s="354"/>
      <c r="LFG52" s="354"/>
      <c r="LFH52" s="354"/>
      <c r="LFI52" s="354"/>
      <c r="LFJ52" s="354"/>
      <c r="LFK52" s="354"/>
      <c r="LFL52" s="354"/>
      <c r="LFM52" s="354"/>
      <c r="LFN52" s="354"/>
      <c r="LFO52" s="354"/>
      <c r="LFP52" s="354"/>
      <c r="LFQ52" s="354"/>
      <c r="LFR52" s="354"/>
      <c r="LFS52" s="354"/>
      <c r="LFT52" s="354"/>
      <c r="LFU52" s="354"/>
      <c r="LFV52" s="354"/>
      <c r="LFW52" s="354"/>
      <c r="LFX52" s="354"/>
      <c r="LFY52" s="354"/>
      <c r="LFZ52" s="354"/>
      <c r="LGA52" s="354"/>
      <c r="LGB52" s="354"/>
      <c r="LGC52" s="354"/>
      <c r="LGD52" s="354"/>
      <c r="LGE52" s="354"/>
      <c r="LGF52" s="354"/>
      <c r="LGG52" s="354"/>
      <c r="LGH52" s="354"/>
      <c r="LGI52" s="354"/>
      <c r="LGJ52" s="354"/>
      <c r="LGK52" s="354"/>
      <c r="LGL52" s="354"/>
      <c r="LGM52" s="354"/>
      <c r="LGN52" s="354"/>
      <c r="LGO52" s="354"/>
      <c r="LGP52" s="354"/>
      <c r="LGQ52" s="354"/>
      <c r="LGR52" s="354"/>
      <c r="LGS52" s="354"/>
      <c r="LGT52" s="354"/>
      <c r="LGU52" s="354"/>
      <c r="LGV52" s="354"/>
      <c r="LGW52" s="354"/>
      <c r="LGX52" s="354"/>
      <c r="LGY52" s="354"/>
      <c r="LGZ52" s="354"/>
      <c r="LHA52" s="354"/>
      <c r="LHB52" s="354"/>
      <c r="LHC52" s="354"/>
      <c r="LHD52" s="354"/>
      <c r="LHE52" s="354"/>
      <c r="LHF52" s="354"/>
      <c r="LHG52" s="354"/>
      <c r="LHH52" s="354"/>
      <c r="LHI52" s="354"/>
      <c r="LHJ52" s="354"/>
      <c r="LHK52" s="354"/>
      <c r="LHL52" s="354"/>
      <c r="LHM52" s="354"/>
      <c r="LHN52" s="354"/>
      <c r="LHO52" s="354"/>
      <c r="LHP52" s="354"/>
      <c r="LHQ52" s="354"/>
      <c r="LHR52" s="354"/>
      <c r="LHS52" s="354"/>
      <c r="LHT52" s="354"/>
      <c r="LHU52" s="354"/>
      <c r="LHV52" s="354"/>
      <c r="LHW52" s="354"/>
      <c r="LHX52" s="354"/>
      <c r="LHY52" s="354"/>
      <c r="LHZ52" s="354"/>
      <c r="LIA52" s="354"/>
      <c r="LIB52" s="354"/>
      <c r="LIC52" s="354"/>
      <c r="LID52" s="354"/>
      <c r="LIE52" s="354"/>
      <c r="LIF52" s="354"/>
      <c r="LIG52" s="354"/>
      <c r="LIH52" s="354"/>
      <c r="LII52" s="354"/>
      <c r="LIJ52" s="354"/>
      <c r="LIK52" s="354"/>
      <c r="LIL52" s="354"/>
      <c r="LIM52" s="354"/>
      <c r="LIN52" s="354"/>
      <c r="LIO52" s="354"/>
      <c r="LIP52" s="354"/>
      <c r="LIQ52" s="354"/>
      <c r="LIR52" s="354"/>
      <c r="LIS52" s="354"/>
      <c r="LIT52" s="354"/>
      <c r="LIU52" s="354"/>
      <c r="LIV52" s="354"/>
      <c r="LIW52" s="354"/>
      <c r="LIX52" s="354"/>
      <c r="LIY52" s="354"/>
      <c r="LIZ52" s="354"/>
      <c r="LJA52" s="354"/>
      <c r="LJB52" s="354"/>
      <c r="LJC52" s="354"/>
      <c r="LJD52" s="354"/>
      <c r="LJE52" s="354"/>
      <c r="LJF52" s="354"/>
      <c r="LJG52" s="354"/>
      <c r="LJH52" s="354"/>
      <c r="LJI52" s="354"/>
      <c r="LJJ52" s="354"/>
      <c r="LJK52" s="354"/>
      <c r="LJL52" s="354"/>
      <c r="LJM52" s="354"/>
      <c r="LJN52" s="354"/>
      <c r="LJO52" s="354"/>
      <c r="LJP52" s="354"/>
      <c r="LJQ52" s="354"/>
      <c r="LJR52" s="354"/>
      <c r="LJS52" s="354"/>
      <c r="LJT52" s="354"/>
      <c r="LJU52" s="354"/>
      <c r="LJV52" s="354"/>
      <c r="LJW52" s="354"/>
      <c r="LJX52" s="354"/>
      <c r="LJY52" s="354"/>
      <c r="LJZ52" s="354"/>
      <c r="LKA52" s="354"/>
      <c r="LKB52" s="354"/>
      <c r="LKC52" s="354"/>
      <c r="LKD52" s="354"/>
      <c r="LKE52" s="354"/>
      <c r="LKF52" s="354"/>
      <c r="LKG52" s="354"/>
      <c r="LKH52" s="354"/>
      <c r="LKI52" s="354"/>
      <c r="LKJ52" s="354"/>
      <c r="LKK52" s="354"/>
      <c r="LKL52" s="354"/>
      <c r="LKM52" s="354"/>
      <c r="LKN52" s="354"/>
      <c r="LKO52" s="354"/>
      <c r="LKP52" s="354"/>
      <c r="LKQ52" s="354"/>
      <c r="LKR52" s="354"/>
      <c r="LKS52" s="354"/>
      <c r="LKT52" s="354"/>
      <c r="LKU52" s="354"/>
      <c r="LKV52" s="354"/>
      <c r="LKW52" s="354"/>
      <c r="LKX52" s="354"/>
      <c r="LKY52" s="354"/>
      <c r="LKZ52" s="354"/>
      <c r="LLA52" s="354"/>
      <c r="LLB52" s="354"/>
      <c r="LLC52" s="354"/>
      <c r="LLD52" s="354"/>
      <c r="LLE52" s="354"/>
      <c r="LLF52" s="354"/>
      <c r="LLG52" s="354"/>
      <c r="LLH52" s="354"/>
      <c r="LLI52" s="354"/>
      <c r="LLJ52" s="354"/>
      <c r="LLK52" s="354"/>
      <c r="LLL52" s="354"/>
      <c r="LLM52" s="354"/>
      <c r="LLN52" s="354"/>
      <c r="LLO52" s="354"/>
      <c r="LLP52" s="354"/>
      <c r="LLQ52" s="354"/>
      <c r="LLR52" s="354"/>
      <c r="LLS52" s="354"/>
      <c r="LLT52" s="354"/>
      <c r="LLU52" s="354"/>
      <c r="LLV52" s="354"/>
      <c r="LLW52" s="354"/>
      <c r="LLX52" s="354"/>
      <c r="LLY52" s="354"/>
      <c r="LLZ52" s="354"/>
      <c r="LMA52" s="354"/>
      <c r="LMB52" s="354"/>
      <c r="LMC52" s="354"/>
      <c r="LMD52" s="354"/>
      <c r="LME52" s="354"/>
      <c r="LMF52" s="354"/>
      <c r="LMG52" s="354"/>
      <c r="LMH52" s="354"/>
      <c r="LMI52" s="354"/>
      <c r="LMJ52" s="354"/>
      <c r="LMK52" s="354"/>
      <c r="LML52" s="354"/>
      <c r="LMM52" s="354"/>
      <c r="LMN52" s="354"/>
      <c r="LMO52" s="354"/>
      <c r="LMP52" s="354"/>
      <c r="LMQ52" s="354"/>
      <c r="LMR52" s="354"/>
      <c r="LMS52" s="354"/>
      <c r="LMT52" s="354"/>
      <c r="LMU52" s="354"/>
      <c r="LMV52" s="354"/>
      <c r="LMW52" s="354"/>
      <c r="LMX52" s="354"/>
      <c r="LMY52" s="354"/>
      <c r="LMZ52" s="354"/>
      <c r="LNA52" s="354"/>
      <c r="LNB52" s="354"/>
      <c r="LNC52" s="354"/>
      <c r="LND52" s="354"/>
      <c r="LNE52" s="354"/>
      <c r="LNF52" s="354"/>
      <c r="LNG52" s="354"/>
      <c r="LNH52" s="354"/>
      <c r="LNI52" s="354"/>
      <c r="LNJ52" s="354"/>
      <c r="LNK52" s="354"/>
      <c r="LNL52" s="354"/>
      <c r="LNM52" s="354"/>
      <c r="LNN52" s="354"/>
      <c r="LNO52" s="354"/>
      <c r="LNP52" s="354"/>
      <c r="LNQ52" s="354"/>
      <c r="LNR52" s="354"/>
      <c r="LNS52" s="354"/>
      <c r="LNT52" s="354"/>
      <c r="LNU52" s="354"/>
      <c r="LNV52" s="354"/>
      <c r="LNW52" s="354"/>
      <c r="LNX52" s="354"/>
      <c r="LNY52" s="354"/>
      <c r="LNZ52" s="354"/>
      <c r="LOA52" s="354"/>
      <c r="LOB52" s="354"/>
      <c r="LOC52" s="354"/>
      <c r="LOD52" s="354"/>
      <c r="LOE52" s="354"/>
      <c r="LOF52" s="354"/>
      <c r="LOG52" s="354"/>
      <c r="LOH52" s="354"/>
      <c r="LOI52" s="354"/>
      <c r="LOJ52" s="354"/>
      <c r="LOK52" s="354"/>
      <c r="LOL52" s="354"/>
      <c r="LOM52" s="354"/>
      <c r="LON52" s="354"/>
      <c r="LOO52" s="354"/>
      <c r="LOP52" s="354"/>
      <c r="LOQ52" s="354"/>
      <c r="LOR52" s="354"/>
      <c r="LOS52" s="354"/>
      <c r="LOT52" s="354"/>
      <c r="LOU52" s="354"/>
      <c r="LOV52" s="354"/>
      <c r="LOW52" s="354"/>
      <c r="LOX52" s="354"/>
      <c r="LOY52" s="354"/>
      <c r="LOZ52" s="354"/>
      <c r="LPA52" s="354"/>
      <c r="LPB52" s="354"/>
      <c r="LPC52" s="354"/>
      <c r="LPD52" s="354"/>
      <c r="LPE52" s="354"/>
      <c r="LPF52" s="354"/>
      <c r="LPG52" s="354"/>
      <c r="LPH52" s="354"/>
      <c r="LPI52" s="354"/>
      <c r="LPJ52" s="354"/>
      <c r="LPK52" s="354"/>
      <c r="LPL52" s="354"/>
      <c r="LPM52" s="354"/>
      <c r="LPN52" s="354"/>
      <c r="LPO52" s="354"/>
      <c r="LPP52" s="354"/>
      <c r="LPQ52" s="354"/>
      <c r="LPR52" s="354"/>
      <c r="LPS52" s="354"/>
      <c r="LPT52" s="354"/>
      <c r="LPU52" s="354"/>
      <c r="LPV52" s="354"/>
      <c r="LPW52" s="354"/>
      <c r="LPX52" s="354"/>
      <c r="LPY52" s="354"/>
      <c r="LPZ52" s="354"/>
      <c r="LQA52" s="354"/>
      <c r="LQB52" s="354"/>
      <c r="LQC52" s="354"/>
      <c r="LQD52" s="354"/>
      <c r="LQE52" s="354"/>
      <c r="LQF52" s="354"/>
      <c r="LQG52" s="354"/>
      <c r="LQH52" s="354"/>
      <c r="LQI52" s="354"/>
      <c r="LQJ52" s="354"/>
      <c r="LQK52" s="354"/>
      <c r="LQL52" s="354"/>
      <c r="LQM52" s="354"/>
      <c r="LQN52" s="354"/>
      <c r="LQO52" s="354"/>
      <c r="LQP52" s="354"/>
      <c r="LQQ52" s="354"/>
      <c r="LQR52" s="354"/>
      <c r="LQS52" s="354"/>
      <c r="LQT52" s="354"/>
      <c r="LQU52" s="354"/>
      <c r="LQV52" s="354"/>
      <c r="LQW52" s="354"/>
      <c r="LQX52" s="354"/>
      <c r="LQY52" s="354"/>
      <c r="LQZ52" s="354"/>
      <c r="LRA52" s="354"/>
      <c r="LRB52" s="354"/>
      <c r="LRC52" s="354"/>
      <c r="LRD52" s="354"/>
      <c r="LRE52" s="354"/>
      <c r="LRF52" s="354"/>
      <c r="LRG52" s="354"/>
      <c r="LRH52" s="354"/>
      <c r="LRI52" s="354"/>
      <c r="LRJ52" s="354"/>
      <c r="LRK52" s="354"/>
      <c r="LRL52" s="354"/>
      <c r="LRM52" s="354"/>
      <c r="LRN52" s="354"/>
      <c r="LRO52" s="354"/>
      <c r="LRP52" s="354"/>
      <c r="LRQ52" s="354"/>
      <c r="LRR52" s="354"/>
      <c r="LRS52" s="354"/>
      <c r="LRT52" s="354"/>
      <c r="LRU52" s="354"/>
      <c r="LRV52" s="354"/>
      <c r="LRW52" s="354"/>
      <c r="LRX52" s="354"/>
      <c r="LRY52" s="354"/>
      <c r="LRZ52" s="354"/>
      <c r="LSA52" s="354"/>
      <c r="LSB52" s="354"/>
      <c r="LSC52" s="354"/>
      <c r="LSD52" s="354"/>
      <c r="LSE52" s="354"/>
      <c r="LSF52" s="354"/>
      <c r="LSG52" s="354"/>
      <c r="LSH52" s="354"/>
      <c r="LSI52" s="354"/>
      <c r="LSJ52" s="354"/>
      <c r="LSK52" s="354"/>
      <c r="LSL52" s="354"/>
      <c r="LSM52" s="354"/>
      <c r="LSN52" s="354"/>
      <c r="LSO52" s="354"/>
      <c r="LSP52" s="354"/>
      <c r="LSQ52" s="354"/>
      <c r="LSR52" s="354"/>
      <c r="LSS52" s="354"/>
      <c r="LST52" s="354"/>
      <c r="LSU52" s="354"/>
      <c r="LSV52" s="354"/>
      <c r="LSW52" s="354"/>
      <c r="LSX52" s="354"/>
      <c r="LSY52" s="354"/>
      <c r="LSZ52" s="354"/>
      <c r="LTA52" s="354"/>
      <c r="LTB52" s="354"/>
      <c r="LTC52" s="354"/>
      <c r="LTD52" s="354"/>
      <c r="LTE52" s="354"/>
      <c r="LTF52" s="354"/>
      <c r="LTG52" s="354"/>
      <c r="LTH52" s="354"/>
      <c r="LTI52" s="354"/>
      <c r="LTJ52" s="354"/>
      <c r="LTK52" s="354"/>
      <c r="LTL52" s="354"/>
      <c r="LTM52" s="354"/>
      <c r="LTN52" s="354"/>
      <c r="LTO52" s="354"/>
      <c r="LTP52" s="354"/>
      <c r="LTQ52" s="354"/>
      <c r="LTR52" s="354"/>
      <c r="LTS52" s="354"/>
      <c r="LTT52" s="354"/>
      <c r="LTU52" s="354"/>
      <c r="LTV52" s="354"/>
      <c r="LTW52" s="354"/>
      <c r="LTX52" s="354"/>
      <c r="LTY52" s="354"/>
      <c r="LTZ52" s="354"/>
      <c r="LUA52" s="354"/>
      <c r="LUB52" s="354"/>
      <c r="LUC52" s="354"/>
      <c r="LUD52" s="354"/>
      <c r="LUE52" s="354"/>
      <c r="LUF52" s="354"/>
      <c r="LUG52" s="354"/>
      <c r="LUH52" s="354"/>
      <c r="LUI52" s="354"/>
      <c r="LUJ52" s="354"/>
      <c r="LUK52" s="354"/>
      <c r="LUL52" s="354"/>
      <c r="LUM52" s="354"/>
      <c r="LUN52" s="354"/>
      <c r="LUO52" s="354"/>
      <c r="LUP52" s="354"/>
      <c r="LUQ52" s="354"/>
      <c r="LUR52" s="354"/>
      <c r="LUS52" s="354"/>
      <c r="LUT52" s="354"/>
      <c r="LUU52" s="354"/>
      <c r="LUV52" s="354"/>
      <c r="LUW52" s="354"/>
      <c r="LUX52" s="354"/>
      <c r="LUY52" s="354"/>
      <c r="LUZ52" s="354"/>
      <c r="LVA52" s="354"/>
      <c r="LVB52" s="354"/>
      <c r="LVC52" s="354"/>
      <c r="LVD52" s="354"/>
      <c r="LVE52" s="354"/>
      <c r="LVF52" s="354"/>
      <c r="LVG52" s="354"/>
      <c r="LVH52" s="354"/>
      <c r="LVI52" s="354"/>
      <c r="LVJ52" s="354"/>
      <c r="LVK52" s="354"/>
      <c r="LVL52" s="354"/>
      <c r="LVM52" s="354"/>
      <c r="LVN52" s="354"/>
      <c r="LVO52" s="354"/>
      <c r="LVP52" s="354"/>
      <c r="LVQ52" s="354"/>
      <c r="LVR52" s="354"/>
      <c r="LVS52" s="354"/>
      <c r="LVT52" s="354"/>
      <c r="LVU52" s="354"/>
      <c r="LVV52" s="354"/>
      <c r="LVW52" s="354"/>
      <c r="LVX52" s="354"/>
      <c r="LVY52" s="354"/>
      <c r="LVZ52" s="354"/>
      <c r="LWA52" s="354"/>
      <c r="LWB52" s="354"/>
      <c r="LWC52" s="354"/>
      <c r="LWD52" s="354"/>
      <c r="LWE52" s="354"/>
      <c r="LWF52" s="354"/>
      <c r="LWG52" s="354"/>
      <c r="LWH52" s="354"/>
      <c r="LWI52" s="354"/>
      <c r="LWJ52" s="354"/>
      <c r="LWK52" s="354"/>
      <c r="LWL52" s="354"/>
      <c r="LWM52" s="354"/>
      <c r="LWN52" s="354"/>
      <c r="LWO52" s="354"/>
      <c r="LWP52" s="354"/>
      <c r="LWQ52" s="354"/>
      <c r="LWR52" s="354"/>
      <c r="LWS52" s="354"/>
      <c r="LWT52" s="354"/>
      <c r="LWU52" s="354"/>
      <c r="LWV52" s="354"/>
      <c r="LWW52" s="354"/>
      <c r="LWX52" s="354"/>
      <c r="LWY52" s="354"/>
      <c r="LWZ52" s="354"/>
      <c r="LXA52" s="354"/>
      <c r="LXB52" s="354"/>
      <c r="LXC52" s="354"/>
      <c r="LXD52" s="354"/>
      <c r="LXE52" s="354"/>
      <c r="LXF52" s="354"/>
      <c r="LXG52" s="354"/>
      <c r="LXH52" s="354"/>
      <c r="LXI52" s="354"/>
      <c r="LXJ52" s="354"/>
      <c r="LXK52" s="354"/>
      <c r="LXL52" s="354"/>
      <c r="LXM52" s="354"/>
      <c r="LXN52" s="354"/>
      <c r="LXO52" s="354"/>
      <c r="LXP52" s="354"/>
      <c r="LXQ52" s="354"/>
      <c r="LXR52" s="354"/>
      <c r="LXS52" s="354"/>
      <c r="LXT52" s="354"/>
      <c r="LXU52" s="354"/>
      <c r="LXV52" s="354"/>
      <c r="LXW52" s="354"/>
      <c r="LXX52" s="354"/>
      <c r="LXY52" s="354"/>
      <c r="LXZ52" s="354"/>
      <c r="LYA52" s="354"/>
      <c r="LYB52" s="354"/>
      <c r="LYC52" s="354"/>
      <c r="LYD52" s="354"/>
      <c r="LYE52" s="354"/>
      <c r="LYF52" s="354"/>
      <c r="LYG52" s="354"/>
      <c r="LYH52" s="354"/>
      <c r="LYI52" s="354"/>
      <c r="LYJ52" s="354"/>
      <c r="LYK52" s="354"/>
      <c r="LYL52" s="354"/>
      <c r="LYM52" s="354"/>
      <c r="LYN52" s="354"/>
      <c r="LYO52" s="354"/>
      <c r="LYP52" s="354"/>
      <c r="LYQ52" s="354"/>
      <c r="LYR52" s="354"/>
      <c r="LYS52" s="354"/>
      <c r="LYT52" s="354"/>
      <c r="LYU52" s="354"/>
      <c r="LYV52" s="354"/>
      <c r="LYW52" s="354"/>
      <c r="LYX52" s="354"/>
      <c r="LYY52" s="354"/>
      <c r="LYZ52" s="354"/>
      <c r="LZA52" s="354"/>
      <c r="LZB52" s="354"/>
      <c r="LZC52" s="354"/>
      <c r="LZD52" s="354"/>
      <c r="LZE52" s="354"/>
      <c r="LZF52" s="354"/>
      <c r="LZG52" s="354"/>
      <c r="LZH52" s="354"/>
      <c r="LZI52" s="354"/>
      <c r="LZJ52" s="354"/>
      <c r="LZK52" s="354"/>
      <c r="LZL52" s="354"/>
      <c r="LZM52" s="354"/>
      <c r="LZN52" s="354"/>
      <c r="LZO52" s="354"/>
      <c r="LZP52" s="354"/>
      <c r="LZQ52" s="354"/>
      <c r="LZR52" s="354"/>
      <c r="LZS52" s="354"/>
      <c r="LZT52" s="354"/>
      <c r="LZU52" s="354"/>
      <c r="LZV52" s="354"/>
      <c r="LZW52" s="354"/>
      <c r="LZX52" s="354"/>
      <c r="LZY52" s="354"/>
      <c r="LZZ52" s="354"/>
      <c r="MAA52" s="354"/>
      <c r="MAB52" s="354"/>
      <c r="MAC52" s="354"/>
      <c r="MAD52" s="354"/>
      <c r="MAE52" s="354"/>
      <c r="MAF52" s="354"/>
      <c r="MAG52" s="354"/>
      <c r="MAH52" s="354"/>
      <c r="MAI52" s="354"/>
      <c r="MAJ52" s="354"/>
      <c r="MAK52" s="354"/>
      <c r="MAL52" s="354"/>
      <c r="MAM52" s="354"/>
      <c r="MAN52" s="354"/>
      <c r="MAO52" s="354"/>
      <c r="MAP52" s="354"/>
      <c r="MAQ52" s="354"/>
      <c r="MAR52" s="354"/>
      <c r="MAS52" s="354"/>
      <c r="MAT52" s="354"/>
      <c r="MAU52" s="354"/>
      <c r="MAV52" s="354"/>
      <c r="MAW52" s="354"/>
      <c r="MAX52" s="354"/>
      <c r="MAY52" s="354"/>
      <c r="MAZ52" s="354"/>
      <c r="MBA52" s="354"/>
      <c r="MBB52" s="354"/>
      <c r="MBC52" s="354"/>
      <c r="MBD52" s="354"/>
      <c r="MBE52" s="354"/>
      <c r="MBF52" s="354"/>
      <c r="MBG52" s="354"/>
      <c r="MBH52" s="354"/>
      <c r="MBI52" s="354"/>
      <c r="MBJ52" s="354"/>
      <c r="MBK52" s="354"/>
      <c r="MBL52" s="354"/>
      <c r="MBM52" s="354"/>
      <c r="MBN52" s="354"/>
      <c r="MBO52" s="354"/>
      <c r="MBP52" s="354"/>
      <c r="MBQ52" s="354"/>
      <c r="MBR52" s="354"/>
      <c r="MBS52" s="354"/>
      <c r="MBT52" s="354"/>
      <c r="MBU52" s="354"/>
      <c r="MBV52" s="354"/>
      <c r="MBW52" s="354"/>
      <c r="MBX52" s="354"/>
      <c r="MBY52" s="354"/>
      <c r="MBZ52" s="354"/>
      <c r="MCA52" s="354"/>
      <c r="MCB52" s="354"/>
      <c r="MCC52" s="354"/>
      <c r="MCD52" s="354"/>
      <c r="MCE52" s="354"/>
      <c r="MCF52" s="354"/>
      <c r="MCG52" s="354"/>
      <c r="MCH52" s="354"/>
      <c r="MCI52" s="354"/>
      <c r="MCJ52" s="354"/>
      <c r="MCK52" s="354"/>
      <c r="MCL52" s="354"/>
      <c r="MCM52" s="354"/>
      <c r="MCN52" s="354"/>
      <c r="MCO52" s="354"/>
      <c r="MCP52" s="354"/>
      <c r="MCQ52" s="354"/>
      <c r="MCR52" s="354"/>
      <c r="MCS52" s="354"/>
      <c r="MCT52" s="354"/>
      <c r="MCU52" s="354"/>
      <c r="MCV52" s="354"/>
      <c r="MCW52" s="354"/>
      <c r="MCX52" s="354"/>
      <c r="MCY52" s="354"/>
      <c r="MCZ52" s="354"/>
      <c r="MDA52" s="354"/>
      <c r="MDB52" s="354"/>
      <c r="MDC52" s="354"/>
      <c r="MDD52" s="354"/>
      <c r="MDE52" s="354"/>
      <c r="MDF52" s="354"/>
      <c r="MDG52" s="354"/>
      <c r="MDH52" s="354"/>
      <c r="MDI52" s="354"/>
      <c r="MDJ52" s="354"/>
      <c r="MDK52" s="354"/>
      <c r="MDL52" s="354"/>
      <c r="MDM52" s="354"/>
      <c r="MDN52" s="354"/>
      <c r="MDO52" s="354"/>
      <c r="MDP52" s="354"/>
      <c r="MDQ52" s="354"/>
      <c r="MDR52" s="354"/>
      <c r="MDS52" s="354"/>
      <c r="MDT52" s="354"/>
      <c r="MDU52" s="354"/>
      <c r="MDV52" s="354"/>
      <c r="MDW52" s="354"/>
      <c r="MDX52" s="354"/>
      <c r="MDY52" s="354"/>
      <c r="MDZ52" s="354"/>
      <c r="MEA52" s="354"/>
      <c r="MEB52" s="354"/>
      <c r="MEC52" s="354"/>
      <c r="MED52" s="354"/>
      <c r="MEE52" s="354"/>
      <c r="MEF52" s="354"/>
      <c r="MEG52" s="354"/>
      <c r="MEH52" s="354"/>
      <c r="MEI52" s="354"/>
      <c r="MEJ52" s="354"/>
      <c r="MEK52" s="354"/>
      <c r="MEL52" s="354"/>
      <c r="MEM52" s="354"/>
      <c r="MEN52" s="354"/>
      <c r="MEO52" s="354"/>
      <c r="MEP52" s="354"/>
      <c r="MEQ52" s="354"/>
      <c r="MER52" s="354"/>
      <c r="MES52" s="354"/>
      <c r="MET52" s="354"/>
      <c r="MEU52" s="354"/>
      <c r="MEV52" s="354"/>
      <c r="MEW52" s="354"/>
      <c r="MEX52" s="354"/>
      <c r="MEY52" s="354"/>
      <c r="MEZ52" s="354"/>
      <c r="MFA52" s="354"/>
      <c r="MFB52" s="354"/>
      <c r="MFC52" s="354"/>
      <c r="MFD52" s="354"/>
      <c r="MFE52" s="354"/>
      <c r="MFF52" s="354"/>
      <c r="MFG52" s="354"/>
      <c r="MFH52" s="354"/>
      <c r="MFI52" s="354"/>
      <c r="MFJ52" s="354"/>
      <c r="MFK52" s="354"/>
      <c r="MFL52" s="354"/>
      <c r="MFM52" s="354"/>
      <c r="MFN52" s="354"/>
      <c r="MFO52" s="354"/>
      <c r="MFP52" s="354"/>
      <c r="MFQ52" s="354"/>
      <c r="MFR52" s="354"/>
      <c r="MFS52" s="354"/>
      <c r="MFT52" s="354"/>
      <c r="MFU52" s="354"/>
      <c r="MFV52" s="354"/>
      <c r="MFW52" s="354"/>
      <c r="MFX52" s="354"/>
      <c r="MFY52" s="354"/>
      <c r="MFZ52" s="354"/>
      <c r="MGA52" s="354"/>
      <c r="MGB52" s="354"/>
      <c r="MGC52" s="354"/>
      <c r="MGD52" s="354"/>
      <c r="MGE52" s="354"/>
      <c r="MGF52" s="354"/>
      <c r="MGG52" s="354"/>
      <c r="MGH52" s="354"/>
      <c r="MGI52" s="354"/>
      <c r="MGJ52" s="354"/>
      <c r="MGK52" s="354"/>
      <c r="MGL52" s="354"/>
      <c r="MGM52" s="354"/>
      <c r="MGN52" s="354"/>
      <c r="MGO52" s="354"/>
      <c r="MGP52" s="354"/>
      <c r="MGQ52" s="354"/>
      <c r="MGR52" s="354"/>
      <c r="MGS52" s="354"/>
      <c r="MGT52" s="354"/>
      <c r="MGU52" s="354"/>
      <c r="MGV52" s="354"/>
      <c r="MGW52" s="354"/>
      <c r="MGX52" s="354"/>
      <c r="MGY52" s="354"/>
      <c r="MGZ52" s="354"/>
      <c r="MHA52" s="354"/>
      <c r="MHB52" s="354"/>
      <c r="MHC52" s="354"/>
      <c r="MHD52" s="354"/>
      <c r="MHE52" s="354"/>
      <c r="MHF52" s="354"/>
      <c r="MHG52" s="354"/>
      <c r="MHH52" s="354"/>
      <c r="MHI52" s="354"/>
      <c r="MHJ52" s="354"/>
      <c r="MHK52" s="354"/>
      <c r="MHL52" s="354"/>
      <c r="MHM52" s="354"/>
      <c r="MHN52" s="354"/>
      <c r="MHO52" s="354"/>
      <c r="MHP52" s="354"/>
      <c r="MHQ52" s="354"/>
      <c r="MHR52" s="354"/>
      <c r="MHS52" s="354"/>
      <c r="MHT52" s="354"/>
      <c r="MHU52" s="354"/>
      <c r="MHV52" s="354"/>
      <c r="MHW52" s="354"/>
      <c r="MHX52" s="354"/>
      <c r="MHY52" s="354"/>
      <c r="MHZ52" s="354"/>
      <c r="MIA52" s="354"/>
      <c r="MIB52" s="354"/>
      <c r="MIC52" s="354"/>
      <c r="MID52" s="354"/>
      <c r="MIE52" s="354"/>
      <c r="MIF52" s="354"/>
      <c r="MIG52" s="354"/>
      <c r="MIH52" s="354"/>
      <c r="MII52" s="354"/>
      <c r="MIJ52" s="354"/>
      <c r="MIK52" s="354"/>
      <c r="MIL52" s="354"/>
      <c r="MIM52" s="354"/>
      <c r="MIN52" s="354"/>
      <c r="MIO52" s="354"/>
      <c r="MIP52" s="354"/>
      <c r="MIQ52" s="354"/>
      <c r="MIR52" s="354"/>
      <c r="MIS52" s="354"/>
      <c r="MIT52" s="354"/>
      <c r="MIU52" s="354"/>
      <c r="MIV52" s="354"/>
      <c r="MIW52" s="354"/>
      <c r="MIX52" s="354"/>
      <c r="MIY52" s="354"/>
      <c r="MIZ52" s="354"/>
      <c r="MJA52" s="354"/>
      <c r="MJB52" s="354"/>
      <c r="MJC52" s="354"/>
      <c r="MJD52" s="354"/>
      <c r="MJE52" s="354"/>
      <c r="MJF52" s="354"/>
      <c r="MJG52" s="354"/>
      <c r="MJH52" s="354"/>
      <c r="MJI52" s="354"/>
      <c r="MJJ52" s="354"/>
      <c r="MJK52" s="354"/>
      <c r="MJL52" s="354"/>
      <c r="MJM52" s="354"/>
      <c r="MJN52" s="354"/>
      <c r="MJO52" s="354"/>
      <c r="MJP52" s="354"/>
      <c r="MJQ52" s="354"/>
      <c r="MJR52" s="354"/>
      <c r="MJS52" s="354"/>
      <c r="MJT52" s="354"/>
      <c r="MJU52" s="354"/>
      <c r="MJV52" s="354"/>
      <c r="MJW52" s="354"/>
      <c r="MJX52" s="354"/>
      <c r="MJY52" s="354"/>
      <c r="MJZ52" s="354"/>
      <c r="MKA52" s="354"/>
      <c r="MKB52" s="354"/>
      <c r="MKC52" s="354"/>
      <c r="MKD52" s="354"/>
      <c r="MKE52" s="354"/>
      <c r="MKF52" s="354"/>
      <c r="MKG52" s="354"/>
      <c r="MKH52" s="354"/>
      <c r="MKI52" s="354"/>
      <c r="MKJ52" s="354"/>
      <c r="MKK52" s="354"/>
      <c r="MKL52" s="354"/>
      <c r="MKM52" s="354"/>
      <c r="MKN52" s="354"/>
      <c r="MKO52" s="354"/>
      <c r="MKP52" s="354"/>
      <c r="MKQ52" s="354"/>
      <c r="MKR52" s="354"/>
      <c r="MKS52" s="354"/>
      <c r="MKT52" s="354"/>
      <c r="MKU52" s="354"/>
      <c r="MKV52" s="354"/>
      <c r="MKW52" s="354"/>
      <c r="MKX52" s="354"/>
      <c r="MKY52" s="354"/>
      <c r="MKZ52" s="354"/>
      <c r="MLA52" s="354"/>
      <c r="MLB52" s="354"/>
      <c r="MLC52" s="354"/>
      <c r="MLD52" s="354"/>
      <c r="MLE52" s="354"/>
      <c r="MLF52" s="354"/>
      <c r="MLG52" s="354"/>
      <c r="MLH52" s="354"/>
      <c r="MLI52" s="354"/>
      <c r="MLJ52" s="354"/>
      <c r="MLK52" s="354"/>
      <c r="MLL52" s="354"/>
      <c r="MLM52" s="354"/>
      <c r="MLN52" s="354"/>
      <c r="MLO52" s="354"/>
      <c r="MLP52" s="354"/>
      <c r="MLQ52" s="354"/>
      <c r="MLR52" s="354"/>
      <c r="MLS52" s="354"/>
      <c r="MLT52" s="354"/>
      <c r="MLU52" s="354"/>
      <c r="MLV52" s="354"/>
      <c r="MLW52" s="354"/>
      <c r="MLX52" s="354"/>
      <c r="MLY52" s="354"/>
      <c r="MLZ52" s="354"/>
      <c r="MMA52" s="354"/>
      <c r="MMB52" s="354"/>
      <c r="MMC52" s="354"/>
      <c r="MMD52" s="354"/>
      <c r="MME52" s="354"/>
      <c r="MMF52" s="354"/>
      <c r="MMG52" s="354"/>
      <c r="MMH52" s="354"/>
      <c r="MMI52" s="354"/>
      <c r="MMJ52" s="354"/>
      <c r="MMK52" s="354"/>
      <c r="MML52" s="354"/>
      <c r="MMM52" s="354"/>
      <c r="MMN52" s="354"/>
      <c r="MMO52" s="354"/>
      <c r="MMP52" s="354"/>
      <c r="MMQ52" s="354"/>
      <c r="MMR52" s="354"/>
      <c r="MMS52" s="354"/>
      <c r="MMT52" s="354"/>
      <c r="MMU52" s="354"/>
      <c r="MMV52" s="354"/>
      <c r="MMW52" s="354"/>
      <c r="MMX52" s="354"/>
      <c r="MMY52" s="354"/>
      <c r="MMZ52" s="354"/>
      <c r="MNA52" s="354"/>
      <c r="MNB52" s="354"/>
      <c r="MNC52" s="354"/>
      <c r="MND52" s="354"/>
      <c r="MNE52" s="354"/>
      <c r="MNF52" s="354"/>
      <c r="MNG52" s="354"/>
      <c r="MNH52" s="354"/>
      <c r="MNI52" s="354"/>
      <c r="MNJ52" s="354"/>
      <c r="MNK52" s="354"/>
      <c r="MNL52" s="354"/>
      <c r="MNM52" s="354"/>
      <c r="MNN52" s="354"/>
      <c r="MNO52" s="354"/>
      <c r="MNP52" s="354"/>
      <c r="MNQ52" s="354"/>
      <c r="MNR52" s="354"/>
      <c r="MNS52" s="354"/>
      <c r="MNT52" s="354"/>
      <c r="MNU52" s="354"/>
      <c r="MNV52" s="354"/>
      <c r="MNW52" s="354"/>
      <c r="MNX52" s="354"/>
      <c r="MNY52" s="354"/>
      <c r="MNZ52" s="354"/>
      <c r="MOA52" s="354"/>
      <c r="MOB52" s="354"/>
      <c r="MOC52" s="354"/>
      <c r="MOD52" s="354"/>
      <c r="MOE52" s="354"/>
      <c r="MOF52" s="354"/>
      <c r="MOG52" s="354"/>
      <c r="MOH52" s="354"/>
      <c r="MOI52" s="354"/>
      <c r="MOJ52" s="354"/>
      <c r="MOK52" s="354"/>
      <c r="MOL52" s="354"/>
      <c r="MOM52" s="354"/>
      <c r="MON52" s="354"/>
      <c r="MOO52" s="354"/>
      <c r="MOP52" s="354"/>
      <c r="MOQ52" s="354"/>
      <c r="MOR52" s="354"/>
      <c r="MOS52" s="354"/>
      <c r="MOT52" s="354"/>
      <c r="MOU52" s="354"/>
      <c r="MOV52" s="354"/>
      <c r="MOW52" s="354"/>
      <c r="MOX52" s="354"/>
      <c r="MOY52" s="354"/>
      <c r="MOZ52" s="354"/>
      <c r="MPA52" s="354"/>
      <c r="MPB52" s="354"/>
      <c r="MPC52" s="354"/>
      <c r="MPD52" s="354"/>
      <c r="MPE52" s="354"/>
      <c r="MPF52" s="354"/>
      <c r="MPG52" s="354"/>
      <c r="MPH52" s="354"/>
      <c r="MPI52" s="354"/>
      <c r="MPJ52" s="354"/>
      <c r="MPK52" s="354"/>
      <c r="MPL52" s="354"/>
      <c r="MPM52" s="354"/>
      <c r="MPN52" s="354"/>
      <c r="MPO52" s="354"/>
      <c r="MPP52" s="354"/>
      <c r="MPQ52" s="354"/>
      <c r="MPR52" s="354"/>
      <c r="MPS52" s="354"/>
      <c r="MPT52" s="354"/>
      <c r="MPU52" s="354"/>
      <c r="MPV52" s="354"/>
      <c r="MPW52" s="354"/>
      <c r="MPX52" s="354"/>
      <c r="MPY52" s="354"/>
      <c r="MPZ52" s="354"/>
      <c r="MQA52" s="354"/>
      <c r="MQB52" s="354"/>
      <c r="MQC52" s="354"/>
      <c r="MQD52" s="354"/>
      <c r="MQE52" s="354"/>
      <c r="MQF52" s="354"/>
      <c r="MQG52" s="354"/>
      <c r="MQH52" s="354"/>
      <c r="MQI52" s="354"/>
      <c r="MQJ52" s="354"/>
      <c r="MQK52" s="354"/>
      <c r="MQL52" s="354"/>
      <c r="MQM52" s="354"/>
      <c r="MQN52" s="354"/>
      <c r="MQO52" s="354"/>
      <c r="MQP52" s="354"/>
      <c r="MQQ52" s="354"/>
      <c r="MQR52" s="354"/>
      <c r="MQS52" s="354"/>
      <c r="MQT52" s="354"/>
      <c r="MQU52" s="354"/>
      <c r="MQV52" s="354"/>
      <c r="MQW52" s="354"/>
      <c r="MQX52" s="354"/>
      <c r="MQY52" s="354"/>
      <c r="MQZ52" s="354"/>
      <c r="MRA52" s="354"/>
      <c r="MRB52" s="354"/>
      <c r="MRC52" s="354"/>
      <c r="MRD52" s="354"/>
      <c r="MRE52" s="354"/>
      <c r="MRF52" s="354"/>
      <c r="MRG52" s="354"/>
      <c r="MRH52" s="354"/>
      <c r="MRI52" s="354"/>
      <c r="MRJ52" s="354"/>
      <c r="MRK52" s="354"/>
      <c r="MRL52" s="354"/>
      <c r="MRM52" s="354"/>
      <c r="MRN52" s="354"/>
      <c r="MRO52" s="354"/>
      <c r="MRP52" s="354"/>
      <c r="MRQ52" s="354"/>
      <c r="MRR52" s="354"/>
      <c r="MRS52" s="354"/>
      <c r="MRT52" s="354"/>
      <c r="MRU52" s="354"/>
      <c r="MRV52" s="354"/>
      <c r="MRW52" s="354"/>
      <c r="MRX52" s="354"/>
      <c r="MRY52" s="354"/>
      <c r="MRZ52" s="354"/>
      <c r="MSA52" s="354"/>
      <c r="MSB52" s="354"/>
      <c r="MSC52" s="354"/>
      <c r="MSD52" s="354"/>
      <c r="MSE52" s="354"/>
      <c r="MSF52" s="354"/>
      <c r="MSG52" s="354"/>
      <c r="MSH52" s="354"/>
      <c r="MSI52" s="354"/>
      <c r="MSJ52" s="354"/>
      <c r="MSK52" s="354"/>
      <c r="MSL52" s="354"/>
      <c r="MSM52" s="354"/>
      <c r="MSN52" s="354"/>
      <c r="MSO52" s="354"/>
      <c r="MSP52" s="354"/>
      <c r="MSQ52" s="354"/>
      <c r="MSR52" s="354"/>
      <c r="MSS52" s="354"/>
      <c r="MST52" s="354"/>
      <c r="MSU52" s="354"/>
      <c r="MSV52" s="354"/>
      <c r="MSW52" s="354"/>
      <c r="MSX52" s="354"/>
      <c r="MSY52" s="354"/>
      <c r="MSZ52" s="354"/>
      <c r="MTA52" s="354"/>
      <c r="MTB52" s="354"/>
      <c r="MTC52" s="354"/>
      <c r="MTD52" s="354"/>
      <c r="MTE52" s="354"/>
      <c r="MTF52" s="354"/>
      <c r="MTG52" s="354"/>
      <c r="MTH52" s="354"/>
      <c r="MTI52" s="354"/>
      <c r="MTJ52" s="354"/>
      <c r="MTK52" s="354"/>
      <c r="MTL52" s="354"/>
      <c r="MTM52" s="354"/>
      <c r="MTN52" s="354"/>
      <c r="MTO52" s="354"/>
      <c r="MTP52" s="354"/>
      <c r="MTQ52" s="354"/>
      <c r="MTR52" s="354"/>
      <c r="MTS52" s="354"/>
      <c r="MTT52" s="354"/>
      <c r="MTU52" s="354"/>
      <c r="MTV52" s="354"/>
      <c r="MTW52" s="354"/>
      <c r="MTX52" s="354"/>
      <c r="MTY52" s="354"/>
      <c r="MTZ52" s="354"/>
      <c r="MUA52" s="354"/>
      <c r="MUB52" s="354"/>
      <c r="MUC52" s="354"/>
      <c r="MUD52" s="354"/>
      <c r="MUE52" s="354"/>
      <c r="MUF52" s="354"/>
      <c r="MUG52" s="354"/>
      <c r="MUH52" s="354"/>
      <c r="MUI52" s="354"/>
      <c r="MUJ52" s="354"/>
      <c r="MUK52" s="354"/>
      <c r="MUL52" s="354"/>
      <c r="MUM52" s="354"/>
      <c r="MUN52" s="354"/>
      <c r="MUO52" s="354"/>
      <c r="MUP52" s="354"/>
      <c r="MUQ52" s="354"/>
      <c r="MUR52" s="354"/>
      <c r="MUS52" s="354"/>
      <c r="MUT52" s="354"/>
      <c r="MUU52" s="354"/>
      <c r="MUV52" s="354"/>
      <c r="MUW52" s="354"/>
      <c r="MUX52" s="354"/>
      <c r="MUY52" s="354"/>
      <c r="MUZ52" s="354"/>
      <c r="MVA52" s="354"/>
      <c r="MVB52" s="354"/>
      <c r="MVC52" s="354"/>
      <c r="MVD52" s="354"/>
      <c r="MVE52" s="354"/>
      <c r="MVF52" s="354"/>
      <c r="MVG52" s="354"/>
      <c r="MVH52" s="354"/>
      <c r="MVI52" s="354"/>
      <c r="MVJ52" s="354"/>
      <c r="MVK52" s="354"/>
      <c r="MVL52" s="354"/>
      <c r="MVM52" s="354"/>
      <c r="MVN52" s="354"/>
      <c r="MVO52" s="354"/>
      <c r="MVP52" s="354"/>
      <c r="MVQ52" s="354"/>
      <c r="MVR52" s="354"/>
      <c r="MVS52" s="354"/>
      <c r="MVT52" s="354"/>
      <c r="MVU52" s="354"/>
      <c r="MVV52" s="354"/>
      <c r="MVW52" s="354"/>
      <c r="MVX52" s="354"/>
      <c r="MVY52" s="354"/>
      <c r="MVZ52" s="354"/>
      <c r="MWA52" s="354"/>
      <c r="MWB52" s="354"/>
      <c r="MWC52" s="354"/>
      <c r="MWD52" s="354"/>
      <c r="MWE52" s="354"/>
      <c r="MWF52" s="354"/>
      <c r="MWG52" s="354"/>
      <c r="MWH52" s="354"/>
      <c r="MWI52" s="354"/>
      <c r="MWJ52" s="354"/>
      <c r="MWK52" s="354"/>
      <c r="MWL52" s="354"/>
      <c r="MWM52" s="354"/>
      <c r="MWN52" s="354"/>
      <c r="MWO52" s="354"/>
      <c r="MWP52" s="354"/>
      <c r="MWQ52" s="354"/>
      <c r="MWR52" s="354"/>
      <c r="MWS52" s="354"/>
      <c r="MWT52" s="354"/>
      <c r="MWU52" s="354"/>
      <c r="MWV52" s="354"/>
      <c r="MWW52" s="354"/>
      <c r="MWX52" s="354"/>
      <c r="MWY52" s="354"/>
      <c r="MWZ52" s="354"/>
      <c r="MXA52" s="354"/>
      <c r="MXB52" s="354"/>
      <c r="MXC52" s="354"/>
      <c r="MXD52" s="354"/>
      <c r="MXE52" s="354"/>
      <c r="MXF52" s="354"/>
      <c r="MXG52" s="354"/>
      <c r="MXH52" s="354"/>
      <c r="MXI52" s="354"/>
      <c r="MXJ52" s="354"/>
      <c r="MXK52" s="354"/>
      <c r="MXL52" s="354"/>
      <c r="MXM52" s="354"/>
      <c r="MXN52" s="354"/>
      <c r="MXO52" s="354"/>
      <c r="MXP52" s="354"/>
      <c r="MXQ52" s="354"/>
      <c r="MXR52" s="354"/>
      <c r="MXS52" s="354"/>
      <c r="MXT52" s="354"/>
      <c r="MXU52" s="354"/>
      <c r="MXV52" s="354"/>
      <c r="MXW52" s="354"/>
      <c r="MXX52" s="354"/>
      <c r="MXY52" s="354"/>
      <c r="MXZ52" s="354"/>
      <c r="MYA52" s="354"/>
      <c r="MYB52" s="354"/>
      <c r="MYC52" s="354"/>
      <c r="MYD52" s="354"/>
      <c r="MYE52" s="354"/>
      <c r="MYF52" s="354"/>
      <c r="MYG52" s="354"/>
      <c r="MYH52" s="354"/>
      <c r="MYI52" s="354"/>
      <c r="MYJ52" s="354"/>
      <c r="MYK52" s="354"/>
      <c r="MYL52" s="354"/>
      <c r="MYM52" s="354"/>
      <c r="MYN52" s="354"/>
      <c r="MYO52" s="354"/>
      <c r="MYP52" s="354"/>
      <c r="MYQ52" s="354"/>
      <c r="MYR52" s="354"/>
      <c r="MYS52" s="354"/>
      <c r="MYT52" s="354"/>
      <c r="MYU52" s="354"/>
      <c r="MYV52" s="354"/>
      <c r="MYW52" s="354"/>
      <c r="MYX52" s="354"/>
      <c r="MYY52" s="354"/>
      <c r="MYZ52" s="354"/>
      <c r="MZA52" s="354"/>
      <c r="MZB52" s="354"/>
      <c r="MZC52" s="354"/>
      <c r="MZD52" s="354"/>
      <c r="MZE52" s="354"/>
      <c r="MZF52" s="354"/>
      <c r="MZG52" s="354"/>
      <c r="MZH52" s="354"/>
      <c r="MZI52" s="354"/>
      <c r="MZJ52" s="354"/>
      <c r="MZK52" s="354"/>
      <c r="MZL52" s="354"/>
      <c r="MZM52" s="354"/>
      <c r="MZN52" s="354"/>
      <c r="MZO52" s="354"/>
      <c r="MZP52" s="354"/>
      <c r="MZQ52" s="354"/>
      <c r="MZR52" s="354"/>
      <c r="MZS52" s="354"/>
      <c r="MZT52" s="354"/>
      <c r="MZU52" s="354"/>
      <c r="MZV52" s="354"/>
      <c r="MZW52" s="354"/>
      <c r="MZX52" s="354"/>
      <c r="MZY52" s="354"/>
      <c r="MZZ52" s="354"/>
      <c r="NAA52" s="354"/>
      <c r="NAB52" s="354"/>
      <c r="NAC52" s="354"/>
      <c r="NAD52" s="354"/>
      <c r="NAE52" s="354"/>
      <c r="NAF52" s="354"/>
      <c r="NAG52" s="354"/>
      <c r="NAH52" s="354"/>
      <c r="NAI52" s="354"/>
      <c r="NAJ52" s="354"/>
      <c r="NAK52" s="354"/>
      <c r="NAL52" s="354"/>
      <c r="NAM52" s="354"/>
      <c r="NAN52" s="354"/>
      <c r="NAO52" s="354"/>
      <c r="NAP52" s="354"/>
      <c r="NAQ52" s="354"/>
      <c r="NAR52" s="354"/>
      <c r="NAS52" s="354"/>
      <c r="NAT52" s="354"/>
      <c r="NAU52" s="354"/>
      <c r="NAV52" s="354"/>
      <c r="NAW52" s="354"/>
      <c r="NAX52" s="354"/>
      <c r="NAY52" s="354"/>
      <c r="NAZ52" s="354"/>
      <c r="NBA52" s="354"/>
      <c r="NBB52" s="354"/>
      <c r="NBC52" s="354"/>
      <c r="NBD52" s="354"/>
      <c r="NBE52" s="354"/>
      <c r="NBF52" s="354"/>
      <c r="NBG52" s="354"/>
      <c r="NBH52" s="354"/>
      <c r="NBI52" s="354"/>
      <c r="NBJ52" s="354"/>
      <c r="NBK52" s="354"/>
      <c r="NBL52" s="354"/>
      <c r="NBM52" s="354"/>
      <c r="NBN52" s="354"/>
      <c r="NBO52" s="354"/>
      <c r="NBP52" s="354"/>
      <c r="NBQ52" s="354"/>
      <c r="NBR52" s="354"/>
      <c r="NBS52" s="354"/>
      <c r="NBT52" s="354"/>
      <c r="NBU52" s="354"/>
      <c r="NBV52" s="354"/>
      <c r="NBW52" s="354"/>
      <c r="NBX52" s="354"/>
      <c r="NBY52" s="354"/>
      <c r="NBZ52" s="354"/>
      <c r="NCA52" s="354"/>
      <c r="NCB52" s="354"/>
      <c r="NCC52" s="354"/>
      <c r="NCD52" s="354"/>
      <c r="NCE52" s="354"/>
      <c r="NCF52" s="354"/>
      <c r="NCG52" s="354"/>
      <c r="NCH52" s="354"/>
      <c r="NCI52" s="354"/>
      <c r="NCJ52" s="354"/>
      <c r="NCK52" s="354"/>
      <c r="NCL52" s="354"/>
      <c r="NCM52" s="354"/>
      <c r="NCN52" s="354"/>
      <c r="NCO52" s="354"/>
      <c r="NCP52" s="354"/>
      <c r="NCQ52" s="354"/>
      <c r="NCR52" s="354"/>
      <c r="NCS52" s="354"/>
      <c r="NCT52" s="354"/>
      <c r="NCU52" s="354"/>
      <c r="NCV52" s="354"/>
      <c r="NCW52" s="354"/>
      <c r="NCX52" s="354"/>
      <c r="NCY52" s="354"/>
      <c r="NCZ52" s="354"/>
      <c r="NDA52" s="354"/>
      <c r="NDB52" s="354"/>
      <c r="NDC52" s="354"/>
      <c r="NDD52" s="354"/>
      <c r="NDE52" s="354"/>
      <c r="NDF52" s="354"/>
      <c r="NDG52" s="354"/>
      <c r="NDH52" s="354"/>
      <c r="NDI52" s="354"/>
      <c r="NDJ52" s="354"/>
      <c r="NDK52" s="354"/>
      <c r="NDL52" s="354"/>
      <c r="NDM52" s="354"/>
      <c r="NDN52" s="354"/>
      <c r="NDO52" s="354"/>
      <c r="NDP52" s="354"/>
      <c r="NDQ52" s="354"/>
      <c r="NDR52" s="354"/>
      <c r="NDS52" s="354"/>
      <c r="NDT52" s="354"/>
      <c r="NDU52" s="354"/>
      <c r="NDV52" s="354"/>
      <c r="NDW52" s="354"/>
      <c r="NDX52" s="354"/>
      <c r="NDY52" s="354"/>
      <c r="NDZ52" s="354"/>
      <c r="NEA52" s="354"/>
      <c r="NEB52" s="354"/>
      <c r="NEC52" s="354"/>
      <c r="NED52" s="354"/>
      <c r="NEE52" s="354"/>
      <c r="NEF52" s="354"/>
      <c r="NEG52" s="354"/>
      <c r="NEH52" s="354"/>
      <c r="NEI52" s="354"/>
      <c r="NEJ52" s="354"/>
      <c r="NEK52" s="354"/>
      <c r="NEL52" s="354"/>
      <c r="NEM52" s="354"/>
      <c r="NEN52" s="354"/>
      <c r="NEO52" s="354"/>
      <c r="NEP52" s="354"/>
      <c r="NEQ52" s="354"/>
      <c r="NER52" s="354"/>
      <c r="NES52" s="354"/>
      <c r="NET52" s="354"/>
      <c r="NEU52" s="354"/>
      <c r="NEV52" s="354"/>
      <c r="NEW52" s="354"/>
      <c r="NEX52" s="354"/>
      <c r="NEY52" s="354"/>
      <c r="NEZ52" s="354"/>
      <c r="NFA52" s="354"/>
      <c r="NFB52" s="354"/>
      <c r="NFC52" s="354"/>
      <c r="NFD52" s="354"/>
      <c r="NFE52" s="354"/>
      <c r="NFF52" s="354"/>
      <c r="NFG52" s="354"/>
      <c r="NFH52" s="354"/>
      <c r="NFI52" s="354"/>
      <c r="NFJ52" s="354"/>
      <c r="NFK52" s="354"/>
      <c r="NFL52" s="354"/>
      <c r="NFM52" s="354"/>
      <c r="NFN52" s="354"/>
      <c r="NFO52" s="354"/>
      <c r="NFP52" s="354"/>
      <c r="NFQ52" s="354"/>
      <c r="NFR52" s="354"/>
      <c r="NFS52" s="354"/>
      <c r="NFT52" s="354"/>
      <c r="NFU52" s="354"/>
      <c r="NFV52" s="354"/>
      <c r="NFW52" s="354"/>
      <c r="NFX52" s="354"/>
      <c r="NFY52" s="354"/>
      <c r="NFZ52" s="354"/>
      <c r="NGA52" s="354"/>
      <c r="NGB52" s="354"/>
      <c r="NGC52" s="354"/>
      <c r="NGD52" s="354"/>
      <c r="NGE52" s="354"/>
      <c r="NGF52" s="354"/>
      <c r="NGG52" s="354"/>
      <c r="NGH52" s="354"/>
      <c r="NGI52" s="354"/>
      <c r="NGJ52" s="354"/>
      <c r="NGK52" s="354"/>
      <c r="NGL52" s="354"/>
      <c r="NGM52" s="354"/>
      <c r="NGN52" s="354"/>
      <c r="NGO52" s="354"/>
      <c r="NGP52" s="354"/>
      <c r="NGQ52" s="354"/>
      <c r="NGR52" s="354"/>
      <c r="NGS52" s="354"/>
      <c r="NGT52" s="354"/>
      <c r="NGU52" s="354"/>
      <c r="NGV52" s="354"/>
      <c r="NGW52" s="354"/>
      <c r="NGX52" s="354"/>
      <c r="NGY52" s="354"/>
      <c r="NGZ52" s="354"/>
      <c r="NHA52" s="354"/>
      <c r="NHB52" s="354"/>
      <c r="NHC52" s="354"/>
      <c r="NHD52" s="354"/>
      <c r="NHE52" s="354"/>
      <c r="NHF52" s="354"/>
      <c r="NHG52" s="354"/>
      <c r="NHH52" s="354"/>
      <c r="NHI52" s="354"/>
      <c r="NHJ52" s="354"/>
      <c r="NHK52" s="354"/>
      <c r="NHL52" s="354"/>
      <c r="NHM52" s="354"/>
      <c r="NHN52" s="354"/>
      <c r="NHO52" s="354"/>
      <c r="NHP52" s="354"/>
      <c r="NHQ52" s="354"/>
      <c r="NHR52" s="354"/>
      <c r="NHS52" s="354"/>
      <c r="NHT52" s="354"/>
      <c r="NHU52" s="354"/>
      <c r="NHV52" s="354"/>
      <c r="NHW52" s="354"/>
      <c r="NHX52" s="354"/>
      <c r="NHY52" s="354"/>
      <c r="NHZ52" s="354"/>
      <c r="NIA52" s="354"/>
      <c r="NIB52" s="354"/>
      <c r="NIC52" s="354"/>
      <c r="NID52" s="354"/>
      <c r="NIE52" s="354"/>
      <c r="NIF52" s="354"/>
      <c r="NIG52" s="354"/>
      <c r="NIH52" s="354"/>
      <c r="NII52" s="354"/>
      <c r="NIJ52" s="354"/>
      <c r="NIK52" s="354"/>
      <c r="NIL52" s="354"/>
      <c r="NIM52" s="354"/>
      <c r="NIN52" s="354"/>
      <c r="NIO52" s="354"/>
      <c r="NIP52" s="354"/>
      <c r="NIQ52" s="354"/>
      <c r="NIR52" s="354"/>
      <c r="NIS52" s="354"/>
      <c r="NIT52" s="354"/>
      <c r="NIU52" s="354"/>
      <c r="NIV52" s="354"/>
      <c r="NIW52" s="354"/>
      <c r="NIX52" s="354"/>
      <c r="NIY52" s="354"/>
      <c r="NIZ52" s="354"/>
      <c r="NJA52" s="354"/>
      <c r="NJB52" s="354"/>
      <c r="NJC52" s="354"/>
      <c r="NJD52" s="354"/>
      <c r="NJE52" s="354"/>
      <c r="NJF52" s="354"/>
      <c r="NJG52" s="354"/>
      <c r="NJH52" s="354"/>
      <c r="NJI52" s="354"/>
      <c r="NJJ52" s="354"/>
      <c r="NJK52" s="354"/>
      <c r="NJL52" s="354"/>
      <c r="NJM52" s="354"/>
      <c r="NJN52" s="354"/>
      <c r="NJO52" s="354"/>
      <c r="NJP52" s="354"/>
      <c r="NJQ52" s="354"/>
      <c r="NJR52" s="354"/>
      <c r="NJS52" s="354"/>
      <c r="NJT52" s="354"/>
      <c r="NJU52" s="354"/>
      <c r="NJV52" s="354"/>
      <c r="NJW52" s="354"/>
      <c r="NJX52" s="354"/>
      <c r="NJY52" s="354"/>
      <c r="NJZ52" s="354"/>
      <c r="NKA52" s="354"/>
      <c r="NKB52" s="354"/>
      <c r="NKC52" s="354"/>
      <c r="NKD52" s="354"/>
      <c r="NKE52" s="354"/>
      <c r="NKF52" s="354"/>
      <c r="NKG52" s="354"/>
      <c r="NKH52" s="354"/>
      <c r="NKI52" s="354"/>
      <c r="NKJ52" s="354"/>
      <c r="NKK52" s="354"/>
      <c r="NKL52" s="354"/>
      <c r="NKM52" s="354"/>
      <c r="NKN52" s="354"/>
      <c r="NKO52" s="354"/>
      <c r="NKP52" s="354"/>
      <c r="NKQ52" s="354"/>
      <c r="NKR52" s="354"/>
      <c r="NKS52" s="354"/>
      <c r="NKT52" s="354"/>
      <c r="NKU52" s="354"/>
      <c r="NKV52" s="354"/>
      <c r="NKW52" s="354"/>
      <c r="NKX52" s="354"/>
      <c r="NKY52" s="354"/>
      <c r="NKZ52" s="354"/>
      <c r="NLA52" s="354"/>
      <c r="NLB52" s="354"/>
      <c r="NLC52" s="354"/>
      <c r="NLD52" s="354"/>
      <c r="NLE52" s="354"/>
      <c r="NLF52" s="354"/>
      <c r="NLG52" s="354"/>
      <c r="NLH52" s="354"/>
      <c r="NLI52" s="354"/>
      <c r="NLJ52" s="354"/>
      <c r="NLK52" s="354"/>
      <c r="NLL52" s="354"/>
      <c r="NLM52" s="354"/>
      <c r="NLN52" s="354"/>
      <c r="NLO52" s="354"/>
      <c r="NLP52" s="354"/>
      <c r="NLQ52" s="354"/>
      <c r="NLR52" s="354"/>
      <c r="NLS52" s="354"/>
      <c r="NLT52" s="354"/>
      <c r="NLU52" s="354"/>
      <c r="NLV52" s="354"/>
      <c r="NLW52" s="354"/>
      <c r="NLX52" s="354"/>
      <c r="NLY52" s="354"/>
      <c r="NLZ52" s="354"/>
      <c r="NMA52" s="354"/>
      <c r="NMB52" s="354"/>
      <c r="NMC52" s="354"/>
      <c r="NMD52" s="354"/>
      <c r="NME52" s="354"/>
      <c r="NMF52" s="354"/>
      <c r="NMG52" s="354"/>
      <c r="NMH52" s="354"/>
      <c r="NMI52" s="354"/>
      <c r="NMJ52" s="354"/>
      <c r="NMK52" s="354"/>
      <c r="NML52" s="354"/>
      <c r="NMM52" s="354"/>
      <c r="NMN52" s="354"/>
      <c r="NMO52" s="354"/>
      <c r="NMP52" s="354"/>
      <c r="NMQ52" s="354"/>
      <c r="NMR52" s="354"/>
      <c r="NMS52" s="354"/>
      <c r="NMT52" s="354"/>
      <c r="NMU52" s="354"/>
      <c r="NMV52" s="354"/>
      <c r="NMW52" s="354"/>
      <c r="NMX52" s="354"/>
      <c r="NMY52" s="354"/>
      <c r="NMZ52" s="354"/>
      <c r="NNA52" s="354"/>
      <c r="NNB52" s="354"/>
      <c r="NNC52" s="354"/>
      <c r="NND52" s="354"/>
      <c r="NNE52" s="354"/>
      <c r="NNF52" s="354"/>
      <c r="NNG52" s="354"/>
      <c r="NNH52" s="354"/>
      <c r="NNI52" s="354"/>
      <c r="NNJ52" s="354"/>
      <c r="NNK52" s="354"/>
      <c r="NNL52" s="354"/>
      <c r="NNM52" s="354"/>
      <c r="NNN52" s="354"/>
      <c r="NNO52" s="354"/>
      <c r="NNP52" s="354"/>
      <c r="NNQ52" s="354"/>
      <c r="NNR52" s="354"/>
      <c r="NNS52" s="354"/>
      <c r="NNT52" s="354"/>
      <c r="NNU52" s="354"/>
      <c r="NNV52" s="354"/>
      <c r="NNW52" s="354"/>
      <c r="NNX52" s="354"/>
      <c r="NNY52" s="354"/>
      <c r="NNZ52" s="354"/>
      <c r="NOA52" s="354"/>
      <c r="NOB52" s="354"/>
      <c r="NOC52" s="354"/>
      <c r="NOD52" s="354"/>
      <c r="NOE52" s="354"/>
      <c r="NOF52" s="354"/>
      <c r="NOG52" s="354"/>
      <c r="NOH52" s="354"/>
      <c r="NOI52" s="354"/>
      <c r="NOJ52" s="354"/>
      <c r="NOK52" s="354"/>
      <c r="NOL52" s="354"/>
      <c r="NOM52" s="354"/>
      <c r="NON52" s="354"/>
      <c r="NOO52" s="354"/>
      <c r="NOP52" s="354"/>
      <c r="NOQ52" s="354"/>
      <c r="NOR52" s="354"/>
      <c r="NOS52" s="354"/>
      <c r="NOT52" s="354"/>
      <c r="NOU52" s="354"/>
      <c r="NOV52" s="354"/>
      <c r="NOW52" s="354"/>
      <c r="NOX52" s="354"/>
      <c r="NOY52" s="354"/>
      <c r="NOZ52" s="354"/>
      <c r="NPA52" s="354"/>
      <c r="NPB52" s="354"/>
      <c r="NPC52" s="354"/>
      <c r="NPD52" s="354"/>
      <c r="NPE52" s="354"/>
      <c r="NPF52" s="354"/>
      <c r="NPG52" s="354"/>
      <c r="NPH52" s="354"/>
      <c r="NPI52" s="354"/>
      <c r="NPJ52" s="354"/>
      <c r="NPK52" s="354"/>
      <c r="NPL52" s="354"/>
      <c r="NPM52" s="354"/>
      <c r="NPN52" s="354"/>
      <c r="NPO52" s="354"/>
      <c r="NPP52" s="354"/>
      <c r="NPQ52" s="354"/>
      <c r="NPR52" s="354"/>
      <c r="NPS52" s="354"/>
      <c r="NPT52" s="354"/>
      <c r="NPU52" s="354"/>
      <c r="NPV52" s="354"/>
      <c r="NPW52" s="354"/>
      <c r="NPX52" s="354"/>
      <c r="NPY52" s="354"/>
      <c r="NPZ52" s="354"/>
      <c r="NQA52" s="354"/>
      <c r="NQB52" s="354"/>
      <c r="NQC52" s="354"/>
      <c r="NQD52" s="354"/>
      <c r="NQE52" s="354"/>
      <c r="NQF52" s="354"/>
      <c r="NQG52" s="354"/>
      <c r="NQH52" s="354"/>
      <c r="NQI52" s="354"/>
      <c r="NQJ52" s="354"/>
      <c r="NQK52" s="354"/>
      <c r="NQL52" s="354"/>
      <c r="NQM52" s="354"/>
      <c r="NQN52" s="354"/>
      <c r="NQO52" s="354"/>
      <c r="NQP52" s="354"/>
      <c r="NQQ52" s="354"/>
      <c r="NQR52" s="354"/>
      <c r="NQS52" s="354"/>
      <c r="NQT52" s="354"/>
      <c r="NQU52" s="354"/>
      <c r="NQV52" s="354"/>
      <c r="NQW52" s="354"/>
      <c r="NQX52" s="354"/>
      <c r="NQY52" s="354"/>
      <c r="NQZ52" s="354"/>
      <c r="NRA52" s="354"/>
      <c r="NRB52" s="354"/>
      <c r="NRC52" s="354"/>
      <c r="NRD52" s="354"/>
      <c r="NRE52" s="354"/>
      <c r="NRF52" s="354"/>
      <c r="NRG52" s="354"/>
      <c r="NRH52" s="354"/>
      <c r="NRI52" s="354"/>
      <c r="NRJ52" s="354"/>
      <c r="NRK52" s="354"/>
      <c r="NRL52" s="354"/>
      <c r="NRM52" s="354"/>
      <c r="NRN52" s="354"/>
      <c r="NRO52" s="354"/>
      <c r="NRP52" s="354"/>
      <c r="NRQ52" s="354"/>
      <c r="NRR52" s="354"/>
      <c r="NRS52" s="354"/>
      <c r="NRT52" s="354"/>
      <c r="NRU52" s="354"/>
      <c r="NRV52" s="354"/>
      <c r="NRW52" s="354"/>
      <c r="NRX52" s="354"/>
      <c r="NRY52" s="354"/>
      <c r="NRZ52" s="354"/>
      <c r="NSA52" s="354"/>
      <c r="NSB52" s="354"/>
      <c r="NSC52" s="354"/>
      <c r="NSD52" s="354"/>
      <c r="NSE52" s="354"/>
      <c r="NSF52" s="354"/>
      <c r="NSG52" s="354"/>
      <c r="NSH52" s="354"/>
      <c r="NSI52" s="354"/>
      <c r="NSJ52" s="354"/>
      <c r="NSK52" s="354"/>
      <c r="NSL52" s="354"/>
      <c r="NSM52" s="354"/>
      <c r="NSN52" s="354"/>
      <c r="NSO52" s="354"/>
      <c r="NSP52" s="354"/>
      <c r="NSQ52" s="354"/>
      <c r="NSR52" s="354"/>
      <c r="NSS52" s="354"/>
      <c r="NST52" s="354"/>
      <c r="NSU52" s="354"/>
      <c r="NSV52" s="354"/>
      <c r="NSW52" s="354"/>
      <c r="NSX52" s="354"/>
      <c r="NSY52" s="354"/>
      <c r="NSZ52" s="354"/>
      <c r="NTA52" s="354"/>
      <c r="NTB52" s="354"/>
      <c r="NTC52" s="354"/>
      <c r="NTD52" s="354"/>
      <c r="NTE52" s="354"/>
      <c r="NTF52" s="354"/>
      <c r="NTG52" s="354"/>
      <c r="NTH52" s="354"/>
      <c r="NTI52" s="354"/>
      <c r="NTJ52" s="354"/>
      <c r="NTK52" s="354"/>
      <c r="NTL52" s="354"/>
      <c r="NTM52" s="354"/>
      <c r="NTN52" s="354"/>
      <c r="NTO52" s="354"/>
      <c r="NTP52" s="354"/>
      <c r="NTQ52" s="354"/>
      <c r="NTR52" s="354"/>
      <c r="NTS52" s="354"/>
      <c r="NTT52" s="354"/>
      <c r="NTU52" s="354"/>
      <c r="NTV52" s="354"/>
      <c r="NTW52" s="354"/>
      <c r="NTX52" s="354"/>
      <c r="NTY52" s="354"/>
      <c r="NTZ52" s="354"/>
      <c r="NUA52" s="354"/>
      <c r="NUB52" s="354"/>
      <c r="NUC52" s="354"/>
      <c r="NUD52" s="354"/>
      <c r="NUE52" s="354"/>
      <c r="NUF52" s="354"/>
      <c r="NUG52" s="354"/>
      <c r="NUH52" s="354"/>
      <c r="NUI52" s="354"/>
      <c r="NUJ52" s="354"/>
      <c r="NUK52" s="354"/>
      <c r="NUL52" s="354"/>
      <c r="NUM52" s="354"/>
      <c r="NUN52" s="354"/>
      <c r="NUO52" s="354"/>
      <c r="NUP52" s="354"/>
      <c r="NUQ52" s="354"/>
      <c r="NUR52" s="354"/>
      <c r="NUS52" s="354"/>
      <c r="NUT52" s="354"/>
      <c r="NUU52" s="354"/>
      <c r="NUV52" s="354"/>
      <c r="NUW52" s="354"/>
      <c r="NUX52" s="354"/>
      <c r="NUY52" s="354"/>
      <c r="NUZ52" s="354"/>
      <c r="NVA52" s="354"/>
      <c r="NVB52" s="354"/>
      <c r="NVC52" s="354"/>
      <c r="NVD52" s="354"/>
      <c r="NVE52" s="354"/>
      <c r="NVF52" s="354"/>
      <c r="NVG52" s="354"/>
      <c r="NVH52" s="354"/>
      <c r="NVI52" s="354"/>
      <c r="NVJ52" s="354"/>
      <c r="NVK52" s="354"/>
      <c r="NVL52" s="354"/>
      <c r="NVM52" s="354"/>
      <c r="NVN52" s="354"/>
      <c r="NVO52" s="354"/>
      <c r="NVP52" s="354"/>
      <c r="NVQ52" s="354"/>
      <c r="NVR52" s="354"/>
      <c r="NVS52" s="354"/>
      <c r="NVT52" s="354"/>
      <c r="NVU52" s="354"/>
      <c r="NVV52" s="354"/>
      <c r="NVW52" s="354"/>
      <c r="NVX52" s="354"/>
      <c r="NVY52" s="354"/>
      <c r="NVZ52" s="354"/>
      <c r="NWA52" s="354"/>
      <c r="NWB52" s="354"/>
      <c r="NWC52" s="354"/>
      <c r="NWD52" s="354"/>
      <c r="NWE52" s="354"/>
      <c r="NWF52" s="354"/>
      <c r="NWG52" s="354"/>
      <c r="NWH52" s="354"/>
      <c r="NWI52" s="354"/>
      <c r="NWJ52" s="354"/>
      <c r="NWK52" s="354"/>
      <c r="NWL52" s="354"/>
      <c r="NWM52" s="354"/>
      <c r="NWN52" s="354"/>
      <c r="NWO52" s="354"/>
      <c r="NWP52" s="354"/>
      <c r="NWQ52" s="354"/>
      <c r="NWR52" s="354"/>
      <c r="NWS52" s="354"/>
      <c r="NWT52" s="354"/>
      <c r="NWU52" s="354"/>
      <c r="NWV52" s="354"/>
      <c r="NWW52" s="354"/>
      <c r="NWX52" s="354"/>
      <c r="NWY52" s="354"/>
      <c r="NWZ52" s="354"/>
      <c r="NXA52" s="354"/>
      <c r="NXB52" s="354"/>
      <c r="NXC52" s="354"/>
      <c r="NXD52" s="354"/>
      <c r="NXE52" s="354"/>
      <c r="NXF52" s="354"/>
      <c r="NXG52" s="354"/>
      <c r="NXH52" s="354"/>
      <c r="NXI52" s="354"/>
      <c r="NXJ52" s="354"/>
      <c r="NXK52" s="354"/>
      <c r="NXL52" s="354"/>
      <c r="NXM52" s="354"/>
      <c r="NXN52" s="354"/>
      <c r="NXO52" s="354"/>
      <c r="NXP52" s="354"/>
      <c r="NXQ52" s="354"/>
      <c r="NXR52" s="354"/>
      <c r="NXS52" s="354"/>
      <c r="NXT52" s="354"/>
      <c r="NXU52" s="354"/>
      <c r="NXV52" s="354"/>
      <c r="NXW52" s="354"/>
      <c r="NXX52" s="354"/>
      <c r="NXY52" s="354"/>
      <c r="NXZ52" s="354"/>
      <c r="NYA52" s="354"/>
      <c r="NYB52" s="354"/>
      <c r="NYC52" s="354"/>
      <c r="NYD52" s="354"/>
      <c r="NYE52" s="354"/>
      <c r="NYF52" s="354"/>
      <c r="NYG52" s="354"/>
      <c r="NYH52" s="354"/>
      <c r="NYI52" s="354"/>
      <c r="NYJ52" s="354"/>
      <c r="NYK52" s="354"/>
      <c r="NYL52" s="354"/>
      <c r="NYM52" s="354"/>
      <c r="NYN52" s="354"/>
      <c r="NYO52" s="354"/>
      <c r="NYP52" s="354"/>
      <c r="NYQ52" s="354"/>
      <c r="NYR52" s="354"/>
      <c r="NYS52" s="354"/>
      <c r="NYT52" s="354"/>
      <c r="NYU52" s="354"/>
      <c r="NYV52" s="354"/>
      <c r="NYW52" s="354"/>
      <c r="NYX52" s="354"/>
      <c r="NYY52" s="354"/>
      <c r="NYZ52" s="354"/>
      <c r="NZA52" s="354"/>
      <c r="NZB52" s="354"/>
      <c r="NZC52" s="354"/>
      <c r="NZD52" s="354"/>
      <c r="NZE52" s="354"/>
      <c r="NZF52" s="354"/>
      <c r="NZG52" s="354"/>
      <c r="NZH52" s="354"/>
      <c r="NZI52" s="354"/>
      <c r="NZJ52" s="354"/>
      <c r="NZK52" s="354"/>
      <c r="NZL52" s="354"/>
      <c r="NZM52" s="354"/>
      <c r="NZN52" s="354"/>
      <c r="NZO52" s="354"/>
      <c r="NZP52" s="354"/>
      <c r="NZQ52" s="354"/>
      <c r="NZR52" s="354"/>
      <c r="NZS52" s="354"/>
      <c r="NZT52" s="354"/>
      <c r="NZU52" s="354"/>
      <c r="NZV52" s="354"/>
      <c r="NZW52" s="354"/>
      <c r="NZX52" s="354"/>
      <c r="NZY52" s="354"/>
      <c r="NZZ52" s="354"/>
      <c r="OAA52" s="354"/>
      <c r="OAB52" s="354"/>
      <c r="OAC52" s="354"/>
      <c r="OAD52" s="354"/>
      <c r="OAE52" s="354"/>
      <c r="OAF52" s="354"/>
      <c r="OAG52" s="354"/>
      <c r="OAH52" s="354"/>
      <c r="OAI52" s="354"/>
      <c r="OAJ52" s="354"/>
      <c r="OAK52" s="354"/>
      <c r="OAL52" s="354"/>
      <c r="OAM52" s="354"/>
      <c r="OAN52" s="354"/>
      <c r="OAO52" s="354"/>
      <c r="OAP52" s="354"/>
      <c r="OAQ52" s="354"/>
      <c r="OAR52" s="354"/>
      <c r="OAS52" s="354"/>
      <c r="OAT52" s="354"/>
      <c r="OAU52" s="354"/>
      <c r="OAV52" s="354"/>
      <c r="OAW52" s="354"/>
      <c r="OAX52" s="354"/>
      <c r="OAY52" s="354"/>
      <c r="OAZ52" s="354"/>
      <c r="OBA52" s="354"/>
      <c r="OBB52" s="354"/>
      <c r="OBC52" s="354"/>
      <c r="OBD52" s="354"/>
      <c r="OBE52" s="354"/>
      <c r="OBF52" s="354"/>
      <c r="OBG52" s="354"/>
      <c r="OBH52" s="354"/>
      <c r="OBI52" s="354"/>
      <c r="OBJ52" s="354"/>
      <c r="OBK52" s="354"/>
      <c r="OBL52" s="354"/>
      <c r="OBM52" s="354"/>
      <c r="OBN52" s="354"/>
      <c r="OBO52" s="354"/>
      <c r="OBP52" s="354"/>
      <c r="OBQ52" s="354"/>
      <c r="OBR52" s="354"/>
      <c r="OBS52" s="354"/>
      <c r="OBT52" s="354"/>
      <c r="OBU52" s="354"/>
      <c r="OBV52" s="354"/>
      <c r="OBW52" s="354"/>
      <c r="OBX52" s="354"/>
      <c r="OBY52" s="354"/>
      <c r="OBZ52" s="354"/>
      <c r="OCA52" s="354"/>
      <c r="OCB52" s="354"/>
      <c r="OCC52" s="354"/>
      <c r="OCD52" s="354"/>
      <c r="OCE52" s="354"/>
      <c r="OCF52" s="354"/>
      <c r="OCG52" s="354"/>
      <c r="OCH52" s="354"/>
      <c r="OCI52" s="354"/>
      <c r="OCJ52" s="354"/>
      <c r="OCK52" s="354"/>
      <c r="OCL52" s="354"/>
      <c r="OCM52" s="354"/>
      <c r="OCN52" s="354"/>
      <c r="OCO52" s="354"/>
      <c r="OCP52" s="354"/>
      <c r="OCQ52" s="354"/>
      <c r="OCR52" s="354"/>
      <c r="OCS52" s="354"/>
      <c r="OCT52" s="354"/>
      <c r="OCU52" s="354"/>
      <c r="OCV52" s="354"/>
      <c r="OCW52" s="354"/>
      <c r="OCX52" s="354"/>
      <c r="OCY52" s="354"/>
      <c r="OCZ52" s="354"/>
      <c r="ODA52" s="354"/>
      <c r="ODB52" s="354"/>
      <c r="ODC52" s="354"/>
      <c r="ODD52" s="354"/>
      <c r="ODE52" s="354"/>
      <c r="ODF52" s="354"/>
      <c r="ODG52" s="354"/>
      <c r="ODH52" s="354"/>
      <c r="ODI52" s="354"/>
      <c r="ODJ52" s="354"/>
      <c r="ODK52" s="354"/>
      <c r="ODL52" s="354"/>
      <c r="ODM52" s="354"/>
      <c r="ODN52" s="354"/>
      <c r="ODO52" s="354"/>
      <c r="ODP52" s="354"/>
      <c r="ODQ52" s="354"/>
      <c r="ODR52" s="354"/>
      <c r="ODS52" s="354"/>
      <c r="ODT52" s="354"/>
      <c r="ODU52" s="354"/>
      <c r="ODV52" s="354"/>
      <c r="ODW52" s="354"/>
      <c r="ODX52" s="354"/>
      <c r="ODY52" s="354"/>
      <c r="ODZ52" s="354"/>
      <c r="OEA52" s="354"/>
      <c r="OEB52" s="354"/>
      <c r="OEC52" s="354"/>
      <c r="OED52" s="354"/>
      <c r="OEE52" s="354"/>
      <c r="OEF52" s="354"/>
      <c r="OEG52" s="354"/>
      <c r="OEH52" s="354"/>
      <c r="OEI52" s="354"/>
      <c r="OEJ52" s="354"/>
      <c r="OEK52" s="354"/>
      <c r="OEL52" s="354"/>
      <c r="OEM52" s="354"/>
      <c r="OEN52" s="354"/>
      <c r="OEO52" s="354"/>
      <c r="OEP52" s="354"/>
      <c r="OEQ52" s="354"/>
      <c r="OER52" s="354"/>
      <c r="OES52" s="354"/>
      <c r="OET52" s="354"/>
      <c r="OEU52" s="354"/>
      <c r="OEV52" s="354"/>
      <c r="OEW52" s="354"/>
      <c r="OEX52" s="354"/>
      <c r="OEY52" s="354"/>
      <c r="OEZ52" s="354"/>
      <c r="OFA52" s="354"/>
      <c r="OFB52" s="354"/>
      <c r="OFC52" s="354"/>
      <c r="OFD52" s="354"/>
      <c r="OFE52" s="354"/>
      <c r="OFF52" s="354"/>
      <c r="OFG52" s="354"/>
      <c r="OFH52" s="354"/>
      <c r="OFI52" s="354"/>
      <c r="OFJ52" s="354"/>
      <c r="OFK52" s="354"/>
      <c r="OFL52" s="354"/>
      <c r="OFM52" s="354"/>
      <c r="OFN52" s="354"/>
      <c r="OFO52" s="354"/>
      <c r="OFP52" s="354"/>
      <c r="OFQ52" s="354"/>
      <c r="OFR52" s="354"/>
      <c r="OFS52" s="354"/>
      <c r="OFT52" s="354"/>
      <c r="OFU52" s="354"/>
      <c r="OFV52" s="354"/>
      <c r="OFW52" s="354"/>
      <c r="OFX52" s="354"/>
      <c r="OFY52" s="354"/>
      <c r="OFZ52" s="354"/>
      <c r="OGA52" s="354"/>
      <c r="OGB52" s="354"/>
      <c r="OGC52" s="354"/>
      <c r="OGD52" s="354"/>
      <c r="OGE52" s="354"/>
      <c r="OGF52" s="354"/>
      <c r="OGG52" s="354"/>
      <c r="OGH52" s="354"/>
      <c r="OGI52" s="354"/>
      <c r="OGJ52" s="354"/>
      <c r="OGK52" s="354"/>
      <c r="OGL52" s="354"/>
      <c r="OGM52" s="354"/>
      <c r="OGN52" s="354"/>
      <c r="OGO52" s="354"/>
      <c r="OGP52" s="354"/>
      <c r="OGQ52" s="354"/>
      <c r="OGR52" s="354"/>
      <c r="OGS52" s="354"/>
      <c r="OGT52" s="354"/>
      <c r="OGU52" s="354"/>
      <c r="OGV52" s="354"/>
      <c r="OGW52" s="354"/>
      <c r="OGX52" s="354"/>
      <c r="OGY52" s="354"/>
      <c r="OGZ52" s="354"/>
      <c r="OHA52" s="354"/>
      <c r="OHB52" s="354"/>
      <c r="OHC52" s="354"/>
      <c r="OHD52" s="354"/>
      <c r="OHE52" s="354"/>
      <c r="OHF52" s="354"/>
      <c r="OHG52" s="354"/>
      <c r="OHH52" s="354"/>
      <c r="OHI52" s="354"/>
      <c r="OHJ52" s="354"/>
      <c r="OHK52" s="354"/>
      <c r="OHL52" s="354"/>
      <c r="OHM52" s="354"/>
      <c r="OHN52" s="354"/>
      <c r="OHO52" s="354"/>
      <c r="OHP52" s="354"/>
      <c r="OHQ52" s="354"/>
      <c r="OHR52" s="354"/>
      <c r="OHS52" s="354"/>
      <c r="OHT52" s="354"/>
      <c r="OHU52" s="354"/>
      <c r="OHV52" s="354"/>
      <c r="OHW52" s="354"/>
      <c r="OHX52" s="354"/>
      <c r="OHY52" s="354"/>
      <c r="OHZ52" s="354"/>
      <c r="OIA52" s="354"/>
      <c r="OIB52" s="354"/>
      <c r="OIC52" s="354"/>
      <c r="OID52" s="354"/>
      <c r="OIE52" s="354"/>
      <c r="OIF52" s="354"/>
      <c r="OIG52" s="354"/>
      <c r="OIH52" s="354"/>
      <c r="OII52" s="354"/>
      <c r="OIJ52" s="354"/>
      <c r="OIK52" s="354"/>
      <c r="OIL52" s="354"/>
      <c r="OIM52" s="354"/>
      <c r="OIN52" s="354"/>
      <c r="OIO52" s="354"/>
      <c r="OIP52" s="354"/>
      <c r="OIQ52" s="354"/>
      <c r="OIR52" s="354"/>
      <c r="OIS52" s="354"/>
      <c r="OIT52" s="354"/>
      <c r="OIU52" s="354"/>
      <c r="OIV52" s="354"/>
      <c r="OIW52" s="354"/>
      <c r="OIX52" s="354"/>
      <c r="OIY52" s="354"/>
      <c r="OIZ52" s="354"/>
      <c r="OJA52" s="354"/>
      <c r="OJB52" s="354"/>
      <c r="OJC52" s="354"/>
      <c r="OJD52" s="354"/>
      <c r="OJE52" s="354"/>
      <c r="OJF52" s="354"/>
      <c r="OJG52" s="354"/>
      <c r="OJH52" s="354"/>
      <c r="OJI52" s="354"/>
      <c r="OJJ52" s="354"/>
      <c r="OJK52" s="354"/>
      <c r="OJL52" s="354"/>
      <c r="OJM52" s="354"/>
      <c r="OJN52" s="354"/>
      <c r="OJO52" s="354"/>
      <c r="OJP52" s="354"/>
      <c r="OJQ52" s="354"/>
      <c r="OJR52" s="354"/>
      <c r="OJS52" s="354"/>
      <c r="OJT52" s="354"/>
      <c r="OJU52" s="354"/>
      <c r="OJV52" s="354"/>
      <c r="OJW52" s="354"/>
      <c r="OJX52" s="354"/>
      <c r="OJY52" s="354"/>
      <c r="OJZ52" s="354"/>
      <c r="OKA52" s="354"/>
      <c r="OKB52" s="354"/>
      <c r="OKC52" s="354"/>
      <c r="OKD52" s="354"/>
      <c r="OKE52" s="354"/>
      <c r="OKF52" s="354"/>
      <c r="OKG52" s="354"/>
      <c r="OKH52" s="354"/>
      <c r="OKI52" s="354"/>
      <c r="OKJ52" s="354"/>
      <c r="OKK52" s="354"/>
      <c r="OKL52" s="354"/>
      <c r="OKM52" s="354"/>
      <c r="OKN52" s="354"/>
      <c r="OKO52" s="354"/>
      <c r="OKP52" s="354"/>
      <c r="OKQ52" s="354"/>
      <c r="OKR52" s="354"/>
      <c r="OKS52" s="354"/>
      <c r="OKT52" s="354"/>
      <c r="OKU52" s="354"/>
      <c r="OKV52" s="354"/>
      <c r="OKW52" s="354"/>
      <c r="OKX52" s="354"/>
      <c r="OKY52" s="354"/>
      <c r="OKZ52" s="354"/>
      <c r="OLA52" s="354"/>
      <c r="OLB52" s="354"/>
      <c r="OLC52" s="354"/>
      <c r="OLD52" s="354"/>
      <c r="OLE52" s="354"/>
      <c r="OLF52" s="354"/>
      <c r="OLG52" s="354"/>
      <c r="OLH52" s="354"/>
      <c r="OLI52" s="354"/>
      <c r="OLJ52" s="354"/>
      <c r="OLK52" s="354"/>
      <c r="OLL52" s="354"/>
      <c r="OLM52" s="354"/>
      <c r="OLN52" s="354"/>
      <c r="OLO52" s="354"/>
      <c r="OLP52" s="354"/>
      <c r="OLQ52" s="354"/>
      <c r="OLR52" s="354"/>
      <c r="OLS52" s="354"/>
      <c r="OLT52" s="354"/>
      <c r="OLU52" s="354"/>
      <c r="OLV52" s="354"/>
      <c r="OLW52" s="354"/>
      <c r="OLX52" s="354"/>
      <c r="OLY52" s="354"/>
      <c r="OLZ52" s="354"/>
      <c r="OMA52" s="354"/>
      <c r="OMB52" s="354"/>
      <c r="OMC52" s="354"/>
      <c r="OMD52" s="354"/>
      <c r="OME52" s="354"/>
      <c r="OMF52" s="354"/>
      <c r="OMG52" s="354"/>
      <c r="OMH52" s="354"/>
      <c r="OMI52" s="354"/>
      <c r="OMJ52" s="354"/>
      <c r="OMK52" s="354"/>
      <c r="OML52" s="354"/>
      <c r="OMM52" s="354"/>
      <c r="OMN52" s="354"/>
      <c r="OMO52" s="354"/>
      <c r="OMP52" s="354"/>
      <c r="OMQ52" s="354"/>
      <c r="OMR52" s="354"/>
      <c r="OMS52" s="354"/>
      <c r="OMT52" s="354"/>
      <c r="OMU52" s="354"/>
      <c r="OMV52" s="354"/>
      <c r="OMW52" s="354"/>
      <c r="OMX52" s="354"/>
      <c r="OMY52" s="354"/>
      <c r="OMZ52" s="354"/>
      <c r="ONA52" s="354"/>
      <c r="ONB52" s="354"/>
      <c r="ONC52" s="354"/>
      <c r="OND52" s="354"/>
      <c r="ONE52" s="354"/>
      <c r="ONF52" s="354"/>
      <c r="ONG52" s="354"/>
      <c r="ONH52" s="354"/>
      <c r="ONI52" s="354"/>
      <c r="ONJ52" s="354"/>
      <c r="ONK52" s="354"/>
      <c r="ONL52" s="354"/>
      <c r="ONM52" s="354"/>
      <c r="ONN52" s="354"/>
      <c r="ONO52" s="354"/>
      <c r="ONP52" s="354"/>
      <c r="ONQ52" s="354"/>
      <c r="ONR52" s="354"/>
      <c r="ONS52" s="354"/>
      <c r="ONT52" s="354"/>
      <c r="ONU52" s="354"/>
      <c r="ONV52" s="354"/>
      <c r="ONW52" s="354"/>
      <c r="ONX52" s="354"/>
      <c r="ONY52" s="354"/>
      <c r="ONZ52" s="354"/>
      <c r="OOA52" s="354"/>
      <c r="OOB52" s="354"/>
      <c r="OOC52" s="354"/>
      <c r="OOD52" s="354"/>
      <c r="OOE52" s="354"/>
      <c r="OOF52" s="354"/>
      <c r="OOG52" s="354"/>
      <c r="OOH52" s="354"/>
      <c r="OOI52" s="354"/>
      <c r="OOJ52" s="354"/>
      <c r="OOK52" s="354"/>
      <c r="OOL52" s="354"/>
      <c r="OOM52" s="354"/>
      <c r="OON52" s="354"/>
      <c r="OOO52" s="354"/>
      <c r="OOP52" s="354"/>
      <c r="OOQ52" s="354"/>
      <c r="OOR52" s="354"/>
      <c r="OOS52" s="354"/>
      <c r="OOT52" s="354"/>
      <c r="OOU52" s="354"/>
      <c r="OOV52" s="354"/>
      <c r="OOW52" s="354"/>
      <c r="OOX52" s="354"/>
      <c r="OOY52" s="354"/>
      <c r="OOZ52" s="354"/>
      <c r="OPA52" s="354"/>
      <c r="OPB52" s="354"/>
      <c r="OPC52" s="354"/>
      <c r="OPD52" s="354"/>
      <c r="OPE52" s="354"/>
      <c r="OPF52" s="354"/>
      <c r="OPG52" s="354"/>
      <c r="OPH52" s="354"/>
      <c r="OPI52" s="354"/>
      <c r="OPJ52" s="354"/>
      <c r="OPK52" s="354"/>
      <c r="OPL52" s="354"/>
      <c r="OPM52" s="354"/>
      <c r="OPN52" s="354"/>
      <c r="OPO52" s="354"/>
      <c r="OPP52" s="354"/>
      <c r="OPQ52" s="354"/>
      <c r="OPR52" s="354"/>
      <c r="OPS52" s="354"/>
      <c r="OPT52" s="354"/>
      <c r="OPU52" s="354"/>
      <c r="OPV52" s="354"/>
      <c r="OPW52" s="354"/>
      <c r="OPX52" s="354"/>
      <c r="OPY52" s="354"/>
      <c r="OPZ52" s="354"/>
      <c r="OQA52" s="354"/>
      <c r="OQB52" s="354"/>
      <c r="OQC52" s="354"/>
      <c r="OQD52" s="354"/>
      <c r="OQE52" s="354"/>
      <c r="OQF52" s="354"/>
      <c r="OQG52" s="354"/>
      <c r="OQH52" s="354"/>
      <c r="OQI52" s="354"/>
      <c r="OQJ52" s="354"/>
      <c r="OQK52" s="354"/>
      <c r="OQL52" s="354"/>
      <c r="OQM52" s="354"/>
      <c r="OQN52" s="354"/>
      <c r="OQO52" s="354"/>
      <c r="OQP52" s="354"/>
      <c r="OQQ52" s="354"/>
      <c r="OQR52" s="354"/>
      <c r="OQS52" s="354"/>
      <c r="OQT52" s="354"/>
      <c r="OQU52" s="354"/>
      <c r="OQV52" s="354"/>
      <c r="OQW52" s="354"/>
      <c r="OQX52" s="354"/>
      <c r="OQY52" s="354"/>
      <c r="OQZ52" s="354"/>
      <c r="ORA52" s="354"/>
      <c r="ORB52" s="354"/>
      <c r="ORC52" s="354"/>
      <c r="ORD52" s="354"/>
      <c r="ORE52" s="354"/>
      <c r="ORF52" s="354"/>
      <c r="ORG52" s="354"/>
      <c r="ORH52" s="354"/>
      <c r="ORI52" s="354"/>
      <c r="ORJ52" s="354"/>
      <c r="ORK52" s="354"/>
      <c r="ORL52" s="354"/>
      <c r="ORM52" s="354"/>
      <c r="ORN52" s="354"/>
      <c r="ORO52" s="354"/>
      <c r="ORP52" s="354"/>
      <c r="ORQ52" s="354"/>
      <c r="ORR52" s="354"/>
      <c r="ORS52" s="354"/>
      <c r="ORT52" s="354"/>
      <c r="ORU52" s="354"/>
      <c r="ORV52" s="354"/>
      <c r="ORW52" s="354"/>
      <c r="ORX52" s="354"/>
      <c r="ORY52" s="354"/>
      <c r="ORZ52" s="354"/>
      <c r="OSA52" s="354"/>
      <c r="OSB52" s="354"/>
      <c r="OSC52" s="354"/>
      <c r="OSD52" s="354"/>
      <c r="OSE52" s="354"/>
      <c r="OSF52" s="354"/>
      <c r="OSG52" s="354"/>
      <c r="OSH52" s="354"/>
      <c r="OSI52" s="354"/>
      <c r="OSJ52" s="354"/>
      <c r="OSK52" s="354"/>
      <c r="OSL52" s="354"/>
      <c r="OSM52" s="354"/>
      <c r="OSN52" s="354"/>
      <c r="OSO52" s="354"/>
      <c r="OSP52" s="354"/>
      <c r="OSQ52" s="354"/>
      <c r="OSR52" s="354"/>
      <c r="OSS52" s="354"/>
      <c r="OST52" s="354"/>
      <c r="OSU52" s="354"/>
      <c r="OSV52" s="354"/>
      <c r="OSW52" s="354"/>
      <c r="OSX52" s="354"/>
      <c r="OSY52" s="354"/>
      <c r="OSZ52" s="354"/>
      <c r="OTA52" s="354"/>
      <c r="OTB52" s="354"/>
      <c r="OTC52" s="354"/>
      <c r="OTD52" s="354"/>
      <c r="OTE52" s="354"/>
      <c r="OTF52" s="354"/>
      <c r="OTG52" s="354"/>
      <c r="OTH52" s="354"/>
      <c r="OTI52" s="354"/>
      <c r="OTJ52" s="354"/>
      <c r="OTK52" s="354"/>
      <c r="OTL52" s="354"/>
      <c r="OTM52" s="354"/>
      <c r="OTN52" s="354"/>
      <c r="OTO52" s="354"/>
      <c r="OTP52" s="354"/>
      <c r="OTQ52" s="354"/>
      <c r="OTR52" s="354"/>
      <c r="OTS52" s="354"/>
      <c r="OTT52" s="354"/>
      <c r="OTU52" s="354"/>
      <c r="OTV52" s="354"/>
      <c r="OTW52" s="354"/>
      <c r="OTX52" s="354"/>
      <c r="OTY52" s="354"/>
      <c r="OTZ52" s="354"/>
      <c r="OUA52" s="354"/>
      <c r="OUB52" s="354"/>
      <c r="OUC52" s="354"/>
      <c r="OUD52" s="354"/>
      <c r="OUE52" s="354"/>
      <c r="OUF52" s="354"/>
      <c r="OUG52" s="354"/>
      <c r="OUH52" s="354"/>
      <c r="OUI52" s="354"/>
      <c r="OUJ52" s="354"/>
      <c r="OUK52" s="354"/>
      <c r="OUL52" s="354"/>
      <c r="OUM52" s="354"/>
      <c r="OUN52" s="354"/>
      <c r="OUO52" s="354"/>
      <c r="OUP52" s="354"/>
      <c r="OUQ52" s="354"/>
      <c r="OUR52" s="354"/>
      <c r="OUS52" s="354"/>
      <c r="OUT52" s="354"/>
      <c r="OUU52" s="354"/>
      <c r="OUV52" s="354"/>
      <c r="OUW52" s="354"/>
      <c r="OUX52" s="354"/>
      <c r="OUY52" s="354"/>
      <c r="OUZ52" s="354"/>
      <c r="OVA52" s="354"/>
      <c r="OVB52" s="354"/>
      <c r="OVC52" s="354"/>
      <c r="OVD52" s="354"/>
      <c r="OVE52" s="354"/>
      <c r="OVF52" s="354"/>
      <c r="OVG52" s="354"/>
      <c r="OVH52" s="354"/>
      <c r="OVI52" s="354"/>
      <c r="OVJ52" s="354"/>
      <c r="OVK52" s="354"/>
      <c r="OVL52" s="354"/>
      <c r="OVM52" s="354"/>
      <c r="OVN52" s="354"/>
      <c r="OVO52" s="354"/>
      <c r="OVP52" s="354"/>
      <c r="OVQ52" s="354"/>
      <c r="OVR52" s="354"/>
      <c r="OVS52" s="354"/>
      <c r="OVT52" s="354"/>
      <c r="OVU52" s="354"/>
      <c r="OVV52" s="354"/>
      <c r="OVW52" s="354"/>
      <c r="OVX52" s="354"/>
      <c r="OVY52" s="354"/>
      <c r="OVZ52" s="354"/>
      <c r="OWA52" s="354"/>
      <c r="OWB52" s="354"/>
      <c r="OWC52" s="354"/>
      <c r="OWD52" s="354"/>
      <c r="OWE52" s="354"/>
      <c r="OWF52" s="354"/>
      <c r="OWG52" s="354"/>
      <c r="OWH52" s="354"/>
      <c r="OWI52" s="354"/>
      <c r="OWJ52" s="354"/>
      <c r="OWK52" s="354"/>
      <c r="OWL52" s="354"/>
      <c r="OWM52" s="354"/>
      <c r="OWN52" s="354"/>
      <c r="OWO52" s="354"/>
      <c r="OWP52" s="354"/>
      <c r="OWQ52" s="354"/>
      <c r="OWR52" s="354"/>
      <c r="OWS52" s="354"/>
      <c r="OWT52" s="354"/>
      <c r="OWU52" s="354"/>
      <c r="OWV52" s="354"/>
      <c r="OWW52" s="354"/>
      <c r="OWX52" s="354"/>
      <c r="OWY52" s="354"/>
      <c r="OWZ52" s="354"/>
      <c r="OXA52" s="354"/>
      <c r="OXB52" s="354"/>
      <c r="OXC52" s="354"/>
      <c r="OXD52" s="354"/>
      <c r="OXE52" s="354"/>
      <c r="OXF52" s="354"/>
      <c r="OXG52" s="354"/>
      <c r="OXH52" s="354"/>
      <c r="OXI52" s="354"/>
      <c r="OXJ52" s="354"/>
      <c r="OXK52" s="354"/>
      <c r="OXL52" s="354"/>
      <c r="OXM52" s="354"/>
      <c r="OXN52" s="354"/>
      <c r="OXO52" s="354"/>
      <c r="OXP52" s="354"/>
      <c r="OXQ52" s="354"/>
      <c r="OXR52" s="354"/>
      <c r="OXS52" s="354"/>
      <c r="OXT52" s="354"/>
      <c r="OXU52" s="354"/>
      <c r="OXV52" s="354"/>
      <c r="OXW52" s="354"/>
      <c r="OXX52" s="354"/>
      <c r="OXY52" s="354"/>
      <c r="OXZ52" s="354"/>
      <c r="OYA52" s="354"/>
      <c r="OYB52" s="354"/>
      <c r="OYC52" s="354"/>
      <c r="OYD52" s="354"/>
      <c r="OYE52" s="354"/>
      <c r="OYF52" s="354"/>
      <c r="OYG52" s="354"/>
      <c r="OYH52" s="354"/>
      <c r="OYI52" s="354"/>
      <c r="OYJ52" s="354"/>
      <c r="OYK52" s="354"/>
      <c r="OYL52" s="354"/>
      <c r="OYM52" s="354"/>
      <c r="OYN52" s="354"/>
      <c r="OYO52" s="354"/>
      <c r="OYP52" s="354"/>
      <c r="OYQ52" s="354"/>
      <c r="OYR52" s="354"/>
      <c r="OYS52" s="354"/>
      <c r="OYT52" s="354"/>
      <c r="OYU52" s="354"/>
      <c r="OYV52" s="354"/>
      <c r="OYW52" s="354"/>
      <c r="OYX52" s="354"/>
      <c r="OYY52" s="354"/>
      <c r="OYZ52" s="354"/>
      <c r="OZA52" s="354"/>
      <c r="OZB52" s="354"/>
      <c r="OZC52" s="354"/>
      <c r="OZD52" s="354"/>
      <c r="OZE52" s="354"/>
      <c r="OZF52" s="354"/>
      <c r="OZG52" s="354"/>
      <c r="OZH52" s="354"/>
      <c r="OZI52" s="354"/>
      <c r="OZJ52" s="354"/>
      <c r="OZK52" s="354"/>
      <c r="OZL52" s="354"/>
      <c r="OZM52" s="354"/>
      <c r="OZN52" s="354"/>
      <c r="OZO52" s="354"/>
      <c r="OZP52" s="354"/>
      <c r="OZQ52" s="354"/>
      <c r="OZR52" s="354"/>
      <c r="OZS52" s="354"/>
      <c r="OZT52" s="354"/>
      <c r="OZU52" s="354"/>
      <c r="OZV52" s="354"/>
      <c r="OZW52" s="354"/>
      <c r="OZX52" s="354"/>
      <c r="OZY52" s="354"/>
      <c r="OZZ52" s="354"/>
      <c r="PAA52" s="354"/>
      <c r="PAB52" s="354"/>
      <c r="PAC52" s="354"/>
      <c r="PAD52" s="354"/>
      <c r="PAE52" s="354"/>
      <c r="PAF52" s="354"/>
      <c r="PAG52" s="354"/>
      <c r="PAH52" s="354"/>
      <c r="PAI52" s="354"/>
      <c r="PAJ52" s="354"/>
      <c r="PAK52" s="354"/>
      <c r="PAL52" s="354"/>
      <c r="PAM52" s="354"/>
      <c r="PAN52" s="354"/>
      <c r="PAO52" s="354"/>
      <c r="PAP52" s="354"/>
      <c r="PAQ52" s="354"/>
      <c r="PAR52" s="354"/>
      <c r="PAS52" s="354"/>
      <c r="PAT52" s="354"/>
      <c r="PAU52" s="354"/>
      <c r="PAV52" s="354"/>
      <c r="PAW52" s="354"/>
      <c r="PAX52" s="354"/>
      <c r="PAY52" s="354"/>
      <c r="PAZ52" s="354"/>
      <c r="PBA52" s="354"/>
      <c r="PBB52" s="354"/>
      <c r="PBC52" s="354"/>
      <c r="PBD52" s="354"/>
      <c r="PBE52" s="354"/>
      <c r="PBF52" s="354"/>
      <c r="PBG52" s="354"/>
      <c r="PBH52" s="354"/>
      <c r="PBI52" s="354"/>
      <c r="PBJ52" s="354"/>
      <c r="PBK52" s="354"/>
      <c r="PBL52" s="354"/>
      <c r="PBM52" s="354"/>
      <c r="PBN52" s="354"/>
      <c r="PBO52" s="354"/>
      <c r="PBP52" s="354"/>
      <c r="PBQ52" s="354"/>
      <c r="PBR52" s="354"/>
      <c r="PBS52" s="354"/>
      <c r="PBT52" s="354"/>
      <c r="PBU52" s="354"/>
      <c r="PBV52" s="354"/>
      <c r="PBW52" s="354"/>
      <c r="PBX52" s="354"/>
      <c r="PBY52" s="354"/>
      <c r="PBZ52" s="354"/>
      <c r="PCA52" s="354"/>
      <c r="PCB52" s="354"/>
      <c r="PCC52" s="354"/>
      <c r="PCD52" s="354"/>
      <c r="PCE52" s="354"/>
      <c r="PCF52" s="354"/>
      <c r="PCG52" s="354"/>
      <c r="PCH52" s="354"/>
      <c r="PCI52" s="354"/>
      <c r="PCJ52" s="354"/>
      <c r="PCK52" s="354"/>
      <c r="PCL52" s="354"/>
      <c r="PCM52" s="354"/>
      <c r="PCN52" s="354"/>
      <c r="PCO52" s="354"/>
      <c r="PCP52" s="354"/>
      <c r="PCQ52" s="354"/>
      <c r="PCR52" s="354"/>
      <c r="PCS52" s="354"/>
      <c r="PCT52" s="354"/>
      <c r="PCU52" s="354"/>
      <c r="PCV52" s="354"/>
      <c r="PCW52" s="354"/>
      <c r="PCX52" s="354"/>
      <c r="PCY52" s="354"/>
      <c r="PCZ52" s="354"/>
      <c r="PDA52" s="354"/>
      <c r="PDB52" s="354"/>
      <c r="PDC52" s="354"/>
      <c r="PDD52" s="354"/>
      <c r="PDE52" s="354"/>
      <c r="PDF52" s="354"/>
      <c r="PDG52" s="354"/>
      <c r="PDH52" s="354"/>
      <c r="PDI52" s="354"/>
      <c r="PDJ52" s="354"/>
      <c r="PDK52" s="354"/>
      <c r="PDL52" s="354"/>
      <c r="PDM52" s="354"/>
      <c r="PDN52" s="354"/>
      <c r="PDO52" s="354"/>
      <c r="PDP52" s="354"/>
      <c r="PDQ52" s="354"/>
      <c r="PDR52" s="354"/>
      <c r="PDS52" s="354"/>
      <c r="PDT52" s="354"/>
      <c r="PDU52" s="354"/>
      <c r="PDV52" s="354"/>
      <c r="PDW52" s="354"/>
      <c r="PDX52" s="354"/>
      <c r="PDY52" s="354"/>
      <c r="PDZ52" s="354"/>
      <c r="PEA52" s="354"/>
      <c r="PEB52" s="354"/>
      <c r="PEC52" s="354"/>
      <c r="PED52" s="354"/>
      <c r="PEE52" s="354"/>
      <c r="PEF52" s="354"/>
      <c r="PEG52" s="354"/>
      <c r="PEH52" s="354"/>
      <c r="PEI52" s="354"/>
      <c r="PEJ52" s="354"/>
      <c r="PEK52" s="354"/>
      <c r="PEL52" s="354"/>
      <c r="PEM52" s="354"/>
      <c r="PEN52" s="354"/>
      <c r="PEO52" s="354"/>
      <c r="PEP52" s="354"/>
      <c r="PEQ52" s="354"/>
      <c r="PER52" s="354"/>
      <c r="PES52" s="354"/>
      <c r="PET52" s="354"/>
      <c r="PEU52" s="354"/>
      <c r="PEV52" s="354"/>
      <c r="PEW52" s="354"/>
      <c r="PEX52" s="354"/>
      <c r="PEY52" s="354"/>
      <c r="PEZ52" s="354"/>
      <c r="PFA52" s="354"/>
      <c r="PFB52" s="354"/>
      <c r="PFC52" s="354"/>
      <c r="PFD52" s="354"/>
      <c r="PFE52" s="354"/>
      <c r="PFF52" s="354"/>
      <c r="PFG52" s="354"/>
      <c r="PFH52" s="354"/>
      <c r="PFI52" s="354"/>
      <c r="PFJ52" s="354"/>
      <c r="PFK52" s="354"/>
      <c r="PFL52" s="354"/>
      <c r="PFM52" s="354"/>
      <c r="PFN52" s="354"/>
      <c r="PFO52" s="354"/>
      <c r="PFP52" s="354"/>
      <c r="PFQ52" s="354"/>
      <c r="PFR52" s="354"/>
      <c r="PFS52" s="354"/>
      <c r="PFT52" s="354"/>
      <c r="PFU52" s="354"/>
      <c r="PFV52" s="354"/>
      <c r="PFW52" s="354"/>
      <c r="PFX52" s="354"/>
      <c r="PFY52" s="354"/>
      <c r="PFZ52" s="354"/>
      <c r="PGA52" s="354"/>
      <c r="PGB52" s="354"/>
      <c r="PGC52" s="354"/>
      <c r="PGD52" s="354"/>
      <c r="PGE52" s="354"/>
      <c r="PGF52" s="354"/>
      <c r="PGG52" s="354"/>
      <c r="PGH52" s="354"/>
      <c r="PGI52" s="354"/>
      <c r="PGJ52" s="354"/>
      <c r="PGK52" s="354"/>
      <c r="PGL52" s="354"/>
      <c r="PGM52" s="354"/>
      <c r="PGN52" s="354"/>
      <c r="PGO52" s="354"/>
      <c r="PGP52" s="354"/>
      <c r="PGQ52" s="354"/>
      <c r="PGR52" s="354"/>
      <c r="PGS52" s="354"/>
      <c r="PGT52" s="354"/>
      <c r="PGU52" s="354"/>
      <c r="PGV52" s="354"/>
      <c r="PGW52" s="354"/>
      <c r="PGX52" s="354"/>
      <c r="PGY52" s="354"/>
      <c r="PGZ52" s="354"/>
      <c r="PHA52" s="354"/>
      <c r="PHB52" s="354"/>
      <c r="PHC52" s="354"/>
      <c r="PHD52" s="354"/>
      <c r="PHE52" s="354"/>
      <c r="PHF52" s="354"/>
      <c r="PHG52" s="354"/>
      <c r="PHH52" s="354"/>
      <c r="PHI52" s="354"/>
      <c r="PHJ52" s="354"/>
      <c r="PHK52" s="354"/>
      <c r="PHL52" s="354"/>
      <c r="PHM52" s="354"/>
      <c r="PHN52" s="354"/>
      <c r="PHO52" s="354"/>
      <c r="PHP52" s="354"/>
      <c r="PHQ52" s="354"/>
      <c r="PHR52" s="354"/>
      <c r="PHS52" s="354"/>
      <c r="PHT52" s="354"/>
      <c r="PHU52" s="354"/>
      <c r="PHV52" s="354"/>
      <c r="PHW52" s="354"/>
      <c r="PHX52" s="354"/>
      <c r="PHY52" s="354"/>
      <c r="PHZ52" s="354"/>
      <c r="PIA52" s="354"/>
      <c r="PIB52" s="354"/>
      <c r="PIC52" s="354"/>
      <c r="PID52" s="354"/>
      <c r="PIE52" s="354"/>
      <c r="PIF52" s="354"/>
      <c r="PIG52" s="354"/>
      <c r="PIH52" s="354"/>
      <c r="PII52" s="354"/>
      <c r="PIJ52" s="354"/>
      <c r="PIK52" s="354"/>
      <c r="PIL52" s="354"/>
      <c r="PIM52" s="354"/>
      <c r="PIN52" s="354"/>
      <c r="PIO52" s="354"/>
      <c r="PIP52" s="354"/>
      <c r="PIQ52" s="354"/>
      <c r="PIR52" s="354"/>
      <c r="PIS52" s="354"/>
      <c r="PIT52" s="354"/>
      <c r="PIU52" s="354"/>
      <c r="PIV52" s="354"/>
      <c r="PIW52" s="354"/>
      <c r="PIX52" s="354"/>
      <c r="PIY52" s="354"/>
      <c r="PIZ52" s="354"/>
      <c r="PJA52" s="354"/>
      <c r="PJB52" s="354"/>
      <c r="PJC52" s="354"/>
      <c r="PJD52" s="354"/>
      <c r="PJE52" s="354"/>
      <c r="PJF52" s="354"/>
      <c r="PJG52" s="354"/>
      <c r="PJH52" s="354"/>
      <c r="PJI52" s="354"/>
      <c r="PJJ52" s="354"/>
      <c r="PJK52" s="354"/>
      <c r="PJL52" s="354"/>
      <c r="PJM52" s="354"/>
      <c r="PJN52" s="354"/>
      <c r="PJO52" s="354"/>
      <c r="PJP52" s="354"/>
      <c r="PJQ52" s="354"/>
      <c r="PJR52" s="354"/>
      <c r="PJS52" s="354"/>
      <c r="PJT52" s="354"/>
      <c r="PJU52" s="354"/>
      <c r="PJV52" s="354"/>
      <c r="PJW52" s="354"/>
      <c r="PJX52" s="354"/>
      <c r="PJY52" s="354"/>
      <c r="PJZ52" s="354"/>
      <c r="PKA52" s="354"/>
      <c r="PKB52" s="354"/>
      <c r="PKC52" s="354"/>
      <c r="PKD52" s="354"/>
      <c r="PKE52" s="354"/>
      <c r="PKF52" s="354"/>
      <c r="PKG52" s="354"/>
      <c r="PKH52" s="354"/>
      <c r="PKI52" s="354"/>
      <c r="PKJ52" s="354"/>
      <c r="PKK52" s="354"/>
      <c r="PKL52" s="354"/>
      <c r="PKM52" s="354"/>
      <c r="PKN52" s="354"/>
      <c r="PKO52" s="354"/>
      <c r="PKP52" s="354"/>
      <c r="PKQ52" s="354"/>
      <c r="PKR52" s="354"/>
      <c r="PKS52" s="354"/>
      <c r="PKT52" s="354"/>
      <c r="PKU52" s="354"/>
      <c r="PKV52" s="354"/>
      <c r="PKW52" s="354"/>
      <c r="PKX52" s="354"/>
      <c r="PKY52" s="354"/>
      <c r="PKZ52" s="354"/>
      <c r="PLA52" s="354"/>
      <c r="PLB52" s="354"/>
      <c r="PLC52" s="354"/>
      <c r="PLD52" s="354"/>
      <c r="PLE52" s="354"/>
      <c r="PLF52" s="354"/>
      <c r="PLG52" s="354"/>
      <c r="PLH52" s="354"/>
      <c r="PLI52" s="354"/>
      <c r="PLJ52" s="354"/>
      <c r="PLK52" s="354"/>
      <c r="PLL52" s="354"/>
      <c r="PLM52" s="354"/>
      <c r="PLN52" s="354"/>
      <c r="PLO52" s="354"/>
      <c r="PLP52" s="354"/>
      <c r="PLQ52" s="354"/>
      <c r="PLR52" s="354"/>
      <c r="PLS52" s="354"/>
      <c r="PLT52" s="354"/>
      <c r="PLU52" s="354"/>
      <c r="PLV52" s="354"/>
      <c r="PLW52" s="354"/>
      <c r="PLX52" s="354"/>
      <c r="PLY52" s="354"/>
      <c r="PLZ52" s="354"/>
      <c r="PMA52" s="354"/>
      <c r="PMB52" s="354"/>
      <c r="PMC52" s="354"/>
      <c r="PMD52" s="354"/>
      <c r="PME52" s="354"/>
      <c r="PMF52" s="354"/>
      <c r="PMG52" s="354"/>
      <c r="PMH52" s="354"/>
      <c r="PMI52" s="354"/>
      <c r="PMJ52" s="354"/>
      <c r="PMK52" s="354"/>
      <c r="PML52" s="354"/>
      <c r="PMM52" s="354"/>
      <c r="PMN52" s="354"/>
      <c r="PMO52" s="354"/>
      <c r="PMP52" s="354"/>
      <c r="PMQ52" s="354"/>
      <c r="PMR52" s="354"/>
      <c r="PMS52" s="354"/>
      <c r="PMT52" s="354"/>
      <c r="PMU52" s="354"/>
      <c r="PMV52" s="354"/>
      <c r="PMW52" s="354"/>
      <c r="PMX52" s="354"/>
      <c r="PMY52" s="354"/>
      <c r="PMZ52" s="354"/>
      <c r="PNA52" s="354"/>
      <c r="PNB52" s="354"/>
      <c r="PNC52" s="354"/>
      <c r="PND52" s="354"/>
      <c r="PNE52" s="354"/>
      <c r="PNF52" s="354"/>
      <c r="PNG52" s="354"/>
      <c r="PNH52" s="354"/>
      <c r="PNI52" s="354"/>
      <c r="PNJ52" s="354"/>
      <c r="PNK52" s="354"/>
      <c r="PNL52" s="354"/>
      <c r="PNM52" s="354"/>
      <c r="PNN52" s="354"/>
      <c r="PNO52" s="354"/>
      <c r="PNP52" s="354"/>
      <c r="PNQ52" s="354"/>
      <c r="PNR52" s="354"/>
      <c r="PNS52" s="354"/>
      <c r="PNT52" s="354"/>
      <c r="PNU52" s="354"/>
      <c r="PNV52" s="354"/>
      <c r="PNW52" s="354"/>
      <c r="PNX52" s="354"/>
      <c r="PNY52" s="354"/>
      <c r="PNZ52" s="354"/>
      <c r="POA52" s="354"/>
      <c r="POB52" s="354"/>
      <c r="POC52" s="354"/>
      <c r="POD52" s="354"/>
      <c r="POE52" s="354"/>
      <c r="POF52" s="354"/>
      <c r="POG52" s="354"/>
      <c r="POH52" s="354"/>
      <c r="POI52" s="354"/>
      <c r="POJ52" s="354"/>
      <c r="POK52" s="354"/>
      <c r="POL52" s="354"/>
      <c r="POM52" s="354"/>
      <c r="PON52" s="354"/>
      <c r="POO52" s="354"/>
      <c r="POP52" s="354"/>
      <c r="POQ52" s="354"/>
      <c r="POR52" s="354"/>
      <c r="POS52" s="354"/>
      <c r="POT52" s="354"/>
      <c r="POU52" s="354"/>
      <c r="POV52" s="354"/>
      <c r="POW52" s="354"/>
      <c r="POX52" s="354"/>
      <c r="POY52" s="354"/>
      <c r="POZ52" s="354"/>
      <c r="PPA52" s="354"/>
      <c r="PPB52" s="354"/>
      <c r="PPC52" s="354"/>
      <c r="PPD52" s="354"/>
      <c r="PPE52" s="354"/>
      <c r="PPF52" s="354"/>
      <c r="PPG52" s="354"/>
      <c r="PPH52" s="354"/>
      <c r="PPI52" s="354"/>
      <c r="PPJ52" s="354"/>
      <c r="PPK52" s="354"/>
      <c r="PPL52" s="354"/>
      <c r="PPM52" s="354"/>
      <c r="PPN52" s="354"/>
      <c r="PPO52" s="354"/>
      <c r="PPP52" s="354"/>
      <c r="PPQ52" s="354"/>
      <c r="PPR52" s="354"/>
      <c r="PPS52" s="354"/>
      <c r="PPT52" s="354"/>
      <c r="PPU52" s="354"/>
      <c r="PPV52" s="354"/>
      <c r="PPW52" s="354"/>
      <c r="PPX52" s="354"/>
      <c r="PPY52" s="354"/>
      <c r="PPZ52" s="354"/>
      <c r="PQA52" s="354"/>
      <c r="PQB52" s="354"/>
      <c r="PQC52" s="354"/>
      <c r="PQD52" s="354"/>
      <c r="PQE52" s="354"/>
      <c r="PQF52" s="354"/>
      <c r="PQG52" s="354"/>
      <c r="PQH52" s="354"/>
      <c r="PQI52" s="354"/>
      <c r="PQJ52" s="354"/>
      <c r="PQK52" s="354"/>
      <c r="PQL52" s="354"/>
      <c r="PQM52" s="354"/>
      <c r="PQN52" s="354"/>
      <c r="PQO52" s="354"/>
      <c r="PQP52" s="354"/>
      <c r="PQQ52" s="354"/>
      <c r="PQR52" s="354"/>
      <c r="PQS52" s="354"/>
      <c r="PQT52" s="354"/>
      <c r="PQU52" s="354"/>
      <c r="PQV52" s="354"/>
      <c r="PQW52" s="354"/>
      <c r="PQX52" s="354"/>
      <c r="PQY52" s="354"/>
      <c r="PQZ52" s="354"/>
      <c r="PRA52" s="354"/>
      <c r="PRB52" s="354"/>
      <c r="PRC52" s="354"/>
      <c r="PRD52" s="354"/>
      <c r="PRE52" s="354"/>
      <c r="PRF52" s="354"/>
      <c r="PRG52" s="354"/>
      <c r="PRH52" s="354"/>
      <c r="PRI52" s="354"/>
      <c r="PRJ52" s="354"/>
      <c r="PRK52" s="354"/>
      <c r="PRL52" s="354"/>
      <c r="PRM52" s="354"/>
      <c r="PRN52" s="354"/>
      <c r="PRO52" s="354"/>
      <c r="PRP52" s="354"/>
      <c r="PRQ52" s="354"/>
      <c r="PRR52" s="354"/>
      <c r="PRS52" s="354"/>
      <c r="PRT52" s="354"/>
      <c r="PRU52" s="354"/>
      <c r="PRV52" s="354"/>
      <c r="PRW52" s="354"/>
      <c r="PRX52" s="354"/>
      <c r="PRY52" s="354"/>
      <c r="PRZ52" s="354"/>
      <c r="PSA52" s="354"/>
      <c r="PSB52" s="354"/>
      <c r="PSC52" s="354"/>
      <c r="PSD52" s="354"/>
      <c r="PSE52" s="354"/>
      <c r="PSF52" s="354"/>
      <c r="PSG52" s="354"/>
      <c r="PSH52" s="354"/>
      <c r="PSI52" s="354"/>
      <c r="PSJ52" s="354"/>
      <c r="PSK52" s="354"/>
      <c r="PSL52" s="354"/>
      <c r="PSM52" s="354"/>
      <c r="PSN52" s="354"/>
      <c r="PSO52" s="354"/>
      <c r="PSP52" s="354"/>
      <c r="PSQ52" s="354"/>
      <c r="PSR52" s="354"/>
      <c r="PSS52" s="354"/>
      <c r="PST52" s="354"/>
      <c r="PSU52" s="354"/>
      <c r="PSV52" s="354"/>
      <c r="PSW52" s="354"/>
      <c r="PSX52" s="354"/>
      <c r="PSY52" s="354"/>
      <c r="PSZ52" s="354"/>
      <c r="PTA52" s="354"/>
      <c r="PTB52" s="354"/>
      <c r="PTC52" s="354"/>
      <c r="PTD52" s="354"/>
      <c r="PTE52" s="354"/>
      <c r="PTF52" s="354"/>
      <c r="PTG52" s="354"/>
      <c r="PTH52" s="354"/>
      <c r="PTI52" s="354"/>
      <c r="PTJ52" s="354"/>
      <c r="PTK52" s="354"/>
      <c r="PTL52" s="354"/>
      <c r="PTM52" s="354"/>
      <c r="PTN52" s="354"/>
      <c r="PTO52" s="354"/>
      <c r="PTP52" s="354"/>
      <c r="PTQ52" s="354"/>
      <c r="PTR52" s="354"/>
      <c r="PTS52" s="354"/>
      <c r="PTT52" s="354"/>
      <c r="PTU52" s="354"/>
      <c r="PTV52" s="354"/>
      <c r="PTW52" s="354"/>
      <c r="PTX52" s="354"/>
      <c r="PTY52" s="354"/>
      <c r="PTZ52" s="354"/>
      <c r="PUA52" s="354"/>
      <c r="PUB52" s="354"/>
      <c r="PUC52" s="354"/>
      <c r="PUD52" s="354"/>
      <c r="PUE52" s="354"/>
      <c r="PUF52" s="354"/>
      <c r="PUG52" s="354"/>
      <c r="PUH52" s="354"/>
      <c r="PUI52" s="354"/>
      <c r="PUJ52" s="354"/>
      <c r="PUK52" s="354"/>
      <c r="PUL52" s="354"/>
      <c r="PUM52" s="354"/>
      <c r="PUN52" s="354"/>
      <c r="PUO52" s="354"/>
      <c r="PUP52" s="354"/>
      <c r="PUQ52" s="354"/>
      <c r="PUR52" s="354"/>
      <c r="PUS52" s="354"/>
      <c r="PUT52" s="354"/>
      <c r="PUU52" s="354"/>
      <c r="PUV52" s="354"/>
      <c r="PUW52" s="354"/>
      <c r="PUX52" s="354"/>
      <c r="PUY52" s="354"/>
      <c r="PUZ52" s="354"/>
      <c r="PVA52" s="354"/>
      <c r="PVB52" s="354"/>
      <c r="PVC52" s="354"/>
      <c r="PVD52" s="354"/>
      <c r="PVE52" s="354"/>
      <c r="PVF52" s="354"/>
      <c r="PVG52" s="354"/>
      <c r="PVH52" s="354"/>
      <c r="PVI52" s="354"/>
      <c r="PVJ52" s="354"/>
      <c r="PVK52" s="354"/>
      <c r="PVL52" s="354"/>
      <c r="PVM52" s="354"/>
      <c r="PVN52" s="354"/>
      <c r="PVO52" s="354"/>
      <c r="PVP52" s="354"/>
      <c r="PVQ52" s="354"/>
      <c r="PVR52" s="354"/>
      <c r="PVS52" s="354"/>
      <c r="PVT52" s="354"/>
      <c r="PVU52" s="354"/>
      <c r="PVV52" s="354"/>
      <c r="PVW52" s="354"/>
      <c r="PVX52" s="354"/>
      <c r="PVY52" s="354"/>
      <c r="PVZ52" s="354"/>
      <c r="PWA52" s="354"/>
      <c r="PWB52" s="354"/>
      <c r="PWC52" s="354"/>
      <c r="PWD52" s="354"/>
      <c r="PWE52" s="354"/>
      <c r="PWF52" s="354"/>
      <c r="PWG52" s="354"/>
      <c r="PWH52" s="354"/>
      <c r="PWI52" s="354"/>
      <c r="PWJ52" s="354"/>
      <c r="PWK52" s="354"/>
      <c r="PWL52" s="354"/>
      <c r="PWM52" s="354"/>
      <c r="PWN52" s="354"/>
      <c r="PWO52" s="354"/>
      <c r="PWP52" s="354"/>
      <c r="PWQ52" s="354"/>
      <c r="PWR52" s="354"/>
      <c r="PWS52" s="354"/>
      <c r="PWT52" s="354"/>
      <c r="PWU52" s="354"/>
      <c r="PWV52" s="354"/>
      <c r="PWW52" s="354"/>
      <c r="PWX52" s="354"/>
      <c r="PWY52" s="354"/>
      <c r="PWZ52" s="354"/>
      <c r="PXA52" s="354"/>
      <c r="PXB52" s="354"/>
      <c r="PXC52" s="354"/>
      <c r="PXD52" s="354"/>
      <c r="PXE52" s="354"/>
      <c r="PXF52" s="354"/>
      <c r="PXG52" s="354"/>
      <c r="PXH52" s="354"/>
      <c r="PXI52" s="354"/>
      <c r="PXJ52" s="354"/>
      <c r="PXK52" s="354"/>
      <c r="PXL52" s="354"/>
      <c r="PXM52" s="354"/>
      <c r="PXN52" s="354"/>
      <c r="PXO52" s="354"/>
      <c r="PXP52" s="354"/>
      <c r="PXQ52" s="354"/>
      <c r="PXR52" s="354"/>
      <c r="PXS52" s="354"/>
      <c r="PXT52" s="354"/>
      <c r="PXU52" s="354"/>
      <c r="PXV52" s="354"/>
      <c r="PXW52" s="354"/>
      <c r="PXX52" s="354"/>
      <c r="PXY52" s="354"/>
      <c r="PXZ52" s="354"/>
      <c r="PYA52" s="354"/>
      <c r="PYB52" s="354"/>
      <c r="PYC52" s="354"/>
      <c r="PYD52" s="354"/>
      <c r="PYE52" s="354"/>
      <c r="PYF52" s="354"/>
      <c r="PYG52" s="354"/>
      <c r="PYH52" s="354"/>
      <c r="PYI52" s="354"/>
      <c r="PYJ52" s="354"/>
      <c r="PYK52" s="354"/>
      <c r="PYL52" s="354"/>
      <c r="PYM52" s="354"/>
      <c r="PYN52" s="354"/>
      <c r="PYO52" s="354"/>
      <c r="PYP52" s="354"/>
      <c r="PYQ52" s="354"/>
      <c r="PYR52" s="354"/>
      <c r="PYS52" s="354"/>
      <c r="PYT52" s="354"/>
      <c r="PYU52" s="354"/>
      <c r="PYV52" s="354"/>
      <c r="PYW52" s="354"/>
      <c r="PYX52" s="354"/>
      <c r="PYY52" s="354"/>
      <c r="PYZ52" s="354"/>
      <c r="PZA52" s="354"/>
      <c r="PZB52" s="354"/>
      <c r="PZC52" s="354"/>
      <c r="PZD52" s="354"/>
      <c r="PZE52" s="354"/>
      <c r="PZF52" s="354"/>
      <c r="PZG52" s="354"/>
      <c r="PZH52" s="354"/>
      <c r="PZI52" s="354"/>
      <c r="PZJ52" s="354"/>
      <c r="PZK52" s="354"/>
      <c r="PZL52" s="354"/>
      <c r="PZM52" s="354"/>
      <c r="PZN52" s="354"/>
      <c r="PZO52" s="354"/>
      <c r="PZP52" s="354"/>
      <c r="PZQ52" s="354"/>
      <c r="PZR52" s="354"/>
      <c r="PZS52" s="354"/>
      <c r="PZT52" s="354"/>
      <c r="PZU52" s="354"/>
      <c r="PZV52" s="354"/>
      <c r="PZW52" s="354"/>
      <c r="PZX52" s="354"/>
      <c r="PZY52" s="354"/>
      <c r="PZZ52" s="354"/>
      <c r="QAA52" s="354"/>
      <c r="QAB52" s="354"/>
      <c r="QAC52" s="354"/>
      <c r="QAD52" s="354"/>
      <c r="QAE52" s="354"/>
      <c r="QAF52" s="354"/>
      <c r="QAG52" s="354"/>
      <c r="QAH52" s="354"/>
      <c r="QAI52" s="354"/>
      <c r="QAJ52" s="354"/>
      <c r="QAK52" s="354"/>
      <c r="QAL52" s="354"/>
      <c r="QAM52" s="354"/>
      <c r="QAN52" s="354"/>
      <c r="QAO52" s="354"/>
      <c r="QAP52" s="354"/>
      <c r="QAQ52" s="354"/>
      <c r="QAR52" s="354"/>
      <c r="QAS52" s="354"/>
      <c r="QAT52" s="354"/>
      <c r="QAU52" s="354"/>
      <c r="QAV52" s="354"/>
      <c r="QAW52" s="354"/>
      <c r="QAX52" s="354"/>
      <c r="QAY52" s="354"/>
      <c r="QAZ52" s="354"/>
      <c r="QBA52" s="354"/>
      <c r="QBB52" s="354"/>
      <c r="QBC52" s="354"/>
      <c r="QBD52" s="354"/>
      <c r="QBE52" s="354"/>
      <c r="QBF52" s="354"/>
      <c r="QBG52" s="354"/>
      <c r="QBH52" s="354"/>
      <c r="QBI52" s="354"/>
      <c r="QBJ52" s="354"/>
      <c r="QBK52" s="354"/>
      <c r="QBL52" s="354"/>
      <c r="QBM52" s="354"/>
      <c r="QBN52" s="354"/>
      <c r="QBO52" s="354"/>
      <c r="QBP52" s="354"/>
      <c r="QBQ52" s="354"/>
      <c r="QBR52" s="354"/>
      <c r="QBS52" s="354"/>
      <c r="QBT52" s="354"/>
      <c r="QBU52" s="354"/>
      <c r="QBV52" s="354"/>
      <c r="QBW52" s="354"/>
      <c r="QBX52" s="354"/>
      <c r="QBY52" s="354"/>
      <c r="QBZ52" s="354"/>
      <c r="QCA52" s="354"/>
      <c r="QCB52" s="354"/>
      <c r="QCC52" s="354"/>
      <c r="QCD52" s="354"/>
      <c r="QCE52" s="354"/>
      <c r="QCF52" s="354"/>
      <c r="QCG52" s="354"/>
      <c r="QCH52" s="354"/>
      <c r="QCI52" s="354"/>
      <c r="QCJ52" s="354"/>
      <c r="QCK52" s="354"/>
      <c r="QCL52" s="354"/>
      <c r="QCM52" s="354"/>
      <c r="QCN52" s="354"/>
      <c r="QCO52" s="354"/>
      <c r="QCP52" s="354"/>
      <c r="QCQ52" s="354"/>
      <c r="QCR52" s="354"/>
      <c r="QCS52" s="354"/>
      <c r="QCT52" s="354"/>
      <c r="QCU52" s="354"/>
      <c r="QCV52" s="354"/>
      <c r="QCW52" s="354"/>
      <c r="QCX52" s="354"/>
      <c r="QCY52" s="354"/>
      <c r="QCZ52" s="354"/>
      <c r="QDA52" s="354"/>
      <c r="QDB52" s="354"/>
      <c r="QDC52" s="354"/>
      <c r="QDD52" s="354"/>
      <c r="QDE52" s="354"/>
      <c r="QDF52" s="354"/>
      <c r="QDG52" s="354"/>
      <c r="QDH52" s="354"/>
      <c r="QDI52" s="354"/>
      <c r="QDJ52" s="354"/>
      <c r="QDK52" s="354"/>
      <c r="QDL52" s="354"/>
      <c r="QDM52" s="354"/>
      <c r="QDN52" s="354"/>
      <c r="QDO52" s="354"/>
      <c r="QDP52" s="354"/>
      <c r="QDQ52" s="354"/>
      <c r="QDR52" s="354"/>
      <c r="QDS52" s="354"/>
      <c r="QDT52" s="354"/>
      <c r="QDU52" s="354"/>
      <c r="QDV52" s="354"/>
      <c r="QDW52" s="354"/>
      <c r="QDX52" s="354"/>
      <c r="QDY52" s="354"/>
      <c r="QDZ52" s="354"/>
      <c r="QEA52" s="354"/>
      <c r="QEB52" s="354"/>
      <c r="QEC52" s="354"/>
      <c r="QED52" s="354"/>
      <c r="QEE52" s="354"/>
      <c r="QEF52" s="354"/>
      <c r="QEG52" s="354"/>
      <c r="QEH52" s="354"/>
      <c r="QEI52" s="354"/>
      <c r="QEJ52" s="354"/>
      <c r="QEK52" s="354"/>
      <c r="QEL52" s="354"/>
      <c r="QEM52" s="354"/>
      <c r="QEN52" s="354"/>
      <c r="QEO52" s="354"/>
      <c r="QEP52" s="354"/>
      <c r="QEQ52" s="354"/>
      <c r="QER52" s="354"/>
      <c r="QES52" s="354"/>
      <c r="QET52" s="354"/>
      <c r="QEU52" s="354"/>
      <c r="QEV52" s="354"/>
      <c r="QEW52" s="354"/>
      <c r="QEX52" s="354"/>
      <c r="QEY52" s="354"/>
      <c r="QEZ52" s="354"/>
      <c r="QFA52" s="354"/>
      <c r="QFB52" s="354"/>
      <c r="QFC52" s="354"/>
      <c r="QFD52" s="354"/>
      <c r="QFE52" s="354"/>
      <c r="QFF52" s="354"/>
      <c r="QFG52" s="354"/>
      <c r="QFH52" s="354"/>
      <c r="QFI52" s="354"/>
      <c r="QFJ52" s="354"/>
      <c r="QFK52" s="354"/>
      <c r="QFL52" s="354"/>
      <c r="QFM52" s="354"/>
      <c r="QFN52" s="354"/>
      <c r="QFO52" s="354"/>
      <c r="QFP52" s="354"/>
      <c r="QFQ52" s="354"/>
      <c r="QFR52" s="354"/>
      <c r="QFS52" s="354"/>
      <c r="QFT52" s="354"/>
      <c r="QFU52" s="354"/>
      <c r="QFV52" s="354"/>
      <c r="QFW52" s="354"/>
      <c r="QFX52" s="354"/>
      <c r="QFY52" s="354"/>
      <c r="QFZ52" s="354"/>
      <c r="QGA52" s="354"/>
      <c r="QGB52" s="354"/>
      <c r="QGC52" s="354"/>
      <c r="QGD52" s="354"/>
      <c r="QGE52" s="354"/>
      <c r="QGF52" s="354"/>
      <c r="QGG52" s="354"/>
      <c r="QGH52" s="354"/>
      <c r="QGI52" s="354"/>
      <c r="QGJ52" s="354"/>
      <c r="QGK52" s="354"/>
      <c r="QGL52" s="354"/>
      <c r="QGM52" s="354"/>
      <c r="QGN52" s="354"/>
      <c r="QGO52" s="354"/>
      <c r="QGP52" s="354"/>
      <c r="QGQ52" s="354"/>
      <c r="QGR52" s="354"/>
      <c r="QGS52" s="354"/>
      <c r="QGT52" s="354"/>
      <c r="QGU52" s="354"/>
      <c r="QGV52" s="354"/>
      <c r="QGW52" s="354"/>
      <c r="QGX52" s="354"/>
      <c r="QGY52" s="354"/>
      <c r="QGZ52" s="354"/>
      <c r="QHA52" s="354"/>
      <c r="QHB52" s="354"/>
      <c r="QHC52" s="354"/>
      <c r="QHD52" s="354"/>
      <c r="QHE52" s="354"/>
      <c r="QHF52" s="354"/>
      <c r="QHG52" s="354"/>
      <c r="QHH52" s="354"/>
      <c r="QHI52" s="354"/>
      <c r="QHJ52" s="354"/>
      <c r="QHK52" s="354"/>
      <c r="QHL52" s="354"/>
      <c r="QHM52" s="354"/>
      <c r="QHN52" s="354"/>
      <c r="QHO52" s="354"/>
      <c r="QHP52" s="354"/>
      <c r="QHQ52" s="354"/>
      <c r="QHR52" s="354"/>
      <c r="QHS52" s="354"/>
      <c r="QHT52" s="354"/>
      <c r="QHU52" s="354"/>
      <c r="QHV52" s="354"/>
      <c r="QHW52" s="354"/>
      <c r="QHX52" s="354"/>
      <c r="QHY52" s="354"/>
      <c r="QHZ52" s="354"/>
      <c r="QIA52" s="354"/>
      <c r="QIB52" s="354"/>
      <c r="QIC52" s="354"/>
      <c r="QID52" s="354"/>
      <c r="QIE52" s="354"/>
      <c r="QIF52" s="354"/>
      <c r="QIG52" s="354"/>
      <c r="QIH52" s="354"/>
      <c r="QII52" s="354"/>
      <c r="QIJ52" s="354"/>
      <c r="QIK52" s="354"/>
      <c r="QIL52" s="354"/>
      <c r="QIM52" s="354"/>
      <c r="QIN52" s="354"/>
      <c r="QIO52" s="354"/>
      <c r="QIP52" s="354"/>
      <c r="QIQ52" s="354"/>
      <c r="QIR52" s="354"/>
      <c r="QIS52" s="354"/>
      <c r="QIT52" s="354"/>
      <c r="QIU52" s="354"/>
      <c r="QIV52" s="354"/>
      <c r="QIW52" s="354"/>
      <c r="QIX52" s="354"/>
      <c r="QIY52" s="354"/>
      <c r="QIZ52" s="354"/>
      <c r="QJA52" s="354"/>
      <c r="QJB52" s="354"/>
      <c r="QJC52" s="354"/>
      <c r="QJD52" s="354"/>
      <c r="QJE52" s="354"/>
      <c r="QJF52" s="354"/>
      <c r="QJG52" s="354"/>
      <c r="QJH52" s="354"/>
      <c r="QJI52" s="354"/>
      <c r="QJJ52" s="354"/>
      <c r="QJK52" s="354"/>
      <c r="QJL52" s="354"/>
      <c r="QJM52" s="354"/>
      <c r="QJN52" s="354"/>
      <c r="QJO52" s="354"/>
      <c r="QJP52" s="354"/>
      <c r="QJQ52" s="354"/>
      <c r="QJR52" s="354"/>
      <c r="QJS52" s="354"/>
      <c r="QJT52" s="354"/>
      <c r="QJU52" s="354"/>
      <c r="QJV52" s="354"/>
      <c r="QJW52" s="354"/>
      <c r="QJX52" s="354"/>
      <c r="QJY52" s="354"/>
      <c r="QJZ52" s="354"/>
      <c r="QKA52" s="354"/>
      <c r="QKB52" s="354"/>
      <c r="QKC52" s="354"/>
      <c r="QKD52" s="354"/>
      <c r="QKE52" s="354"/>
      <c r="QKF52" s="354"/>
      <c r="QKG52" s="354"/>
      <c r="QKH52" s="354"/>
      <c r="QKI52" s="354"/>
      <c r="QKJ52" s="354"/>
      <c r="QKK52" s="354"/>
      <c r="QKL52" s="354"/>
      <c r="QKM52" s="354"/>
      <c r="QKN52" s="354"/>
      <c r="QKO52" s="354"/>
      <c r="QKP52" s="354"/>
      <c r="QKQ52" s="354"/>
      <c r="QKR52" s="354"/>
      <c r="QKS52" s="354"/>
      <c r="QKT52" s="354"/>
      <c r="QKU52" s="354"/>
      <c r="QKV52" s="354"/>
      <c r="QKW52" s="354"/>
      <c r="QKX52" s="354"/>
      <c r="QKY52" s="354"/>
      <c r="QKZ52" s="354"/>
      <c r="QLA52" s="354"/>
      <c r="QLB52" s="354"/>
      <c r="QLC52" s="354"/>
      <c r="QLD52" s="354"/>
      <c r="QLE52" s="354"/>
      <c r="QLF52" s="354"/>
      <c r="QLG52" s="354"/>
      <c r="QLH52" s="354"/>
      <c r="QLI52" s="354"/>
      <c r="QLJ52" s="354"/>
      <c r="QLK52" s="354"/>
      <c r="QLL52" s="354"/>
      <c r="QLM52" s="354"/>
      <c r="QLN52" s="354"/>
      <c r="QLO52" s="354"/>
      <c r="QLP52" s="354"/>
      <c r="QLQ52" s="354"/>
      <c r="QLR52" s="354"/>
      <c r="QLS52" s="354"/>
      <c r="QLT52" s="354"/>
      <c r="QLU52" s="354"/>
      <c r="QLV52" s="354"/>
      <c r="QLW52" s="354"/>
      <c r="QLX52" s="354"/>
      <c r="QLY52" s="354"/>
      <c r="QLZ52" s="354"/>
      <c r="QMA52" s="354"/>
      <c r="QMB52" s="354"/>
      <c r="QMC52" s="354"/>
      <c r="QMD52" s="354"/>
      <c r="QME52" s="354"/>
      <c r="QMF52" s="354"/>
      <c r="QMG52" s="354"/>
      <c r="QMH52" s="354"/>
      <c r="QMI52" s="354"/>
      <c r="QMJ52" s="354"/>
      <c r="QMK52" s="354"/>
      <c r="QML52" s="354"/>
      <c r="QMM52" s="354"/>
      <c r="QMN52" s="354"/>
      <c r="QMO52" s="354"/>
      <c r="QMP52" s="354"/>
      <c r="QMQ52" s="354"/>
      <c r="QMR52" s="354"/>
      <c r="QMS52" s="354"/>
      <c r="QMT52" s="354"/>
      <c r="QMU52" s="354"/>
      <c r="QMV52" s="354"/>
      <c r="QMW52" s="354"/>
      <c r="QMX52" s="354"/>
      <c r="QMY52" s="354"/>
      <c r="QMZ52" s="354"/>
      <c r="QNA52" s="354"/>
      <c r="QNB52" s="354"/>
      <c r="QNC52" s="354"/>
      <c r="QND52" s="354"/>
      <c r="QNE52" s="354"/>
      <c r="QNF52" s="354"/>
      <c r="QNG52" s="354"/>
      <c r="QNH52" s="354"/>
      <c r="QNI52" s="354"/>
      <c r="QNJ52" s="354"/>
      <c r="QNK52" s="354"/>
      <c r="QNL52" s="354"/>
      <c r="QNM52" s="354"/>
      <c r="QNN52" s="354"/>
      <c r="QNO52" s="354"/>
      <c r="QNP52" s="354"/>
      <c r="QNQ52" s="354"/>
      <c r="QNR52" s="354"/>
      <c r="QNS52" s="354"/>
      <c r="QNT52" s="354"/>
      <c r="QNU52" s="354"/>
      <c r="QNV52" s="354"/>
      <c r="QNW52" s="354"/>
      <c r="QNX52" s="354"/>
      <c r="QNY52" s="354"/>
      <c r="QNZ52" s="354"/>
      <c r="QOA52" s="354"/>
      <c r="QOB52" s="354"/>
      <c r="QOC52" s="354"/>
      <c r="QOD52" s="354"/>
      <c r="QOE52" s="354"/>
      <c r="QOF52" s="354"/>
      <c r="QOG52" s="354"/>
      <c r="QOH52" s="354"/>
      <c r="QOI52" s="354"/>
      <c r="QOJ52" s="354"/>
      <c r="QOK52" s="354"/>
      <c r="QOL52" s="354"/>
      <c r="QOM52" s="354"/>
      <c r="QON52" s="354"/>
      <c r="QOO52" s="354"/>
      <c r="QOP52" s="354"/>
      <c r="QOQ52" s="354"/>
      <c r="QOR52" s="354"/>
      <c r="QOS52" s="354"/>
      <c r="QOT52" s="354"/>
      <c r="QOU52" s="354"/>
      <c r="QOV52" s="354"/>
      <c r="QOW52" s="354"/>
      <c r="QOX52" s="354"/>
      <c r="QOY52" s="354"/>
      <c r="QOZ52" s="354"/>
      <c r="QPA52" s="354"/>
      <c r="QPB52" s="354"/>
      <c r="QPC52" s="354"/>
      <c r="QPD52" s="354"/>
      <c r="QPE52" s="354"/>
      <c r="QPF52" s="354"/>
      <c r="QPG52" s="354"/>
      <c r="QPH52" s="354"/>
      <c r="QPI52" s="354"/>
      <c r="QPJ52" s="354"/>
      <c r="QPK52" s="354"/>
      <c r="QPL52" s="354"/>
      <c r="QPM52" s="354"/>
      <c r="QPN52" s="354"/>
      <c r="QPO52" s="354"/>
      <c r="QPP52" s="354"/>
      <c r="QPQ52" s="354"/>
      <c r="QPR52" s="354"/>
      <c r="QPS52" s="354"/>
      <c r="QPT52" s="354"/>
      <c r="QPU52" s="354"/>
      <c r="QPV52" s="354"/>
      <c r="QPW52" s="354"/>
      <c r="QPX52" s="354"/>
      <c r="QPY52" s="354"/>
      <c r="QPZ52" s="354"/>
      <c r="QQA52" s="354"/>
      <c r="QQB52" s="354"/>
      <c r="QQC52" s="354"/>
      <c r="QQD52" s="354"/>
      <c r="QQE52" s="354"/>
      <c r="QQF52" s="354"/>
      <c r="QQG52" s="354"/>
      <c r="QQH52" s="354"/>
      <c r="QQI52" s="354"/>
      <c r="QQJ52" s="354"/>
      <c r="QQK52" s="354"/>
      <c r="QQL52" s="354"/>
      <c r="QQM52" s="354"/>
      <c r="QQN52" s="354"/>
      <c r="QQO52" s="354"/>
      <c r="QQP52" s="354"/>
      <c r="QQQ52" s="354"/>
      <c r="QQR52" s="354"/>
      <c r="QQS52" s="354"/>
      <c r="QQT52" s="354"/>
      <c r="QQU52" s="354"/>
      <c r="QQV52" s="354"/>
      <c r="QQW52" s="354"/>
      <c r="QQX52" s="354"/>
      <c r="QQY52" s="354"/>
      <c r="QQZ52" s="354"/>
      <c r="QRA52" s="354"/>
      <c r="QRB52" s="354"/>
      <c r="QRC52" s="354"/>
      <c r="QRD52" s="354"/>
      <c r="QRE52" s="354"/>
      <c r="QRF52" s="354"/>
      <c r="QRG52" s="354"/>
      <c r="QRH52" s="354"/>
      <c r="QRI52" s="354"/>
      <c r="QRJ52" s="354"/>
      <c r="QRK52" s="354"/>
      <c r="QRL52" s="354"/>
      <c r="QRM52" s="354"/>
      <c r="QRN52" s="354"/>
      <c r="QRO52" s="354"/>
      <c r="QRP52" s="354"/>
      <c r="QRQ52" s="354"/>
      <c r="QRR52" s="354"/>
      <c r="QRS52" s="354"/>
      <c r="QRT52" s="354"/>
      <c r="QRU52" s="354"/>
      <c r="QRV52" s="354"/>
      <c r="QRW52" s="354"/>
      <c r="QRX52" s="354"/>
      <c r="QRY52" s="354"/>
      <c r="QRZ52" s="354"/>
      <c r="QSA52" s="354"/>
      <c r="QSB52" s="354"/>
      <c r="QSC52" s="354"/>
      <c r="QSD52" s="354"/>
      <c r="QSE52" s="354"/>
      <c r="QSF52" s="354"/>
      <c r="QSG52" s="354"/>
      <c r="QSH52" s="354"/>
      <c r="QSI52" s="354"/>
      <c r="QSJ52" s="354"/>
      <c r="QSK52" s="354"/>
      <c r="QSL52" s="354"/>
      <c r="QSM52" s="354"/>
      <c r="QSN52" s="354"/>
      <c r="QSO52" s="354"/>
      <c r="QSP52" s="354"/>
      <c r="QSQ52" s="354"/>
      <c r="QSR52" s="354"/>
      <c r="QSS52" s="354"/>
      <c r="QST52" s="354"/>
      <c r="QSU52" s="354"/>
      <c r="QSV52" s="354"/>
      <c r="QSW52" s="354"/>
      <c r="QSX52" s="354"/>
      <c r="QSY52" s="354"/>
      <c r="QSZ52" s="354"/>
      <c r="QTA52" s="354"/>
      <c r="QTB52" s="354"/>
      <c r="QTC52" s="354"/>
      <c r="QTD52" s="354"/>
      <c r="QTE52" s="354"/>
      <c r="QTF52" s="354"/>
      <c r="QTG52" s="354"/>
      <c r="QTH52" s="354"/>
      <c r="QTI52" s="354"/>
      <c r="QTJ52" s="354"/>
      <c r="QTK52" s="354"/>
      <c r="QTL52" s="354"/>
      <c r="QTM52" s="354"/>
      <c r="QTN52" s="354"/>
      <c r="QTO52" s="354"/>
      <c r="QTP52" s="354"/>
      <c r="QTQ52" s="354"/>
      <c r="QTR52" s="354"/>
      <c r="QTS52" s="354"/>
      <c r="QTT52" s="354"/>
      <c r="QTU52" s="354"/>
      <c r="QTV52" s="354"/>
      <c r="QTW52" s="354"/>
      <c r="QTX52" s="354"/>
      <c r="QTY52" s="354"/>
      <c r="QTZ52" s="354"/>
      <c r="QUA52" s="354"/>
      <c r="QUB52" s="354"/>
      <c r="QUC52" s="354"/>
      <c r="QUD52" s="354"/>
      <c r="QUE52" s="354"/>
      <c r="QUF52" s="354"/>
      <c r="QUG52" s="354"/>
      <c r="QUH52" s="354"/>
      <c r="QUI52" s="354"/>
      <c r="QUJ52" s="354"/>
      <c r="QUK52" s="354"/>
      <c r="QUL52" s="354"/>
      <c r="QUM52" s="354"/>
      <c r="QUN52" s="354"/>
      <c r="QUO52" s="354"/>
      <c r="QUP52" s="354"/>
      <c r="QUQ52" s="354"/>
      <c r="QUR52" s="354"/>
      <c r="QUS52" s="354"/>
      <c r="QUT52" s="354"/>
      <c r="QUU52" s="354"/>
      <c r="QUV52" s="354"/>
      <c r="QUW52" s="354"/>
      <c r="QUX52" s="354"/>
      <c r="QUY52" s="354"/>
      <c r="QUZ52" s="354"/>
      <c r="QVA52" s="354"/>
      <c r="QVB52" s="354"/>
      <c r="QVC52" s="354"/>
      <c r="QVD52" s="354"/>
      <c r="QVE52" s="354"/>
      <c r="QVF52" s="354"/>
      <c r="QVG52" s="354"/>
      <c r="QVH52" s="354"/>
      <c r="QVI52" s="354"/>
      <c r="QVJ52" s="354"/>
      <c r="QVK52" s="354"/>
      <c r="QVL52" s="354"/>
      <c r="QVM52" s="354"/>
      <c r="QVN52" s="354"/>
      <c r="QVO52" s="354"/>
      <c r="QVP52" s="354"/>
      <c r="QVQ52" s="354"/>
      <c r="QVR52" s="354"/>
      <c r="QVS52" s="354"/>
      <c r="QVT52" s="354"/>
      <c r="QVU52" s="354"/>
      <c r="QVV52" s="354"/>
      <c r="QVW52" s="354"/>
      <c r="QVX52" s="354"/>
      <c r="QVY52" s="354"/>
      <c r="QVZ52" s="354"/>
      <c r="QWA52" s="354"/>
      <c r="QWB52" s="354"/>
      <c r="QWC52" s="354"/>
      <c r="QWD52" s="354"/>
      <c r="QWE52" s="354"/>
      <c r="QWF52" s="354"/>
      <c r="QWG52" s="354"/>
      <c r="QWH52" s="354"/>
      <c r="QWI52" s="354"/>
      <c r="QWJ52" s="354"/>
      <c r="QWK52" s="354"/>
      <c r="QWL52" s="354"/>
      <c r="QWM52" s="354"/>
      <c r="QWN52" s="354"/>
      <c r="QWO52" s="354"/>
      <c r="QWP52" s="354"/>
      <c r="QWQ52" s="354"/>
      <c r="QWR52" s="354"/>
      <c r="QWS52" s="354"/>
      <c r="QWT52" s="354"/>
      <c r="QWU52" s="354"/>
      <c r="QWV52" s="354"/>
      <c r="QWW52" s="354"/>
      <c r="QWX52" s="354"/>
      <c r="QWY52" s="354"/>
      <c r="QWZ52" s="354"/>
      <c r="QXA52" s="354"/>
      <c r="QXB52" s="354"/>
      <c r="QXC52" s="354"/>
      <c r="QXD52" s="354"/>
      <c r="QXE52" s="354"/>
      <c r="QXF52" s="354"/>
      <c r="QXG52" s="354"/>
      <c r="QXH52" s="354"/>
      <c r="QXI52" s="354"/>
      <c r="QXJ52" s="354"/>
      <c r="QXK52" s="354"/>
      <c r="QXL52" s="354"/>
      <c r="QXM52" s="354"/>
      <c r="QXN52" s="354"/>
      <c r="QXO52" s="354"/>
      <c r="QXP52" s="354"/>
      <c r="QXQ52" s="354"/>
      <c r="QXR52" s="354"/>
      <c r="QXS52" s="354"/>
      <c r="QXT52" s="354"/>
      <c r="QXU52" s="354"/>
      <c r="QXV52" s="354"/>
      <c r="QXW52" s="354"/>
      <c r="QXX52" s="354"/>
      <c r="QXY52" s="354"/>
      <c r="QXZ52" s="354"/>
      <c r="QYA52" s="354"/>
      <c r="QYB52" s="354"/>
      <c r="QYC52" s="354"/>
      <c r="QYD52" s="354"/>
      <c r="QYE52" s="354"/>
      <c r="QYF52" s="354"/>
      <c r="QYG52" s="354"/>
      <c r="QYH52" s="354"/>
      <c r="QYI52" s="354"/>
      <c r="QYJ52" s="354"/>
      <c r="QYK52" s="354"/>
      <c r="QYL52" s="354"/>
      <c r="QYM52" s="354"/>
      <c r="QYN52" s="354"/>
      <c r="QYO52" s="354"/>
      <c r="QYP52" s="354"/>
      <c r="QYQ52" s="354"/>
      <c r="QYR52" s="354"/>
      <c r="QYS52" s="354"/>
      <c r="QYT52" s="354"/>
      <c r="QYU52" s="354"/>
      <c r="QYV52" s="354"/>
      <c r="QYW52" s="354"/>
      <c r="QYX52" s="354"/>
      <c r="QYY52" s="354"/>
      <c r="QYZ52" s="354"/>
      <c r="QZA52" s="354"/>
      <c r="QZB52" s="354"/>
      <c r="QZC52" s="354"/>
      <c r="QZD52" s="354"/>
      <c r="QZE52" s="354"/>
      <c r="QZF52" s="354"/>
      <c r="QZG52" s="354"/>
      <c r="QZH52" s="354"/>
      <c r="QZI52" s="354"/>
      <c r="QZJ52" s="354"/>
      <c r="QZK52" s="354"/>
      <c r="QZL52" s="354"/>
      <c r="QZM52" s="354"/>
      <c r="QZN52" s="354"/>
      <c r="QZO52" s="354"/>
      <c r="QZP52" s="354"/>
      <c r="QZQ52" s="354"/>
      <c r="QZR52" s="354"/>
      <c r="QZS52" s="354"/>
      <c r="QZT52" s="354"/>
      <c r="QZU52" s="354"/>
      <c r="QZV52" s="354"/>
      <c r="QZW52" s="354"/>
      <c r="QZX52" s="354"/>
      <c r="QZY52" s="354"/>
      <c r="QZZ52" s="354"/>
      <c r="RAA52" s="354"/>
      <c r="RAB52" s="354"/>
      <c r="RAC52" s="354"/>
      <c r="RAD52" s="354"/>
      <c r="RAE52" s="354"/>
      <c r="RAF52" s="354"/>
      <c r="RAG52" s="354"/>
      <c r="RAH52" s="354"/>
      <c r="RAI52" s="354"/>
      <c r="RAJ52" s="354"/>
      <c r="RAK52" s="354"/>
      <c r="RAL52" s="354"/>
      <c r="RAM52" s="354"/>
      <c r="RAN52" s="354"/>
      <c r="RAO52" s="354"/>
      <c r="RAP52" s="354"/>
      <c r="RAQ52" s="354"/>
      <c r="RAR52" s="354"/>
      <c r="RAS52" s="354"/>
      <c r="RAT52" s="354"/>
      <c r="RAU52" s="354"/>
      <c r="RAV52" s="354"/>
      <c r="RAW52" s="354"/>
      <c r="RAX52" s="354"/>
      <c r="RAY52" s="354"/>
      <c r="RAZ52" s="354"/>
      <c r="RBA52" s="354"/>
      <c r="RBB52" s="354"/>
      <c r="RBC52" s="354"/>
      <c r="RBD52" s="354"/>
      <c r="RBE52" s="354"/>
      <c r="RBF52" s="354"/>
      <c r="RBG52" s="354"/>
      <c r="RBH52" s="354"/>
      <c r="RBI52" s="354"/>
      <c r="RBJ52" s="354"/>
      <c r="RBK52" s="354"/>
      <c r="RBL52" s="354"/>
      <c r="RBM52" s="354"/>
      <c r="RBN52" s="354"/>
      <c r="RBO52" s="354"/>
      <c r="RBP52" s="354"/>
      <c r="RBQ52" s="354"/>
      <c r="RBR52" s="354"/>
      <c r="RBS52" s="354"/>
      <c r="RBT52" s="354"/>
      <c r="RBU52" s="354"/>
      <c r="RBV52" s="354"/>
      <c r="RBW52" s="354"/>
      <c r="RBX52" s="354"/>
      <c r="RBY52" s="354"/>
      <c r="RBZ52" s="354"/>
      <c r="RCA52" s="354"/>
      <c r="RCB52" s="354"/>
      <c r="RCC52" s="354"/>
      <c r="RCD52" s="354"/>
      <c r="RCE52" s="354"/>
      <c r="RCF52" s="354"/>
      <c r="RCG52" s="354"/>
      <c r="RCH52" s="354"/>
      <c r="RCI52" s="354"/>
      <c r="RCJ52" s="354"/>
      <c r="RCK52" s="354"/>
      <c r="RCL52" s="354"/>
      <c r="RCM52" s="354"/>
      <c r="RCN52" s="354"/>
      <c r="RCO52" s="354"/>
      <c r="RCP52" s="354"/>
      <c r="RCQ52" s="354"/>
      <c r="RCR52" s="354"/>
      <c r="RCS52" s="354"/>
      <c r="RCT52" s="354"/>
      <c r="RCU52" s="354"/>
      <c r="RCV52" s="354"/>
      <c r="RCW52" s="354"/>
      <c r="RCX52" s="354"/>
      <c r="RCY52" s="354"/>
      <c r="RCZ52" s="354"/>
      <c r="RDA52" s="354"/>
      <c r="RDB52" s="354"/>
      <c r="RDC52" s="354"/>
      <c r="RDD52" s="354"/>
      <c r="RDE52" s="354"/>
      <c r="RDF52" s="354"/>
      <c r="RDG52" s="354"/>
      <c r="RDH52" s="354"/>
      <c r="RDI52" s="354"/>
      <c r="RDJ52" s="354"/>
      <c r="RDK52" s="354"/>
      <c r="RDL52" s="354"/>
      <c r="RDM52" s="354"/>
      <c r="RDN52" s="354"/>
      <c r="RDO52" s="354"/>
      <c r="RDP52" s="354"/>
      <c r="RDQ52" s="354"/>
      <c r="RDR52" s="354"/>
      <c r="RDS52" s="354"/>
      <c r="RDT52" s="354"/>
      <c r="RDU52" s="354"/>
      <c r="RDV52" s="354"/>
      <c r="RDW52" s="354"/>
      <c r="RDX52" s="354"/>
      <c r="RDY52" s="354"/>
      <c r="RDZ52" s="354"/>
      <c r="REA52" s="354"/>
      <c r="REB52" s="354"/>
      <c r="REC52" s="354"/>
      <c r="RED52" s="354"/>
      <c r="REE52" s="354"/>
      <c r="REF52" s="354"/>
      <c r="REG52" s="354"/>
      <c r="REH52" s="354"/>
      <c r="REI52" s="354"/>
      <c r="REJ52" s="354"/>
      <c r="REK52" s="354"/>
      <c r="REL52" s="354"/>
      <c r="REM52" s="354"/>
      <c r="REN52" s="354"/>
      <c r="REO52" s="354"/>
      <c r="REP52" s="354"/>
      <c r="REQ52" s="354"/>
      <c r="RER52" s="354"/>
      <c r="RES52" s="354"/>
      <c r="RET52" s="354"/>
      <c r="REU52" s="354"/>
      <c r="REV52" s="354"/>
      <c r="REW52" s="354"/>
      <c r="REX52" s="354"/>
      <c r="REY52" s="354"/>
      <c r="REZ52" s="354"/>
      <c r="RFA52" s="354"/>
      <c r="RFB52" s="354"/>
      <c r="RFC52" s="354"/>
      <c r="RFD52" s="354"/>
      <c r="RFE52" s="354"/>
      <c r="RFF52" s="354"/>
      <c r="RFG52" s="354"/>
      <c r="RFH52" s="354"/>
      <c r="RFI52" s="354"/>
      <c r="RFJ52" s="354"/>
      <c r="RFK52" s="354"/>
      <c r="RFL52" s="354"/>
      <c r="RFM52" s="354"/>
      <c r="RFN52" s="354"/>
      <c r="RFO52" s="354"/>
      <c r="RFP52" s="354"/>
      <c r="RFQ52" s="354"/>
      <c r="RFR52" s="354"/>
      <c r="RFS52" s="354"/>
      <c r="RFT52" s="354"/>
      <c r="RFU52" s="354"/>
      <c r="RFV52" s="354"/>
      <c r="RFW52" s="354"/>
      <c r="RFX52" s="354"/>
      <c r="RFY52" s="354"/>
      <c r="RFZ52" s="354"/>
      <c r="RGA52" s="354"/>
      <c r="RGB52" s="354"/>
      <c r="RGC52" s="354"/>
      <c r="RGD52" s="354"/>
      <c r="RGE52" s="354"/>
      <c r="RGF52" s="354"/>
      <c r="RGG52" s="354"/>
      <c r="RGH52" s="354"/>
      <c r="RGI52" s="354"/>
      <c r="RGJ52" s="354"/>
      <c r="RGK52" s="354"/>
      <c r="RGL52" s="354"/>
      <c r="RGM52" s="354"/>
      <c r="RGN52" s="354"/>
      <c r="RGO52" s="354"/>
      <c r="RGP52" s="354"/>
      <c r="RGQ52" s="354"/>
      <c r="RGR52" s="354"/>
      <c r="RGS52" s="354"/>
      <c r="RGT52" s="354"/>
      <c r="RGU52" s="354"/>
      <c r="RGV52" s="354"/>
      <c r="RGW52" s="354"/>
      <c r="RGX52" s="354"/>
      <c r="RGY52" s="354"/>
      <c r="RGZ52" s="354"/>
      <c r="RHA52" s="354"/>
      <c r="RHB52" s="354"/>
      <c r="RHC52" s="354"/>
      <c r="RHD52" s="354"/>
      <c r="RHE52" s="354"/>
      <c r="RHF52" s="354"/>
      <c r="RHG52" s="354"/>
      <c r="RHH52" s="354"/>
      <c r="RHI52" s="354"/>
      <c r="RHJ52" s="354"/>
      <c r="RHK52" s="354"/>
      <c r="RHL52" s="354"/>
      <c r="RHM52" s="354"/>
      <c r="RHN52" s="354"/>
      <c r="RHO52" s="354"/>
      <c r="RHP52" s="354"/>
      <c r="RHQ52" s="354"/>
      <c r="RHR52" s="354"/>
      <c r="RHS52" s="354"/>
      <c r="RHT52" s="354"/>
      <c r="RHU52" s="354"/>
      <c r="RHV52" s="354"/>
      <c r="RHW52" s="354"/>
      <c r="RHX52" s="354"/>
      <c r="RHY52" s="354"/>
      <c r="RHZ52" s="354"/>
      <c r="RIA52" s="354"/>
      <c r="RIB52" s="354"/>
      <c r="RIC52" s="354"/>
      <c r="RID52" s="354"/>
      <c r="RIE52" s="354"/>
      <c r="RIF52" s="354"/>
      <c r="RIG52" s="354"/>
      <c r="RIH52" s="354"/>
      <c r="RII52" s="354"/>
      <c r="RIJ52" s="354"/>
      <c r="RIK52" s="354"/>
      <c r="RIL52" s="354"/>
      <c r="RIM52" s="354"/>
      <c r="RIN52" s="354"/>
      <c r="RIO52" s="354"/>
      <c r="RIP52" s="354"/>
      <c r="RIQ52" s="354"/>
      <c r="RIR52" s="354"/>
      <c r="RIS52" s="354"/>
      <c r="RIT52" s="354"/>
      <c r="RIU52" s="354"/>
      <c r="RIV52" s="354"/>
      <c r="RIW52" s="354"/>
      <c r="RIX52" s="354"/>
      <c r="RIY52" s="354"/>
      <c r="RIZ52" s="354"/>
      <c r="RJA52" s="354"/>
      <c r="RJB52" s="354"/>
      <c r="RJC52" s="354"/>
      <c r="RJD52" s="354"/>
      <c r="RJE52" s="354"/>
      <c r="RJF52" s="354"/>
      <c r="RJG52" s="354"/>
      <c r="RJH52" s="354"/>
      <c r="RJI52" s="354"/>
      <c r="RJJ52" s="354"/>
      <c r="RJK52" s="354"/>
      <c r="RJL52" s="354"/>
      <c r="RJM52" s="354"/>
      <c r="RJN52" s="354"/>
      <c r="RJO52" s="354"/>
      <c r="RJP52" s="354"/>
      <c r="RJQ52" s="354"/>
      <c r="RJR52" s="354"/>
      <c r="RJS52" s="354"/>
      <c r="RJT52" s="354"/>
      <c r="RJU52" s="354"/>
      <c r="RJV52" s="354"/>
      <c r="RJW52" s="354"/>
      <c r="RJX52" s="354"/>
      <c r="RJY52" s="354"/>
      <c r="RJZ52" s="354"/>
      <c r="RKA52" s="354"/>
      <c r="RKB52" s="354"/>
      <c r="RKC52" s="354"/>
      <c r="RKD52" s="354"/>
      <c r="RKE52" s="354"/>
      <c r="RKF52" s="354"/>
      <c r="RKG52" s="354"/>
      <c r="RKH52" s="354"/>
      <c r="RKI52" s="354"/>
      <c r="RKJ52" s="354"/>
      <c r="RKK52" s="354"/>
      <c r="RKL52" s="354"/>
      <c r="RKM52" s="354"/>
      <c r="RKN52" s="354"/>
      <c r="RKO52" s="354"/>
      <c r="RKP52" s="354"/>
      <c r="RKQ52" s="354"/>
      <c r="RKR52" s="354"/>
      <c r="RKS52" s="354"/>
      <c r="RKT52" s="354"/>
      <c r="RKU52" s="354"/>
      <c r="RKV52" s="354"/>
      <c r="RKW52" s="354"/>
      <c r="RKX52" s="354"/>
      <c r="RKY52" s="354"/>
      <c r="RKZ52" s="354"/>
      <c r="RLA52" s="354"/>
      <c r="RLB52" s="354"/>
      <c r="RLC52" s="354"/>
      <c r="RLD52" s="354"/>
      <c r="RLE52" s="354"/>
      <c r="RLF52" s="354"/>
      <c r="RLG52" s="354"/>
      <c r="RLH52" s="354"/>
      <c r="RLI52" s="354"/>
      <c r="RLJ52" s="354"/>
      <c r="RLK52" s="354"/>
      <c r="RLL52" s="354"/>
      <c r="RLM52" s="354"/>
      <c r="RLN52" s="354"/>
      <c r="RLO52" s="354"/>
      <c r="RLP52" s="354"/>
      <c r="RLQ52" s="354"/>
      <c r="RLR52" s="354"/>
      <c r="RLS52" s="354"/>
      <c r="RLT52" s="354"/>
      <c r="RLU52" s="354"/>
      <c r="RLV52" s="354"/>
      <c r="RLW52" s="354"/>
      <c r="RLX52" s="354"/>
      <c r="RLY52" s="354"/>
      <c r="RLZ52" s="354"/>
      <c r="RMA52" s="354"/>
      <c r="RMB52" s="354"/>
      <c r="RMC52" s="354"/>
      <c r="RMD52" s="354"/>
      <c r="RME52" s="354"/>
      <c r="RMF52" s="354"/>
      <c r="RMG52" s="354"/>
      <c r="RMH52" s="354"/>
      <c r="RMI52" s="354"/>
      <c r="RMJ52" s="354"/>
      <c r="RMK52" s="354"/>
      <c r="RML52" s="354"/>
      <c r="RMM52" s="354"/>
      <c r="RMN52" s="354"/>
      <c r="RMO52" s="354"/>
      <c r="RMP52" s="354"/>
      <c r="RMQ52" s="354"/>
      <c r="RMR52" s="354"/>
      <c r="RMS52" s="354"/>
      <c r="RMT52" s="354"/>
      <c r="RMU52" s="354"/>
      <c r="RMV52" s="354"/>
      <c r="RMW52" s="354"/>
      <c r="RMX52" s="354"/>
      <c r="RMY52" s="354"/>
      <c r="RMZ52" s="354"/>
      <c r="RNA52" s="354"/>
      <c r="RNB52" s="354"/>
      <c r="RNC52" s="354"/>
      <c r="RND52" s="354"/>
      <c r="RNE52" s="354"/>
      <c r="RNF52" s="354"/>
      <c r="RNG52" s="354"/>
      <c r="RNH52" s="354"/>
      <c r="RNI52" s="354"/>
      <c r="RNJ52" s="354"/>
      <c r="RNK52" s="354"/>
      <c r="RNL52" s="354"/>
      <c r="RNM52" s="354"/>
      <c r="RNN52" s="354"/>
      <c r="RNO52" s="354"/>
      <c r="RNP52" s="354"/>
      <c r="RNQ52" s="354"/>
      <c r="RNR52" s="354"/>
      <c r="RNS52" s="354"/>
      <c r="RNT52" s="354"/>
      <c r="RNU52" s="354"/>
      <c r="RNV52" s="354"/>
      <c r="RNW52" s="354"/>
      <c r="RNX52" s="354"/>
      <c r="RNY52" s="354"/>
      <c r="RNZ52" s="354"/>
      <c r="ROA52" s="354"/>
      <c r="ROB52" s="354"/>
      <c r="ROC52" s="354"/>
      <c r="ROD52" s="354"/>
      <c r="ROE52" s="354"/>
      <c r="ROF52" s="354"/>
      <c r="ROG52" s="354"/>
      <c r="ROH52" s="354"/>
      <c r="ROI52" s="354"/>
      <c r="ROJ52" s="354"/>
      <c r="ROK52" s="354"/>
      <c r="ROL52" s="354"/>
      <c r="ROM52" s="354"/>
      <c r="RON52" s="354"/>
      <c r="ROO52" s="354"/>
      <c r="ROP52" s="354"/>
      <c r="ROQ52" s="354"/>
      <c r="ROR52" s="354"/>
      <c r="ROS52" s="354"/>
      <c r="ROT52" s="354"/>
      <c r="ROU52" s="354"/>
      <c r="ROV52" s="354"/>
      <c r="ROW52" s="354"/>
      <c r="ROX52" s="354"/>
      <c r="ROY52" s="354"/>
      <c r="ROZ52" s="354"/>
      <c r="RPA52" s="354"/>
      <c r="RPB52" s="354"/>
      <c r="RPC52" s="354"/>
      <c r="RPD52" s="354"/>
      <c r="RPE52" s="354"/>
      <c r="RPF52" s="354"/>
      <c r="RPG52" s="354"/>
      <c r="RPH52" s="354"/>
      <c r="RPI52" s="354"/>
      <c r="RPJ52" s="354"/>
      <c r="RPK52" s="354"/>
      <c r="RPL52" s="354"/>
      <c r="RPM52" s="354"/>
      <c r="RPN52" s="354"/>
      <c r="RPO52" s="354"/>
      <c r="RPP52" s="354"/>
      <c r="RPQ52" s="354"/>
      <c r="RPR52" s="354"/>
      <c r="RPS52" s="354"/>
      <c r="RPT52" s="354"/>
      <c r="RPU52" s="354"/>
      <c r="RPV52" s="354"/>
      <c r="RPW52" s="354"/>
      <c r="RPX52" s="354"/>
      <c r="RPY52" s="354"/>
      <c r="RPZ52" s="354"/>
      <c r="RQA52" s="354"/>
      <c r="RQB52" s="354"/>
      <c r="RQC52" s="354"/>
      <c r="RQD52" s="354"/>
      <c r="RQE52" s="354"/>
      <c r="RQF52" s="354"/>
      <c r="RQG52" s="354"/>
      <c r="RQH52" s="354"/>
      <c r="RQI52" s="354"/>
      <c r="RQJ52" s="354"/>
      <c r="RQK52" s="354"/>
      <c r="RQL52" s="354"/>
      <c r="RQM52" s="354"/>
      <c r="RQN52" s="354"/>
      <c r="RQO52" s="354"/>
      <c r="RQP52" s="354"/>
      <c r="RQQ52" s="354"/>
      <c r="RQR52" s="354"/>
      <c r="RQS52" s="354"/>
      <c r="RQT52" s="354"/>
      <c r="RQU52" s="354"/>
      <c r="RQV52" s="354"/>
      <c r="RQW52" s="354"/>
      <c r="RQX52" s="354"/>
      <c r="RQY52" s="354"/>
      <c r="RQZ52" s="354"/>
      <c r="RRA52" s="354"/>
      <c r="RRB52" s="354"/>
      <c r="RRC52" s="354"/>
      <c r="RRD52" s="354"/>
      <c r="RRE52" s="354"/>
      <c r="RRF52" s="354"/>
      <c r="RRG52" s="354"/>
      <c r="RRH52" s="354"/>
      <c r="RRI52" s="354"/>
      <c r="RRJ52" s="354"/>
      <c r="RRK52" s="354"/>
      <c r="RRL52" s="354"/>
      <c r="RRM52" s="354"/>
      <c r="RRN52" s="354"/>
      <c r="RRO52" s="354"/>
      <c r="RRP52" s="354"/>
      <c r="RRQ52" s="354"/>
      <c r="RRR52" s="354"/>
      <c r="RRS52" s="354"/>
      <c r="RRT52" s="354"/>
      <c r="RRU52" s="354"/>
      <c r="RRV52" s="354"/>
      <c r="RRW52" s="354"/>
      <c r="RRX52" s="354"/>
      <c r="RRY52" s="354"/>
      <c r="RRZ52" s="354"/>
      <c r="RSA52" s="354"/>
      <c r="RSB52" s="354"/>
      <c r="RSC52" s="354"/>
      <c r="RSD52" s="354"/>
      <c r="RSE52" s="354"/>
      <c r="RSF52" s="354"/>
      <c r="RSG52" s="354"/>
      <c r="RSH52" s="354"/>
      <c r="RSI52" s="354"/>
      <c r="RSJ52" s="354"/>
      <c r="RSK52" s="354"/>
      <c r="RSL52" s="354"/>
      <c r="RSM52" s="354"/>
      <c r="RSN52" s="354"/>
      <c r="RSO52" s="354"/>
      <c r="RSP52" s="354"/>
      <c r="RSQ52" s="354"/>
      <c r="RSR52" s="354"/>
      <c r="RSS52" s="354"/>
      <c r="RST52" s="354"/>
      <c r="RSU52" s="354"/>
      <c r="RSV52" s="354"/>
      <c r="RSW52" s="354"/>
      <c r="RSX52" s="354"/>
      <c r="RSY52" s="354"/>
      <c r="RSZ52" s="354"/>
      <c r="RTA52" s="354"/>
      <c r="RTB52" s="354"/>
      <c r="RTC52" s="354"/>
      <c r="RTD52" s="354"/>
      <c r="RTE52" s="354"/>
      <c r="RTF52" s="354"/>
      <c r="RTG52" s="354"/>
      <c r="RTH52" s="354"/>
      <c r="RTI52" s="354"/>
      <c r="RTJ52" s="354"/>
      <c r="RTK52" s="354"/>
      <c r="RTL52" s="354"/>
      <c r="RTM52" s="354"/>
      <c r="RTN52" s="354"/>
      <c r="RTO52" s="354"/>
      <c r="RTP52" s="354"/>
      <c r="RTQ52" s="354"/>
      <c r="RTR52" s="354"/>
      <c r="RTS52" s="354"/>
      <c r="RTT52" s="354"/>
      <c r="RTU52" s="354"/>
      <c r="RTV52" s="354"/>
      <c r="RTW52" s="354"/>
      <c r="RTX52" s="354"/>
      <c r="RTY52" s="354"/>
      <c r="RTZ52" s="354"/>
      <c r="RUA52" s="354"/>
      <c r="RUB52" s="354"/>
      <c r="RUC52" s="354"/>
      <c r="RUD52" s="354"/>
      <c r="RUE52" s="354"/>
      <c r="RUF52" s="354"/>
      <c r="RUG52" s="354"/>
      <c r="RUH52" s="354"/>
      <c r="RUI52" s="354"/>
      <c r="RUJ52" s="354"/>
      <c r="RUK52" s="354"/>
      <c r="RUL52" s="354"/>
      <c r="RUM52" s="354"/>
      <c r="RUN52" s="354"/>
      <c r="RUO52" s="354"/>
      <c r="RUP52" s="354"/>
      <c r="RUQ52" s="354"/>
      <c r="RUR52" s="354"/>
      <c r="RUS52" s="354"/>
      <c r="RUT52" s="354"/>
      <c r="RUU52" s="354"/>
      <c r="RUV52" s="354"/>
      <c r="RUW52" s="354"/>
      <c r="RUX52" s="354"/>
      <c r="RUY52" s="354"/>
      <c r="RUZ52" s="354"/>
      <c r="RVA52" s="354"/>
      <c r="RVB52" s="354"/>
      <c r="RVC52" s="354"/>
      <c r="RVD52" s="354"/>
      <c r="RVE52" s="354"/>
      <c r="RVF52" s="354"/>
      <c r="RVG52" s="354"/>
      <c r="RVH52" s="354"/>
      <c r="RVI52" s="354"/>
      <c r="RVJ52" s="354"/>
      <c r="RVK52" s="354"/>
      <c r="RVL52" s="354"/>
      <c r="RVM52" s="354"/>
      <c r="RVN52" s="354"/>
      <c r="RVO52" s="354"/>
      <c r="RVP52" s="354"/>
      <c r="RVQ52" s="354"/>
      <c r="RVR52" s="354"/>
      <c r="RVS52" s="354"/>
      <c r="RVT52" s="354"/>
      <c r="RVU52" s="354"/>
      <c r="RVV52" s="354"/>
      <c r="RVW52" s="354"/>
      <c r="RVX52" s="354"/>
      <c r="RVY52" s="354"/>
      <c r="RVZ52" s="354"/>
      <c r="RWA52" s="354"/>
      <c r="RWB52" s="354"/>
      <c r="RWC52" s="354"/>
      <c r="RWD52" s="354"/>
      <c r="RWE52" s="354"/>
      <c r="RWF52" s="354"/>
      <c r="RWG52" s="354"/>
      <c r="RWH52" s="354"/>
      <c r="RWI52" s="354"/>
      <c r="RWJ52" s="354"/>
      <c r="RWK52" s="354"/>
      <c r="RWL52" s="354"/>
      <c r="RWM52" s="354"/>
      <c r="RWN52" s="354"/>
      <c r="RWO52" s="354"/>
      <c r="RWP52" s="354"/>
      <c r="RWQ52" s="354"/>
      <c r="RWR52" s="354"/>
      <c r="RWS52" s="354"/>
      <c r="RWT52" s="354"/>
      <c r="RWU52" s="354"/>
      <c r="RWV52" s="354"/>
      <c r="RWW52" s="354"/>
      <c r="RWX52" s="354"/>
      <c r="RWY52" s="354"/>
      <c r="RWZ52" s="354"/>
      <c r="RXA52" s="354"/>
      <c r="RXB52" s="354"/>
      <c r="RXC52" s="354"/>
      <c r="RXD52" s="354"/>
      <c r="RXE52" s="354"/>
      <c r="RXF52" s="354"/>
      <c r="RXG52" s="354"/>
      <c r="RXH52" s="354"/>
      <c r="RXI52" s="354"/>
      <c r="RXJ52" s="354"/>
      <c r="RXK52" s="354"/>
      <c r="RXL52" s="354"/>
      <c r="RXM52" s="354"/>
      <c r="RXN52" s="354"/>
      <c r="RXO52" s="354"/>
      <c r="RXP52" s="354"/>
      <c r="RXQ52" s="354"/>
      <c r="RXR52" s="354"/>
      <c r="RXS52" s="354"/>
      <c r="RXT52" s="354"/>
      <c r="RXU52" s="354"/>
      <c r="RXV52" s="354"/>
      <c r="RXW52" s="354"/>
      <c r="RXX52" s="354"/>
      <c r="RXY52" s="354"/>
      <c r="RXZ52" s="354"/>
      <c r="RYA52" s="354"/>
      <c r="RYB52" s="354"/>
      <c r="RYC52" s="354"/>
      <c r="RYD52" s="354"/>
      <c r="RYE52" s="354"/>
      <c r="RYF52" s="354"/>
      <c r="RYG52" s="354"/>
      <c r="RYH52" s="354"/>
      <c r="RYI52" s="354"/>
      <c r="RYJ52" s="354"/>
      <c r="RYK52" s="354"/>
      <c r="RYL52" s="354"/>
      <c r="RYM52" s="354"/>
      <c r="RYN52" s="354"/>
      <c r="RYO52" s="354"/>
      <c r="RYP52" s="354"/>
      <c r="RYQ52" s="354"/>
      <c r="RYR52" s="354"/>
      <c r="RYS52" s="354"/>
      <c r="RYT52" s="354"/>
      <c r="RYU52" s="354"/>
      <c r="RYV52" s="354"/>
      <c r="RYW52" s="354"/>
      <c r="RYX52" s="354"/>
      <c r="RYY52" s="354"/>
      <c r="RYZ52" s="354"/>
      <c r="RZA52" s="354"/>
      <c r="RZB52" s="354"/>
      <c r="RZC52" s="354"/>
      <c r="RZD52" s="354"/>
      <c r="RZE52" s="354"/>
      <c r="RZF52" s="354"/>
      <c r="RZG52" s="354"/>
      <c r="RZH52" s="354"/>
      <c r="RZI52" s="354"/>
      <c r="RZJ52" s="354"/>
      <c r="RZK52" s="354"/>
      <c r="RZL52" s="354"/>
      <c r="RZM52" s="354"/>
      <c r="RZN52" s="354"/>
      <c r="RZO52" s="354"/>
      <c r="RZP52" s="354"/>
      <c r="RZQ52" s="354"/>
      <c r="RZR52" s="354"/>
      <c r="RZS52" s="354"/>
      <c r="RZT52" s="354"/>
      <c r="RZU52" s="354"/>
      <c r="RZV52" s="354"/>
      <c r="RZW52" s="354"/>
      <c r="RZX52" s="354"/>
      <c r="RZY52" s="354"/>
      <c r="RZZ52" s="354"/>
      <c r="SAA52" s="354"/>
      <c r="SAB52" s="354"/>
      <c r="SAC52" s="354"/>
      <c r="SAD52" s="354"/>
      <c r="SAE52" s="354"/>
      <c r="SAF52" s="354"/>
      <c r="SAG52" s="354"/>
      <c r="SAH52" s="354"/>
      <c r="SAI52" s="354"/>
      <c r="SAJ52" s="354"/>
      <c r="SAK52" s="354"/>
      <c r="SAL52" s="354"/>
      <c r="SAM52" s="354"/>
      <c r="SAN52" s="354"/>
      <c r="SAO52" s="354"/>
      <c r="SAP52" s="354"/>
      <c r="SAQ52" s="354"/>
      <c r="SAR52" s="354"/>
      <c r="SAS52" s="354"/>
      <c r="SAT52" s="354"/>
      <c r="SAU52" s="354"/>
      <c r="SAV52" s="354"/>
      <c r="SAW52" s="354"/>
      <c r="SAX52" s="354"/>
      <c r="SAY52" s="354"/>
      <c r="SAZ52" s="354"/>
      <c r="SBA52" s="354"/>
      <c r="SBB52" s="354"/>
      <c r="SBC52" s="354"/>
      <c r="SBD52" s="354"/>
      <c r="SBE52" s="354"/>
      <c r="SBF52" s="354"/>
      <c r="SBG52" s="354"/>
      <c r="SBH52" s="354"/>
      <c r="SBI52" s="354"/>
      <c r="SBJ52" s="354"/>
      <c r="SBK52" s="354"/>
      <c r="SBL52" s="354"/>
      <c r="SBM52" s="354"/>
      <c r="SBN52" s="354"/>
      <c r="SBO52" s="354"/>
      <c r="SBP52" s="354"/>
      <c r="SBQ52" s="354"/>
      <c r="SBR52" s="354"/>
      <c r="SBS52" s="354"/>
      <c r="SBT52" s="354"/>
      <c r="SBU52" s="354"/>
      <c r="SBV52" s="354"/>
      <c r="SBW52" s="354"/>
      <c r="SBX52" s="354"/>
      <c r="SBY52" s="354"/>
      <c r="SBZ52" s="354"/>
      <c r="SCA52" s="354"/>
      <c r="SCB52" s="354"/>
      <c r="SCC52" s="354"/>
      <c r="SCD52" s="354"/>
      <c r="SCE52" s="354"/>
      <c r="SCF52" s="354"/>
      <c r="SCG52" s="354"/>
      <c r="SCH52" s="354"/>
      <c r="SCI52" s="354"/>
      <c r="SCJ52" s="354"/>
      <c r="SCK52" s="354"/>
      <c r="SCL52" s="354"/>
      <c r="SCM52" s="354"/>
      <c r="SCN52" s="354"/>
      <c r="SCO52" s="354"/>
      <c r="SCP52" s="354"/>
      <c r="SCQ52" s="354"/>
      <c r="SCR52" s="354"/>
      <c r="SCS52" s="354"/>
      <c r="SCT52" s="354"/>
      <c r="SCU52" s="354"/>
      <c r="SCV52" s="354"/>
      <c r="SCW52" s="354"/>
      <c r="SCX52" s="354"/>
      <c r="SCY52" s="354"/>
      <c r="SCZ52" s="354"/>
      <c r="SDA52" s="354"/>
      <c r="SDB52" s="354"/>
      <c r="SDC52" s="354"/>
      <c r="SDD52" s="354"/>
      <c r="SDE52" s="354"/>
      <c r="SDF52" s="354"/>
      <c r="SDG52" s="354"/>
      <c r="SDH52" s="354"/>
      <c r="SDI52" s="354"/>
      <c r="SDJ52" s="354"/>
      <c r="SDK52" s="354"/>
      <c r="SDL52" s="354"/>
      <c r="SDM52" s="354"/>
      <c r="SDN52" s="354"/>
      <c r="SDO52" s="354"/>
      <c r="SDP52" s="354"/>
      <c r="SDQ52" s="354"/>
      <c r="SDR52" s="354"/>
      <c r="SDS52" s="354"/>
      <c r="SDT52" s="354"/>
      <c r="SDU52" s="354"/>
      <c r="SDV52" s="354"/>
      <c r="SDW52" s="354"/>
      <c r="SDX52" s="354"/>
      <c r="SDY52" s="354"/>
      <c r="SDZ52" s="354"/>
      <c r="SEA52" s="354"/>
      <c r="SEB52" s="354"/>
      <c r="SEC52" s="354"/>
      <c r="SED52" s="354"/>
      <c r="SEE52" s="354"/>
      <c r="SEF52" s="354"/>
      <c r="SEG52" s="354"/>
      <c r="SEH52" s="354"/>
      <c r="SEI52" s="354"/>
      <c r="SEJ52" s="354"/>
      <c r="SEK52" s="354"/>
      <c r="SEL52" s="354"/>
      <c r="SEM52" s="354"/>
      <c r="SEN52" s="354"/>
      <c r="SEO52" s="354"/>
      <c r="SEP52" s="354"/>
      <c r="SEQ52" s="354"/>
      <c r="SER52" s="354"/>
      <c r="SES52" s="354"/>
      <c r="SET52" s="354"/>
      <c r="SEU52" s="354"/>
      <c r="SEV52" s="354"/>
      <c r="SEW52" s="354"/>
      <c r="SEX52" s="354"/>
      <c r="SEY52" s="354"/>
      <c r="SEZ52" s="354"/>
      <c r="SFA52" s="354"/>
      <c r="SFB52" s="354"/>
      <c r="SFC52" s="354"/>
      <c r="SFD52" s="354"/>
      <c r="SFE52" s="354"/>
      <c r="SFF52" s="354"/>
      <c r="SFG52" s="354"/>
      <c r="SFH52" s="354"/>
      <c r="SFI52" s="354"/>
      <c r="SFJ52" s="354"/>
      <c r="SFK52" s="354"/>
      <c r="SFL52" s="354"/>
      <c r="SFM52" s="354"/>
      <c r="SFN52" s="354"/>
      <c r="SFO52" s="354"/>
      <c r="SFP52" s="354"/>
      <c r="SFQ52" s="354"/>
      <c r="SFR52" s="354"/>
      <c r="SFS52" s="354"/>
      <c r="SFT52" s="354"/>
      <c r="SFU52" s="354"/>
      <c r="SFV52" s="354"/>
      <c r="SFW52" s="354"/>
      <c r="SFX52" s="354"/>
      <c r="SFY52" s="354"/>
      <c r="SFZ52" s="354"/>
      <c r="SGA52" s="354"/>
      <c r="SGB52" s="354"/>
      <c r="SGC52" s="354"/>
      <c r="SGD52" s="354"/>
      <c r="SGE52" s="354"/>
      <c r="SGF52" s="354"/>
      <c r="SGG52" s="354"/>
      <c r="SGH52" s="354"/>
      <c r="SGI52" s="354"/>
      <c r="SGJ52" s="354"/>
      <c r="SGK52" s="354"/>
      <c r="SGL52" s="354"/>
      <c r="SGM52" s="354"/>
      <c r="SGN52" s="354"/>
      <c r="SGO52" s="354"/>
      <c r="SGP52" s="354"/>
      <c r="SGQ52" s="354"/>
      <c r="SGR52" s="354"/>
      <c r="SGS52" s="354"/>
      <c r="SGT52" s="354"/>
      <c r="SGU52" s="354"/>
      <c r="SGV52" s="354"/>
      <c r="SGW52" s="354"/>
      <c r="SGX52" s="354"/>
      <c r="SGY52" s="354"/>
      <c r="SGZ52" s="354"/>
      <c r="SHA52" s="354"/>
      <c r="SHB52" s="354"/>
      <c r="SHC52" s="354"/>
      <c r="SHD52" s="354"/>
      <c r="SHE52" s="354"/>
      <c r="SHF52" s="354"/>
      <c r="SHG52" s="354"/>
      <c r="SHH52" s="354"/>
      <c r="SHI52" s="354"/>
      <c r="SHJ52" s="354"/>
      <c r="SHK52" s="354"/>
      <c r="SHL52" s="354"/>
      <c r="SHM52" s="354"/>
      <c r="SHN52" s="354"/>
      <c r="SHO52" s="354"/>
      <c r="SHP52" s="354"/>
      <c r="SHQ52" s="354"/>
      <c r="SHR52" s="354"/>
      <c r="SHS52" s="354"/>
      <c r="SHT52" s="354"/>
      <c r="SHU52" s="354"/>
      <c r="SHV52" s="354"/>
      <c r="SHW52" s="354"/>
      <c r="SHX52" s="354"/>
      <c r="SHY52" s="354"/>
      <c r="SHZ52" s="354"/>
      <c r="SIA52" s="354"/>
      <c r="SIB52" s="354"/>
      <c r="SIC52" s="354"/>
      <c r="SID52" s="354"/>
      <c r="SIE52" s="354"/>
      <c r="SIF52" s="354"/>
      <c r="SIG52" s="354"/>
      <c r="SIH52" s="354"/>
      <c r="SII52" s="354"/>
      <c r="SIJ52" s="354"/>
      <c r="SIK52" s="354"/>
      <c r="SIL52" s="354"/>
      <c r="SIM52" s="354"/>
      <c r="SIN52" s="354"/>
      <c r="SIO52" s="354"/>
      <c r="SIP52" s="354"/>
      <c r="SIQ52" s="354"/>
      <c r="SIR52" s="354"/>
      <c r="SIS52" s="354"/>
      <c r="SIT52" s="354"/>
      <c r="SIU52" s="354"/>
      <c r="SIV52" s="354"/>
      <c r="SIW52" s="354"/>
      <c r="SIX52" s="354"/>
      <c r="SIY52" s="354"/>
      <c r="SIZ52" s="354"/>
      <c r="SJA52" s="354"/>
      <c r="SJB52" s="354"/>
      <c r="SJC52" s="354"/>
      <c r="SJD52" s="354"/>
      <c r="SJE52" s="354"/>
      <c r="SJF52" s="354"/>
      <c r="SJG52" s="354"/>
      <c r="SJH52" s="354"/>
      <c r="SJI52" s="354"/>
      <c r="SJJ52" s="354"/>
      <c r="SJK52" s="354"/>
      <c r="SJL52" s="354"/>
      <c r="SJM52" s="354"/>
      <c r="SJN52" s="354"/>
      <c r="SJO52" s="354"/>
      <c r="SJP52" s="354"/>
      <c r="SJQ52" s="354"/>
      <c r="SJR52" s="354"/>
      <c r="SJS52" s="354"/>
      <c r="SJT52" s="354"/>
      <c r="SJU52" s="354"/>
      <c r="SJV52" s="354"/>
      <c r="SJW52" s="354"/>
      <c r="SJX52" s="354"/>
      <c r="SJY52" s="354"/>
      <c r="SJZ52" s="354"/>
      <c r="SKA52" s="354"/>
      <c r="SKB52" s="354"/>
      <c r="SKC52" s="354"/>
      <c r="SKD52" s="354"/>
      <c r="SKE52" s="354"/>
      <c r="SKF52" s="354"/>
      <c r="SKG52" s="354"/>
      <c r="SKH52" s="354"/>
      <c r="SKI52" s="354"/>
      <c r="SKJ52" s="354"/>
      <c r="SKK52" s="354"/>
      <c r="SKL52" s="354"/>
      <c r="SKM52" s="354"/>
      <c r="SKN52" s="354"/>
      <c r="SKO52" s="354"/>
      <c r="SKP52" s="354"/>
      <c r="SKQ52" s="354"/>
      <c r="SKR52" s="354"/>
      <c r="SKS52" s="354"/>
      <c r="SKT52" s="354"/>
      <c r="SKU52" s="354"/>
      <c r="SKV52" s="354"/>
      <c r="SKW52" s="354"/>
      <c r="SKX52" s="354"/>
      <c r="SKY52" s="354"/>
      <c r="SKZ52" s="354"/>
      <c r="SLA52" s="354"/>
      <c r="SLB52" s="354"/>
      <c r="SLC52" s="354"/>
      <c r="SLD52" s="354"/>
      <c r="SLE52" s="354"/>
      <c r="SLF52" s="354"/>
      <c r="SLG52" s="354"/>
      <c r="SLH52" s="354"/>
      <c r="SLI52" s="354"/>
      <c r="SLJ52" s="354"/>
      <c r="SLK52" s="354"/>
      <c r="SLL52" s="354"/>
      <c r="SLM52" s="354"/>
      <c r="SLN52" s="354"/>
      <c r="SLO52" s="354"/>
      <c r="SLP52" s="354"/>
      <c r="SLQ52" s="354"/>
      <c r="SLR52" s="354"/>
      <c r="SLS52" s="354"/>
      <c r="SLT52" s="354"/>
      <c r="SLU52" s="354"/>
      <c r="SLV52" s="354"/>
      <c r="SLW52" s="354"/>
      <c r="SLX52" s="354"/>
      <c r="SLY52" s="354"/>
      <c r="SLZ52" s="354"/>
      <c r="SMA52" s="354"/>
      <c r="SMB52" s="354"/>
      <c r="SMC52" s="354"/>
      <c r="SMD52" s="354"/>
      <c r="SME52" s="354"/>
      <c r="SMF52" s="354"/>
      <c r="SMG52" s="354"/>
      <c r="SMH52" s="354"/>
      <c r="SMI52" s="354"/>
      <c r="SMJ52" s="354"/>
      <c r="SMK52" s="354"/>
      <c r="SML52" s="354"/>
      <c r="SMM52" s="354"/>
      <c r="SMN52" s="354"/>
      <c r="SMO52" s="354"/>
      <c r="SMP52" s="354"/>
      <c r="SMQ52" s="354"/>
      <c r="SMR52" s="354"/>
      <c r="SMS52" s="354"/>
      <c r="SMT52" s="354"/>
      <c r="SMU52" s="354"/>
      <c r="SMV52" s="354"/>
      <c r="SMW52" s="354"/>
      <c r="SMX52" s="354"/>
      <c r="SMY52" s="354"/>
      <c r="SMZ52" s="354"/>
      <c r="SNA52" s="354"/>
      <c r="SNB52" s="354"/>
      <c r="SNC52" s="354"/>
      <c r="SND52" s="354"/>
      <c r="SNE52" s="354"/>
      <c r="SNF52" s="354"/>
      <c r="SNG52" s="354"/>
      <c r="SNH52" s="354"/>
      <c r="SNI52" s="354"/>
      <c r="SNJ52" s="354"/>
      <c r="SNK52" s="354"/>
      <c r="SNL52" s="354"/>
      <c r="SNM52" s="354"/>
      <c r="SNN52" s="354"/>
      <c r="SNO52" s="354"/>
      <c r="SNP52" s="354"/>
      <c r="SNQ52" s="354"/>
      <c r="SNR52" s="354"/>
      <c r="SNS52" s="354"/>
      <c r="SNT52" s="354"/>
      <c r="SNU52" s="354"/>
      <c r="SNV52" s="354"/>
      <c r="SNW52" s="354"/>
      <c r="SNX52" s="354"/>
      <c r="SNY52" s="354"/>
      <c r="SNZ52" s="354"/>
      <c r="SOA52" s="354"/>
      <c r="SOB52" s="354"/>
      <c r="SOC52" s="354"/>
      <c r="SOD52" s="354"/>
      <c r="SOE52" s="354"/>
      <c r="SOF52" s="354"/>
      <c r="SOG52" s="354"/>
      <c r="SOH52" s="354"/>
      <c r="SOI52" s="354"/>
      <c r="SOJ52" s="354"/>
      <c r="SOK52" s="354"/>
      <c r="SOL52" s="354"/>
      <c r="SOM52" s="354"/>
      <c r="SON52" s="354"/>
      <c r="SOO52" s="354"/>
      <c r="SOP52" s="354"/>
      <c r="SOQ52" s="354"/>
      <c r="SOR52" s="354"/>
      <c r="SOS52" s="354"/>
      <c r="SOT52" s="354"/>
      <c r="SOU52" s="354"/>
      <c r="SOV52" s="354"/>
      <c r="SOW52" s="354"/>
      <c r="SOX52" s="354"/>
      <c r="SOY52" s="354"/>
      <c r="SOZ52" s="354"/>
      <c r="SPA52" s="354"/>
      <c r="SPB52" s="354"/>
      <c r="SPC52" s="354"/>
      <c r="SPD52" s="354"/>
      <c r="SPE52" s="354"/>
      <c r="SPF52" s="354"/>
      <c r="SPG52" s="354"/>
      <c r="SPH52" s="354"/>
      <c r="SPI52" s="354"/>
      <c r="SPJ52" s="354"/>
      <c r="SPK52" s="354"/>
      <c r="SPL52" s="354"/>
      <c r="SPM52" s="354"/>
      <c r="SPN52" s="354"/>
      <c r="SPO52" s="354"/>
      <c r="SPP52" s="354"/>
      <c r="SPQ52" s="354"/>
      <c r="SPR52" s="354"/>
      <c r="SPS52" s="354"/>
      <c r="SPT52" s="354"/>
      <c r="SPU52" s="354"/>
      <c r="SPV52" s="354"/>
      <c r="SPW52" s="354"/>
      <c r="SPX52" s="354"/>
      <c r="SPY52" s="354"/>
      <c r="SPZ52" s="354"/>
      <c r="SQA52" s="354"/>
      <c r="SQB52" s="354"/>
      <c r="SQC52" s="354"/>
      <c r="SQD52" s="354"/>
      <c r="SQE52" s="354"/>
      <c r="SQF52" s="354"/>
      <c r="SQG52" s="354"/>
      <c r="SQH52" s="354"/>
      <c r="SQI52" s="354"/>
      <c r="SQJ52" s="354"/>
      <c r="SQK52" s="354"/>
      <c r="SQL52" s="354"/>
      <c r="SQM52" s="354"/>
      <c r="SQN52" s="354"/>
      <c r="SQO52" s="354"/>
      <c r="SQP52" s="354"/>
      <c r="SQQ52" s="354"/>
      <c r="SQR52" s="354"/>
      <c r="SQS52" s="354"/>
      <c r="SQT52" s="354"/>
      <c r="SQU52" s="354"/>
      <c r="SQV52" s="354"/>
      <c r="SQW52" s="354"/>
      <c r="SQX52" s="354"/>
      <c r="SQY52" s="354"/>
      <c r="SQZ52" s="354"/>
      <c r="SRA52" s="354"/>
      <c r="SRB52" s="354"/>
      <c r="SRC52" s="354"/>
      <c r="SRD52" s="354"/>
      <c r="SRE52" s="354"/>
      <c r="SRF52" s="354"/>
      <c r="SRG52" s="354"/>
      <c r="SRH52" s="354"/>
      <c r="SRI52" s="354"/>
      <c r="SRJ52" s="354"/>
      <c r="SRK52" s="354"/>
      <c r="SRL52" s="354"/>
      <c r="SRM52" s="354"/>
      <c r="SRN52" s="354"/>
      <c r="SRO52" s="354"/>
      <c r="SRP52" s="354"/>
      <c r="SRQ52" s="354"/>
      <c r="SRR52" s="354"/>
      <c r="SRS52" s="354"/>
      <c r="SRT52" s="354"/>
      <c r="SRU52" s="354"/>
      <c r="SRV52" s="354"/>
      <c r="SRW52" s="354"/>
      <c r="SRX52" s="354"/>
      <c r="SRY52" s="354"/>
      <c r="SRZ52" s="354"/>
      <c r="SSA52" s="354"/>
      <c r="SSB52" s="354"/>
      <c r="SSC52" s="354"/>
      <c r="SSD52" s="354"/>
      <c r="SSE52" s="354"/>
      <c r="SSF52" s="354"/>
      <c r="SSG52" s="354"/>
      <c r="SSH52" s="354"/>
      <c r="SSI52" s="354"/>
      <c r="SSJ52" s="354"/>
      <c r="SSK52" s="354"/>
      <c r="SSL52" s="354"/>
      <c r="SSM52" s="354"/>
      <c r="SSN52" s="354"/>
      <c r="SSO52" s="354"/>
      <c r="SSP52" s="354"/>
      <c r="SSQ52" s="354"/>
      <c r="SSR52" s="354"/>
      <c r="SSS52" s="354"/>
      <c r="SST52" s="354"/>
      <c r="SSU52" s="354"/>
      <c r="SSV52" s="354"/>
      <c r="SSW52" s="354"/>
      <c r="SSX52" s="354"/>
      <c r="SSY52" s="354"/>
      <c r="SSZ52" s="354"/>
      <c r="STA52" s="354"/>
      <c r="STB52" s="354"/>
      <c r="STC52" s="354"/>
      <c r="STD52" s="354"/>
      <c r="STE52" s="354"/>
      <c r="STF52" s="354"/>
      <c r="STG52" s="354"/>
      <c r="STH52" s="354"/>
      <c r="STI52" s="354"/>
      <c r="STJ52" s="354"/>
      <c r="STK52" s="354"/>
      <c r="STL52" s="354"/>
      <c r="STM52" s="354"/>
      <c r="STN52" s="354"/>
      <c r="STO52" s="354"/>
      <c r="STP52" s="354"/>
      <c r="STQ52" s="354"/>
      <c r="STR52" s="354"/>
      <c r="STS52" s="354"/>
      <c r="STT52" s="354"/>
      <c r="STU52" s="354"/>
      <c r="STV52" s="354"/>
      <c r="STW52" s="354"/>
      <c r="STX52" s="354"/>
      <c r="STY52" s="354"/>
      <c r="STZ52" s="354"/>
      <c r="SUA52" s="354"/>
      <c r="SUB52" s="354"/>
      <c r="SUC52" s="354"/>
      <c r="SUD52" s="354"/>
      <c r="SUE52" s="354"/>
      <c r="SUF52" s="354"/>
      <c r="SUG52" s="354"/>
      <c r="SUH52" s="354"/>
      <c r="SUI52" s="354"/>
      <c r="SUJ52" s="354"/>
      <c r="SUK52" s="354"/>
      <c r="SUL52" s="354"/>
      <c r="SUM52" s="354"/>
      <c r="SUN52" s="354"/>
      <c r="SUO52" s="354"/>
      <c r="SUP52" s="354"/>
      <c r="SUQ52" s="354"/>
      <c r="SUR52" s="354"/>
      <c r="SUS52" s="354"/>
      <c r="SUT52" s="354"/>
      <c r="SUU52" s="354"/>
      <c r="SUV52" s="354"/>
      <c r="SUW52" s="354"/>
      <c r="SUX52" s="354"/>
      <c r="SUY52" s="354"/>
      <c r="SUZ52" s="354"/>
      <c r="SVA52" s="354"/>
      <c r="SVB52" s="354"/>
      <c r="SVC52" s="354"/>
      <c r="SVD52" s="354"/>
      <c r="SVE52" s="354"/>
      <c r="SVF52" s="354"/>
      <c r="SVG52" s="354"/>
      <c r="SVH52" s="354"/>
      <c r="SVI52" s="354"/>
      <c r="SVJ52" s="354"/>
      <c r="SVK52" s="354"/>
      <c r="SVL52" s="354"/>
      <c r="SVM52" s="354"/>
      <c r="SVN52" s="354"/>
      <c r="SVO52" s="354"/>
      <c r="SVP52" s="354"/>
      <c r="SVQ52" s="354"/>
      <c r="SVR52" s="354"/>
      <c r="SVS52" s="354"/>
      <c r="SVT52" s="354"/>
      <c r="SVU52" s="354"/>
      <c r="SVV52" s="354"/>
      <c r="SVW52" s="354"/>
      <c r="SVX52" s="354"/>
      <c r="SVY52" s="354"/>
      <c r="SVZ52" s="354"/>
      <c r="SWA52" s="354"/>
      <c r="SWB52" s="354"/>
      <c r="SWC52" s="354"/>
      <c r="SWD52" s="354"/>
      <c r="SWE52" s="354"/>
      <c r="SWF52" s="354"/>
      <c r="SWG52" s="354"/>
      <c r="SWH52" s="354"/>
      <c r="SWI52" s="354"/>
      <c r="SWJ52" s="354"/>
      <c r="SWK52" s="354"/>
      <c r="SWL52" s="354"/>
      <c r="SWM52" s="354"/>
      <c r="SWN52" s="354"/>
      <c r="SWO52" s="354"/>
      <c r="SWP52" s="354"/>
      <c r="SWQ52" s="354"/>
      <c r="SWR52" s="354"/>
      <c r="SWS52" s="354"/>
      <c r="SWT52" s="354"/>
      <c r="SWU52" s="354"/>
      <c r="SWV52" s="354"/>
      <c r="SWW52" s="354"/>
      <c r="SWX52" s="354"/>
      <c r="SWY52" s="354"/>
      <c r="SWZ52" s="354"/>
      <c r="SXA52" s="354"/>
      <c r="SXB52" s="354"/>
      <c r="SXC52" s="354"/>
      <c r="SXD52" s="354"/>
      <c r="SXE52" s="354"/>
      <c r="SXF52" s="354"/>
      <c r="SXG52" s="354"/>
      <c r="SXH52" s="354"/>
      <c r="SXI52" s="354"/>
      <c r="SXJ52" s="354"/>
      <c r="SXK52" s="354"/>
      <c r="SXL52" s="354"/>
      <c r="SXM52" s="354"/>
      <c r="SXN52" s="354"/>
      <c r="SXO52" s="354"/>
      <c r="SXP52" s="354"/>
      <c r="SXQ52" s="354"/>
      <c r="SXR52" s="354"/>
      <c r="SXS52" s="354"/>
      <c r="SXT52" s="354"/>
      <c r="SXU52" s="354"/>
      <c r="SXV52" s="354"/>
      <c r="SXW52" s="354"/>
      <c r="SXX52" s="354"/>
      <c r="SXY52" s="354"/>
      <c r="SXZ52" s="354"/>
      <c r="SYA52" s="354"/>
      <c r="SYB52" s="354"/>
      <c r="SYC52" s="354"/>
      <c r="SYD52" s="354"/>
      <c r="SYE52" s="354"/>
      <c r="SYF52" s="354"/>
      <c r="SYG52" s="354"/>
      <c r="SYH52" s="354"/>
      <c r="SYI52" s="354"/>
      <c r="SYJ52" s="354"/>
      <c r="SYK52" s="354"/>
      <c r="SYL52" s="354"/>
      <c r="SYM52" s="354"/>
      <c r="SYN52" s="354"/>
      <c r="SYO52" s="354"/>
      <c r="SYP52" s="354"/>
      <c r="SYQ52" s="354"/>
      <c r="SYR52" s="354"/>
      <c r="SYS52" s="354"/>
      <c r="SYT52" s="354"/>
      <c r="SYU52" s="354"/>
      <c r="SYV52" s="354"/>
      <c r="SYW52" s="354"/>
      <c r="SYX52" s="354"/>
      <c r="SYY52" s="354"/>
      <c r="SYZ52" s="354"/>
      <c r="SZA52" s="354"/>
      <c r="SZB52" s="354"/>
      <c r="SZC52" s="354"/>
      <c r="SZD52" s="354"/>
      <c r="SZE52" s="354"/>
      <c r="SZF52" s="354"/>
      <c r="SZG52" s="354"/>
      <c r="SZH52" s="354"/>
      <c r="SZI52" s="354"/>
      <c r="SZJ52" s="354"/>
      <c r="SZK52" s="354"/>
      <c r="SZL52" s="354"/>
      <c r="SZM52" s="354"/>
      <c r="SZN52" s="354"/>
      <c r="SZO52" s="354"/>
      <c r="SZP52" s="354"/>
      <c r="SZQ52" s="354"/>
      <c r="SZR52" s="354"/>
      <c r="SZS52" s="354"/>
      <c r="SZT52" s="354"/>
      <c r="SZU52" s="354"/>
      <c r="SZV52" s="354"/>
      <c r="SZW52" s="354"/>
      <c r="SZX52" s="354"/>
      <c r="SZY52" s="354"/>
      <c r="SZZ52" s="354"/>
      <c r="TAA52" s="354"/>
      <c r="TAB52" s="354"/>
      <c r="TAC52" s="354"/>
      <c r="TAD52" s="354"/>
      <c r="TAE52" s="354"/>
      <c r="TAF52" s="354"/>
      <c r="TAG52" s="354"/>
      <c r="TAH52" s="354"/>
      <c r="TAI52" s="354"/>
      <c r="TAJ52" s="354"/>
      <c r="TAK52" s="354"/>
      <c r="TAL52" s="354"/>
      <c r="TAM52" s="354"/>
      <c r="TAN52" s="354"/>
      <c r="TAO52" s="354"/>
      <c r="TAP52" s="354"/>
      <c r="TAQ52" s="354"/>
      <c r="TAR52" s="354"/>
      <c r="TAS52" s="354"/>
      <c r="TAT52" s="354"/>
      <c r="TAU52" s="354"/>
      <c r="TAV52" s="354"/>
      <c r="TAW52" s="354"/>
      <c r="TAX52" s="354"/>
      <c r="TAY52" s="354"/>
      <c r="TAZ52" s="354"/>
      <c r="TBA52" s="354"/>
      <c r="TBB52" s="354"/>
      <c r="TBC52" s="354"/>
      <c r="TBD52" s="354"/>
      <c r="TBE52" s="354"/>
      <c r="TBF52" s="354"/>
      <c r="TBG52" s="354"/>
      <c r="TBH52" s="354"/>
      <c r="TBI52" s="354"/>
      <c r="TBJ52" s="354"/>
      <c r="TBK52" s="354"/>
      <c r="TBL52" s="354"/>
      <c r="TBM52" s="354"/>
      <c r="TBN52" s="354"/>
      <c r="TBO52" s="354"/>
      <c r="TBP52" s="354"/>
      <c r="TBQ52" s="354"/>
      <c r="TBR52" s="354"/>
      <c r="TBS52" s="354"/>
      <c r="TBT52" s="354"/>
      <c r="TBU52" s="354"/>
      <c r="TBV52" s="354"/>
      <c r="TBW52" s="354"/>
      <c r="TBX52" s="354"/>
      <c r="TBY52" s="354"/>
      <c r="TBZ52" s="354"/>
      <c r="TCA52" s="354"/>
      <c r="TCB52" s="354"/>
      <c r="TCC52" s="354"/>
      <c r="TCD52" s="354"/>
      <c r="TCE52" s="354"/>
      <c r="TCF52" s="354"/>
      <c r="TCG52" s="354"/>
      <c r="TCH52" s="354"/>
      <c r="TCI52" s="354"/>
      <c r="TCJ52" s="354"/>
      <c r="TCK52" s="354"/>
      <c r="TCL52" s="354"/>
      <c r="TCM52" s="354"/>
      <c r="TCN52" s="354"/>
      <c r="TCO52" s="354"/>
      <c r="TCP52" s="354"/>
      <c r="TCQ52" s="354"/>
      <c r="TCR52" s="354"/>
      <c r="TCS52" s="354"/>
      <c r="TCT52" s="354"/>
      <c r="TCU52" s="354"/>
      <c r="TCV52" s="354"/>
      <c r="TCW52" s="354"/>
      <c r="TCX52" s="354"/>
      <c r="TCY52" s="354"/>
      <c r="TCZ52" s="354"/>
      <c r="TDA52" s="354"/>
      <c r="TDB52" s="354"/>
      <c r="TDC52" s="354"/>
      <c r="TDD52" s="354"/>
      <c r="TDE52" s="354"/>
      <c r="TDF52" s="354"/>
      <c r="TDG52" s="354"/>
      <c r="TDH52" s="354"/>
      <c r="TDI52" s="354"/>
      <c r="TDJ52" s="354"/>
      <c r="TDK52" s="354"/>
      <c r="TDL52" s="354"/>
      <c r="TDM52" s="354"/>
      <c r="TDN52" s="354"/>
      <c r="TDO52" s="354"/>
      <c r="TDP52" s="354"/>
      <c r="TDQ52" s="354"/>
      <c r="TDR52" s="354"/>
      <c r="TDS52" s="354"/>
      <c r="TDT52" s="354"/>
      <c r="TDU52" s="354"/>
      <c r="TDV52" s="354"/>
      <c r="TDW52" s="354"/>
      <c r="TDX52" s="354"/>
      <c r="TDY52" s="354"/>
      <c r="TDZ52" s="354"/>
      <c r="TEA52" s="354"/>
      <c r="TEB52" s="354"/>
      <c r="TEC52" s="354"/>
      <c r="TED52" s="354"/>
      <c r="TEE52" s="354"/>
      <c r="TEF52" s="354"/>
      <c r="TEG52" s="354"/>
      <c r="TEH52" s="354"/>
      <c r="TEI52" s="354"/>
      <c r="TEJ52" s="354"/>
      <c r="TEK52" s="354"/>
      <c r="TEL52" s="354"/>
      <c r="TEM52" s="354"/>
      <c r="TEN52" s="354"/>
      <c r="TEO52" s="354"/>
      <c r="TEP52" s="354"/>
      <c r="TEQ52" s="354"/>
      <c r="TER52" s="354"/>
      <c r="TES52" s="354"/>
      <c r="TET52" s="354"/>
      <c r="TEU52" s="354"/>
      <c r="TEV52" s="354"/>
      <c r="TEW52" s="354"/>
      <c r="TEX52" s="354"/>
      <c r="TEY52" s="354"/>
      <c r="TEZ52" s="354"/>
      <c r="TFA52" s="354"/>
      <c r="TFB52" s="354"/>
      <c r="TFC52" s="354"/>
      <c r="TFD52" s="354"/>
      <c r="TFE52" s="354"/>
      <c r="TFF52" s="354"/>
      <c r="TFG52" s="354"/>
      <c r="TFH52" s="354"/>
      <c r="TFI52" s="354"/>
      <c r="TFJ52" s="354"/>
      <c r="TFK52" s="354"/>
      <c r="TFL52" s="354"/>
      <c r="TFM52" s="354"/>
      <c r="TFN52" s="354"/>
      <c r="TFO52" s="354"/>
      <c r="TFP52" s="354"/>
      <c r="TFQ52" s="354"/>
      <c r="TFR52" s="354"/>
      <c r="TFS52" s="354"/>
      <c r="TFT52" s="354"/>
      <c r="TFU52" s="354"/>
      <c r="TFV52" s="354"/>
      <c r="TFW52" s="354"/>
      <c r="TFX52" s="354"/>
      <c r="TFY52" s="354"/>
      <c r="TFZ52" s="354"/>
      <c r="TGA52" s="354"/>
      <c r="TGB52" s="354"/>
      <c r="TGC52" s="354"/>
      <c r="TGD52" s="354"/>
      <c r="TGE52" s="354"/>
      <c r="TGF52" s="354"/>
      <c r="TGG52" s="354"/>
      <c r="TGH52" s="354"/>
      <c r="TGI52" s="354"/>
      <c r="TGJ52" s="354"/>
      <c r="TGK52" s="354"/>
      <c r="TGL52" s="354"/>
      <c r="TGM52" s="354"/>
      <c r="TGN52" s="354"/>
      <c r="TGO52" s="354"/>
      <c r="TGP52" s="354"/>
      <c r="TGQ52" s="354"/>
      <c r="TGR52" s="354"/>
      <c r="TGS52" s="354"/>
      <c r="TGT52" s="354"/>
      <c r="TGU52" s="354"/>
      <c r="TGV52" s="354"/>
      <c r="TGW52" s="354"/>
      <c r="TGX52" s="354"/>
      <c r="TGY52" s="354"/>
      <c r="TGZ52" s="354"/>
      <c r="THA52" s="354"/>
      <c r="THB52" s="354"/>
      <c r="THC52" s="354"/>
      <c r="THD52" s="354"/>
      <c r="THE52" s="354"/>
      <c r="THF52" s="354"/>
      <c r="THG52" s="354"/>
      <c r="THH52" s="354"/>
      <c r="THI52" s="354"/>
      <c r="THJ52" s="354"/>
      <c r="THK52" s="354"/>
      <c r="THL52" s="354"/>
      <c r="THM52" s="354"/>
      <c r="THN52" s="354"/>
      <c r="THO52" s="354"/>
      <c r="THP52" s="354"/>
      <c r="THQ52" s="354"/>
      <c r="THR52" s="354"/>
      <c r="THS52" s="354"/>
      <c r="THT52" s="354"/>
      <c r="THU52" s="354"/>
      <c r="THV52" s="354"/>
      <c r="THW52" s="354"/>
      <c r="THX52" s="354"/>
      <c r="THY52" s="354"/>
      <c r="THZ52" s="354"/>
      <c r="TIA52" s="354"/>
      <c r="TIB52" s="354"/>
      <c r="TIC52" s="354"/>
      <c r="TID52" s="354"/>
      <c r="TIE52" s="354"/>
      <c r="TIF52" s="354"/>
      <c r="TIG52" s="354"/>
      <c r="TIH52" s="354"/>
      <c r="TII52" s="354"/>
      <c r="TIJ52" s="354"/>
      <c r="TIK52" s="354"/>
      <c r="TIL52" s="354"/>
      <c r="TIM52" s="354"/>
      <c r="TIN52" s="354"/>
      <c r="TIO52" s="354"/>
      <c r="TIP52" s="354"/>
      <c r="TIQ52" s="354"/>
      <c r="TIR52" s="354"/>
      <c r="TIS52" s="354"/>
      <c r="TIT52" s="354"/>
      <c r="TIU52" s="354"/>
      <c r="TIV52" s="354"/>
      <c r="TIW52" s="354"/>
      <c r="TIX52" s="354"/>
      <c r="TIY52" s="354"/>
      <c r="TIZ52" s="354"/>
      <c r="TJA52" s="354"/>
      <c r="TJB52" s="354"/>
      <c r="TJC52" s="354"/>
      <c r="TJD52" s="354"/>
      <c r="TJE52" s="354"/>
      <c r="TJF52" s="354"/>
      <c r="TJG52" s="354"/>
      <c r="TJH52" s="354"/>
      <c r="TJI52" s="354"/>
      <c r="TJJ52" s="354"/>
      <c r="TJK52" s="354"/>
      <c r="TJL52" s="354"/>
      <c r="TJM52" s="354"/>
      <c r="TJN52" s="354"/>
      <c r="TJO52" s="354"/>
      <c r="TJP52" s="354"/>
      <c r="TJQ52" s="354"/>
      <c r="TJR52" s="354"/>
      <c r="TJS52" s="354"/>
      <c r="TJT52" s="354"/>
      <c r="TJU52" s="354"/>
      <c r="TJV52" s="354"/>
      <c r="TJW52" s="354"/>
      <c r="TJX52" s="354"/>
      <c r="TJY52" s="354"/>
      <c r="TJZ52" s="354"/>
      <c r="TKA52" s="354"/>
      <c r="TKB52" s="354"/>
      <c r="TKC52" s="354"/>
      <c r="TKD52" s="354"/>
      <c r="TKE52" s="354"/>
      <c r="TKF52" s="354"/>
      <c r="TKG52" s="354"/>
      <c r="TKH52" s="354"/>
      <c r="TKI52" s="354"/>
      <c r="TKJ52" s="354"/>
      <c r="TKK52" s="354"/>
      <c r="TKL52" s="354"/>
      <c r="TKM52" s="354"/>
      <c r="TKN52" s="354"/>
      <c r="TKO52" s="354"/>
      <c r="TKP52" s="354"/>
      <c r="TKQ52" s="354"/>
      <c r="TKR52" s="354"/>
      <c r="TKS52" s="354"/>
      <c r="TKT52" s="354"/>
      <c r="TKU52" s="354"/>
      <c r="TKV52" s="354"/>
      <c r="TKW52" s="354"/>
      <c r="TKX52" s="354"/>
      <c r="TKY52" s="354"/>
      <c r="TKZ52" s="354"/>
      <c r="TLA52" s="354"/>
      <c r="TLB52" s="354"/>
      <c r="TLC52" s="354"/>
      <c r="TLD52" s="354"/>
      <c r="TLE52" s="354"/>
      <c r="TLF52" s="354"/>
      <c r="TLG52" s="354"/>
      <c r="TLH52" s="354"/>
      <c r="TLI52" s="354"/>
      <c r="TLJ52" s="354"/>
      <c r="TLK52" s="354"/>
      <c r="TLL52" s="354"/>
      <c r="TLM52" s="354"/>
      <c r="TLN52" s="354"/>
      <c r="TLO52" s="354"/>
      <c r="TLP52" s="354"/>
      <c r="TLQ52" s="354"/>
      <c r="TLR52" s="354"/>
      <c r="TLS52" s="354"/>
      <c r="TLT52" s="354"/>
      <c r="TLU52" s="354"/>
      <c r="TLV52" s="354"/>
      <c r="TLW52" s="354"/>
      <c r="TLX52" s="354"/>
      <c r="TLY52" s="354"/>
      <c r="TLZ52" s="354"/>
      <c r="TMA52" s="354"/>
      <c r="TMB52" s="354"/>
      <c r="TMC52" s="354"/>
      <c r="TMD52" s="354"/>
      <c r="TME52" s="354"/>
      <c r="TMF52" s="354"/>
      <c r="TMG52" s="354"/>
      <c r="TMH52" s="354"/>
      <c r="TMI52" s="354"/>
      <c r="TMJ52" s="354"/>
      <c r="TMK52" s="354"/>
      <c r="TML52" s="354"/>
      <c r="TMM52" s="354"/>
      <c r="TMN52" s="354"/>
      <c r="TMO52" s="354"/>
      <c r="TMP52" s="354"/>
      <c r="TMQ52" s="354"/>
      <c r="TMR52" s="354"/>
      <c r="TMS52" s="354"/>
      <c r="TMT52" s="354"/>
      <c r="TMU52" s="354"/>
      <c r="TMV52" s="354"/>
      <c r="TMW52" s="354"/>
      <c r="TMX52" s="354"/>
      <c r="TMY52" s="354"/>
      <c r="TMZ52" s="354"/>
      <c r="TNA52" s="354"/>
      <c r="TNB52" s="354"/>
      <c r="TNC52" s="354"/>
      <c r="TND52" s="354"/>
      <c r="TNE52" s="354"/>
      <c r="TNF52" s="354"/>
      <c r="TNG52" s="354"/>
      <c r="TNH52" s="354"/>
      <c r="TNI52" s="354"/>
      <c r="TNJ52" s="354"/>
      <c r="TNK52" s="354"/>
      <c r="TNL52" s="354"/>
      <c r="TNM52" s="354"/>
      <c r="TNN52" s="354"/>
      <c r="TNO52" s="354"/>
      <c r="TNP52" s="354"/>
      <c r="TNQ52" s="354"/>
      <c r="TNR52" s="354"/>
      <c r="TNS52" s="354"/>
      <c r="TNT52" s="354"/>
      <c r="TNU52" s="354"/>
      <c r="TNV52" s="354"/>
      <c r="TNW52" s="354"/>
      <c r="TNX52" s="354"/>
      <c r="TNY52" s="354"/>
      <c r="TNZ52" s="354"/>
      <c r="TOA52" s="354"/>
      <c r="TOB52" s="354"/>
      <c r="TOC52" s="354"/>
      <c r="TOD52" s="354"/>
      <c r="TOE52" s="354"/>
      <c r="TOF52" s="354"/>
      <c r="TOG52" s="354"/>
      <c r="TOH52" s="354"/>
      <c r="TOI52" s="354"/>
      <c r="TOJ52" s="354"/>
      <c r="TOK52" s="354"/>
      <c r="TOL52" s="354"/>
      <c r="TOM52" s="354"/>
      <c r="TON52" s="354"/>
      <c r="TOO52" s="354"/>
      <c r="TOP52" s="354"/>
      <c r="TOQ52" s="354"/>
      <c r="TOR52" s="354"/>
      <c r="TOS52" s="354"/>
      <c r="TOT52" s="354"/>
      <c r="TOU52" s="354"/>
      <c r="TOV52" s="354"/>
      <c r="TOW52" s="354"/>
      <c r="TOX52" s="354"/>
      <c r="TOY52" s="354"/>
      <c r="TOZ52" s="354"/>
      <c r="TPA52" s="354"/>
      <c r="TPB52" s="354"/>
      <c r="TPC52" s="354"/>
      <c r="TPD52" s="354"/>
      <c r="TPE52" s="354"/>
      <c r="TPF52" s="354"/>
      <c r="TPG52" s="354"/>
      <c r="TPH52" s="354"/>
      <c r="TPI52" s="354"/>
      <c r="TPJ52" s="354"/>
      <c r="TPK52" s="354"/>
      <c r="TPL52" s="354"/>
      <c r="TPM52" s="354"/>
      <c r="TPN52" s="354"/>
      <c r="TPO52" s="354"/>
      <c r="TPP52" s="354"/>
      <c r="TPQ52" s="354"/>
      <c r="TPR52" s="354"/>
      <c r="TPS52" s="354"/>
      <c r="TPT52" s="354"/>
      <c r="TPU52" s="354"/>
      <c r="TPV52" s="354"/>
      <c r="TPW52" s="354"/>
      <c r="TPX52" s="354"/>
      <c r="TPY52" s="354"/>
      <c r="TPZ52" s="354"/>
      <c r="TQA52" s="354"/>
      <c r="TQB52" s="354"/>
      <c r="TQC52" s="354"/>
      <c r="TQD52" s="354"/>
      <c r="TQE52" s="354"/>
      <c r="TQF52" s="354"/>
      <c r="TQG52" s="354"/>
      <c r="TQH52" s="354"/>
      <c r="TQI52" s="354"/>
      <c r="TQJ52" s="354"/>
      <c r="TQK52" s="354"/>
      <c r="TQL52" s="354"/>
      <c r="TQM52" s="354"/>
      <c r="TQN52" s="354"/>
      <c r="TQO52" s="354"/>
      <c r="TQP52" s="354"/>
      <c r="TQQ52" s="354"/>
      <c r="TQR52" s="354"/>
      <c r="TQS52" s="354"/>
      <c r="TQT52" s="354"/>
      <c r="TQU52" s="354"/>
      <c r="TQV52" s="354"/>
      <c r="TQW52" s="354"/>
      <c r="TQX52" s="354"/>
      <c r="TQY52" s="354"/>
      <c r="TQZ52" s="354"/>
      <c r="TRA52" s="354"/>
      <c r="TRB52" s="354"/>
      <c r="TRC52" s="354"/>
      <c r="TRD52" s="354"/>
      <c r="TRE52" s="354"/>
      <c r="TRF52" s="354"/>
      <c r="TRG52" s="354"/>
      <c r="TRH52" s="354"/>
      <c r="TRI52" s="354"/>
      <c r="TRJ52" s="354"/>
      <c r="TRK52" s="354"/>
      <c r="TRL52" s="354"/>
      <c r="TRM52" s="354"/>
      <c r="TRN52" s="354"/>
      <c r="TRO52" s="354"/>
      <c r="TRP52" s="354"/>
      <c r="TRQ52" s="354"/>
      <c r="TRR52" s="354"/>
      <c r="TRS52" s="354"/>
      <c r="TRT52" s="354"/>
      <c r="TRU52" s="354"/>
      <c r="TRV52" s="354"/>
      <c r="TRW52" s="354"/>
      <c r="TRX52" s="354"/>
      <c r="TRY52" s="354"/>
      <c r="TRZ52" s="354"/>
      <c r="TSA52" s="354"/>
      <c r="TSB52" s="354"/>
      <c r="TSC52" s="354"/>
      <c r="TSD52" s="354"/>
      <c r="TSE52" s="354"/>
      <c r="TSF52" s="354"/>
      <c r="TSG52" s="354"/>
      <c r="TSH52" s="354"/>
      <c r="TSI52" s="354"/>
      <c r="TSJ52" s="354"/>
      <c r="TSK52" s="354"/>
      <c r="TSL52" s="354"/>
      <c r="TSM52" s="354"/>
      <c r="TSN52" s="354"/>
      <c r="TSO52" s="354"/>
      <c r="TSP52" s="354"/>
      <c r="TSQ52" s="354"/>
      <c r="TSR52" s="354"/>
      <c r="TSS52" s="354"/>
      <c r="TST52" s="354"/>
      <c r="TSU52" s="354"/>
      <c r="TSV52" s="354"/>
      <c r="TSW52" s="354"/>
      <c r="TSX52" s="354"/>
      <c r="TSY52" s="354"/>
      <c r="TSZ52" s="354"/>
      <c r="TTA52" s="354"/>
      <c r="TTB52" s="354"/>
      <c r="TTC52" s="354"/>
      <c r="TTD52" s="354"/>
      <c r="TTE52" s="354"/>
      <c r="TTF52" s="354"/>
      <c r="TTG52" s="354"/>
      <c r="TTH52" s="354"/>
      <c r="TTI52" s="354"/>
      <c r="TTJ52" s="354"/>
      <c r="TTK52" s="354"/>
      <c r="TTL52" s="354"/>
      <c r="TTM52" s="354"/>
      <c r="TTN52" s="354"/>
      <c r="TTO52" s="354"/>
      <c r="TTP52" s="354"/>
      <c r="TTQ52" s="354"/>
      <c r="TTR52" s="354"/>
      <c r="TTS52" s="354"/>
      <c r="TTT52" s="354"/>
      <c r="TTU52" s="354"/>
      <c r="TTV52" s="354"/>
      <c r="TTW52" s="354"/>
      <c r="TTX52" s="354"/>
      <c r="TTY52" s="354"/>
      <c r="TTZ52" s="354"/>
      <c r="TUA52" s="354"/>
      <c r="TUB52" s="354"/>
      <c r="TUC52" s="354"/>
      <c r="TUD52" s="354"/>
      <c r="TUE52" s="354"/>
      <c r="TUF52" s="354"/>
      <c r="TUG52" s="354"/>
      <c r="TUH52" s="354"/>
      <c r="TUI52" s="354"/>
      <c r="TUJ52" s="354"/>
      <c r="TUK52" s="354"/>
      <c r="TUL52" s="354"/>
      <c r="TUM52" s="354"/>
      <c r="TUN52" s="354"/>
      <c r="TUO52" s="354"/>
      <c r="TUP52" s="354"/>
      <c r="TUQ52" s="354"/>
      <c r="TUR52" s="354"/>
      <c r="TUS52" s="354"/>
      <c r="TUT52" s="354"/>
      <c r="TUU52" s="354"/>
      <c r="TUV52" s="354"/>
      <c r="TUW52" s="354"/>
      <c r="TUX52" s="354"/>
      <c r="TUY52" s="354"/>
      <c r="TUZ52" s="354"/>
      <c r="TVA52" s="354"/>
      <c r="TVB52" s="354"/>
      <c r="TVC52" s="354"/>
      <c r="TVD52" s="354"/>
      <c r="TVE52" s="354"/>
      <c r="TVF52" s="354"/>
      <c r="TVG52" s="354"/>
      <c r="TVH52" s="354"/>
      <c r="TVI52" s="354"/>
      <c r="TVJ52" s="354"/>
      <c r="TVK52" s="354"/>
      <c r="TVL52" s="354"/>
      <c r="TVM52" s="354"/>
      <c r="TVN52" s="354"/>
      <c r="TVO52" s="354"/>
      <c r="TVP52" s="354"/>
      <c r="TVQ52" s="354"/>
      <c r="TVR52" s="354"/>
      <c r="TVS52" s="354"/>
      <c r="TVT52" s="354"/>
      <c r="TVU52" s="354"/>
      <c r="TVV52" s="354"/>
      <c r="TVW52" s="354"/>
      <c r="TVX52" s="354"/>
      <c r="TVY52" s="354"/>
      <c r="TVZ52" s="354"/>
      <c r="TWA52" s="354"/>
      <c r="TWB52" s="354"/>
      <c r="TWC52" s="354"/>
      <c r="TWD52" s="354"/>
      <c r="TWE52" s="354"/>
      <c r="TWF52" s="354"/>
      <c r="TWG52" s="354"/>
      <c r="TWH52" s="354"/>
      <c r="TWI52" s="354"/>
      <c r="TWJ52" s="354"/>
      <c r="TWK52" s="354"/>
      <c r="TWL52" s="354"/>
      <c r="TWM52" s="354"/>
      <c r="TWN52" s="354"/>
      <c r="TWO52" s="354"/>
      <c r="TWP52" s="354"/>
      <c r="TWQ52" s="354"/>
      <c r="TWR52" s="354"/>
      <c r="TWS52" s="354"/>
      <c r="TWT52" s="354"/>
      <c r="TWU52" s="354"/>
      <c r="TWV52" s="354"/>
      <c r="TWW52" s="354"/>
      <c r="TWX52" s="354"/>
      <c r="TWY52" s="354"/>
      <c r="TWZ52" s="354"/>
      <c r="TXA52" s="354"/>
      <c r="TXB52" s="354"/>
      <c r="TXC52" s="354"/>
      <c r="TXD52" s="354"/>
      <c r="TXE52" s="354"/>
      <c r="TXF52" s="354"/>
      <c r="TXG52" s="354"/>
      <c r="TXH52" s="354"/>
      <c r="TXI52" s="354"/>
      <c r="TXJ52" s="354"/>
      <c r="TXK52" s="354"/>
      <c r="TXL52" s="354"/>
      <c r="TXM52" s="354"/>
      <c r="TXN52" s="354"/>
      <c r="TXO52" s="354"/>
      <c r="TXP52" s="354"/>
      <c r="TXQ52" s="354"/>
      <c r="TXR52" s="354"/>
      <c r="TXS52" s="354"/>
      <c r="TXT52" s="354"/>
      <c r="TXU52" s="354"/>
      <c r="TXV52" s="354"/>
      <c r="TXW52" s="354"/>
      <c r="TXX52" s="354"/>
      <c r="TXY52" s="354"/>
      <c r="TXZ52" s="354"/>
      <c r="TYA52" s="354"/>
      <c r="TYB52" s="354"/>
      <c r="TYC52" s="354"/>
      <c r="TYD52" s="354"/>
      <c r="TYE52" s="354"/>
      <c r="TYF52" s="354"/>
      <c r="TYG52" s="354"/>
      <c r="TYH52" s="354"/>
      <c r="TYI52" s="354"/>
      <c r="TYJ52" s="354"/>
      <c r="TYK52" s="354"/>
      <c r="TYL52" s="354"/>
      <c r="TYM52" s="354"/>
      <c r="TYN52" s="354"/>
      <c r="TYO52" s="354"/>
      <c r="TYP52" s="354"/>
      <c r="TYQ52" s="354"/>
      <c r="TYR52" s="354"/>
      <c r="TYS52" s="354"/>
      <c r="TYT52" s="354"/>
      <c r="TYU52" s="354"/>
      <c r="TYV52" s="354"/>
      <c r="TYW52" s="354"/>
      <c r="TYX52" s="354"/>
      <c r="TYY52" s="354"/>
      <c r="TYZ52" s="354"/>
      <c r="TZA52" s="354"/>
      <c r="TZB52" s="354"/>
      <c r="TZC52" s="354"/>
      <c r="TZD52" s="354"/>
      <c r="TZE52" s="354"/>
      <c r="TZF52" s="354"/>
      <c r="TZG52" s="354"/>
      <c r="TZH52" s="354"/>
      <c r="TZI52" s="354"/>
      <c r="TZJ52" s="354"/>
      <c r="TZK52" s="354"/>
      <c r="TZL52" s="354"/>
      <c r="TZM52" s="354"/>
      <c r="TZN52" s="354"/>
      <c r="TZO52" s="354"/>
      <c r="TZP52" s="354"/>
      <c r="TZQ52" s="354"/>
      <c r="TZR52" s="354"/>
      <c r="TZS52" s="354"/>
      <c r="TZT52" s="354"/>
      <c r="TZU52" s="354"/>
      <c r="TZV52" s="354"/>
      <c r="TZW52" s="354"/>
      <c r="TZX52" s="354"/>
      <c r="TZY52" s="354"/>
      <c r="TZZ52" s="354"/>
      <c r="UAA52" s="354"/>
      <c r="UAB52" s="354"/>
      <c r="UAC52" s="354"/>
      <c r="UAD52" s="354"/>
      <c r="UAE52" s="354"/>
      <c r="UAF52" s="354"/>
      <c r="UAG52" s="354"/>
      <c r="UAH52" s="354"/>
      <c r="UAI52" s="354"/>
      <c r="UAJ52" s="354"/>
      <c r="UAK52" s="354"/>
      <c r="UAL52" s="354"/>
      <c r="UAM52" s="354"/>
      <c r="UAN52" s="354"/>
      <c r="UAO52" s="354"/>
      <c r="UAP52" s="354"/>
      <c r="UAQ52" s="354"/>
      <c r="UAR52" s="354"/>
      <c r="UAS52" s="354"/>
      <c r="UAT52" s="354"/>
      <c r="UAU52" s="354"/>
      <c r="UAV52" s="354"/>
      <c r="UAW52" s="354"/>
      <c r="UAX52" s="354"/>
      <c r="UAY52" s="354"/>
      <c r="UAZ52" s="354"/>
      <c r="UBA52" s="354"/>
      <c r="UBB52" s="354"/>
      <c r="UBC52" s="354"/>
      <c r="UBD52" s="354"/>
      <c r="UBE52" s="354"/>
      <c r="UBF52" s="354"/>
      <c r="UBG52" s="354"/>
      <c r="UBH52" s="354"/>
      <c r="UBI52" s="354"/>
      <c r="UBJ52" s="354"/>
      <c r="UBK52" s="354"/>
      <c r="UBL52" s="354"/>
      <c r="UBM52" s="354"/>
      <c r="UBN52" s="354"/>
      <c r="UBO52" s="354"/>
      <c r="UBP52" s="354"/>
      <c r="UBQ52" s="354"/>
      <c r="UBR52" s="354"/>
      <c r="UBS52" s="354"/>
      <c r="UBT52" s="354"/>
      <c r="UBU52" s="354"/>
      <c r="UBV52" s="354"/>
      <c r="UBW52" s="354"/>
      <c r="UBX52" s="354"/>
      <c r="UBY52" s="354"/>
      <c r="UBZ52" s="354"/>
      <c r="UCA52" s="354"/>
      <c r="UCB52" s="354"/>
      <c r="UCC52" s="354"/>
      <c r="UCD52" s="354"/>
      <c r="UCE52" s="354"/>
      <c r="UCF52" s="354"/>
      <c r="UCG52" s="354"/>
      <c r="UCH52" s="354"/>
      <c r="UCI52" s="354"/>
      <c r="UCJ52" s="354"/>
      <c r="UCK52" s="354"/>
      <c r="UCL52" s="354"/>
      <c r="UCM52" s="354"/>
      <c r="UCN52" s="354"/>
      <c r="UCO52" s="354"/>
      <c r="UCP52" s="354"/>
      <c r="UCQ52" s="354"/>
      <c r="UCR52" s="354"/>
      <c r="UCS52" s="354"/>
      <c r="UCT52" s="354"/>
      <c r="UCU52" s="354"/>
      <c r="UCV52" s="354"/>
      <c r="UCW52" s="354"/>
      <c r="UCX52" s="354"/>
      <c r="UCY52" s="354"/>
      <c r="UCZ52" s="354"/>
      <c r="UDA52" s="354"/>
      <c r="UDB52" s="354"/>
      <c r="UDC52" s="354"/>
      <c r="UDD52" s="354"/>
      <c r="UDE52" s="354"/>
      <c r="UDF52" s="354"/>
      <c r="UDG52" s="354"/>
      <c r="UDH52" s="354"/>
      <c r="UDI52" s="354"/>
      <c r="UDJ52" s="354"/>
      <c r="UDK52" s="354"/>
      <c r="UDL52" s="354"/>
      <c r="UDM52" s="354"/>
      <c r="UDN52" s="354"/>
      <c r="UDO52" s="354"/>
      <c r="UDP52" s="354"/>
      <c r="UDQ52" s="354"/>
      <c r="UDR52" s="354"/>
      <c r="UDS52" s="354"/>
      <c r="UDT52" s="354"/>
      <c r="UDU52" s="354"/>
      <c r="UDV52" s="354"/>
      <c r="UDW52" s="354"/>
      <c r="UDX52" s="354"/>
      <c r="UDY52" s="354"/>
      <c r="UDZ52" s="354"/>
      <c r="UEA52" s="354"/>
      <c r="UEB52" s="354"/>
      <c r="UEC52" s="354"/>
      <c r="UED52" s="354"/>
      <c r="UEE52" s="354"/>
      <c r="UEF52" s="354"/>
      <c r="UEG52" s="354"/>
      <c r="UEH52" s="354"/>
      <c r="UEI52" s="354"/>
      <c r="UEJ52" s="354"/>
      <c r="UEK52" s="354"/>
      <c r="UEL52" s="354"/>
      <c r="UEM52" s="354"/>
      <c r="UEN52" s="354"/>
      <c r="UEO52" s="354"/>
      <c r="UEP52" s="354"/>
      <c r="UEQ52" s="354"/>
      <c r="UER52" s="354"/>
      <c r="UES52" s="354"/>
      <c r="UET52" s="354"/>
      <c r="UEU52" s="354"/>
      <c r="UEV52" s="354"/>
      <c r="UEW52" s="354"/>
      <c r="UEX52" s="354"/>
      <c r="UEY52" s="354"/>
      <c r="UEZ52" s="354"/>
      <c r="UFA52" s="354"/>
      <c r="UFB52" s="354"/>
      <c r="UFC52" s="354"/>
      <c r="UFD52" s="354"/>
      <c r="UFE52" s="354"/>
      <c r="UFF52" s="354"/>
      <c r="UFG52" s="354"/>
      <c r="UFH52" s="354"/>
      <c r="UFI52" s="354"/>
      <c r="UFJ52" s="354"/>
      <c r="UFK52" s="354"/>
      <c r="UFL52" s="354"/>
      <c r="UFM52" s="354"/>
      <c r="UFN52" s="354"/>
      <c r="UFO52" s="354"/>
      <c r="UFP52" s="354"/>
      <c r="UFQ52" s="354"/>
      <c r="UFR52" s="354"/>
      <c r="UFS52" s="354"/>
      <c r="UFT52" s="354"/>
      <c r="UFU52" s="354"/>
      <c r="UFV52" s="354"/>
      <c r="UFW52" s="354"/>
      <c r="UFX52" s="354"/>
      <c r="UFY52" s="354"/>
      <c r="UFZ52" s="354"/>
      <c r="UGA52" s="354"/>
      <c r="UGB52" s="354"/>
      <c r="UGC52" s="354"/>
      <c r="UGD52" s="354"/>
      <c r="UGE52" s="354"/>
      <c r="UGF52" s="354"/>
      <c r="UGG52" s="354"/>
      <c r="UGH52" s="354"/>
      <c r="UGI52" s="354"/>
      <c r="UGJ52" s="354"/>
      <c r="UGK52" s="354"/>
      <c r="UGL52" s="354"/>
      <c r="UGM52" s="354"/>
      <c r="UGN52" s="354"/>
      <c r="UGO52" s="354"/>
      <c r="UGP52" s="354"/>
      <c r="UGQ52" s="354"/>
      <c r="UGR52" s="354"/>
      <c r="UGS52" s="354"/>
      <c r="UGT52" s="354"/>
      <c r="UGU52" s="354"/>
      <c r="UGV52" s="354"/>
      <c r="UGW52" s="354"/>
      <c r="UGX52" s="354"/>
      <c r="UGY52" s="354"/>
      <c r="UGZ52" s="354"/>
      <c r="UHA52" s="354"/>
      <c r="UHB52" s="354"/>
      <c r="UHC52" s="354"/>
      <c r="UHD52" s="354"/>
      <c r="UHE52" s="354"/>
      <c r="UHF52" s="354"/>
      <c r="UHG52" s="354"/>
      <c r="UHH52" s="354"/>
      <c r="UHI52" s="354"/>
      <c r="UHJ52" s="354"/>
      <c r="UHK52" s="354"/>
      <c r="UHL52" s="354"/>
      <c r="UHM52" s="354"/>
      <c r="UHN52" s="354"/>
      <c r="UHO52" s="354"/>
      <c r="UHP52" s="354"/>
      <c r="UHQ52" s="354"/>
      <c r="UHR52" s="354"/>
      <c r="UHS52" s="354"/>
      <c r="UHT52" s="354"/>
      <c r="UHU52" s="354"/>
      <c r="UHV52" s="354"/>
      <c r="UHW52" s="354"/>
      <c r="UHX52" s="354"/>
      <c r="UHY52" s="354"/>
      <c r="UHZ52" s="354"/>
      <c r="UIA52" s="354"/>
      <c r="UIB52" s="354"/>
      <c r="UIC52" s="354"/>
      <c r="UID52" s="354"/>
      <c r="UIE52" s="354"/>
      <c r="UIF52" s="354"/>
      <c r="UIG52" s="354"/>
      <c r="UIH52" s="354"/>
      <c r="UII52" s="354"/>
      <c r="UIJ52" s="354"/>
      <c r="UIK52" s="354"/>
      <c r="UIL52" s="354"/>
      <c r="UIM52" s="354"/>
      <c r="UIN52" s="354"/>
      <c r="UIO52" s="354"/>
      <c r="UIP52" s="354"/>
      <c r="UIQ52" s="354"/>
      <c r="UIR52" s="354"/>
      <c r="UIS52" s="354"/>
      <c r="UIT52" s="354"/>
      <c r="UIU52" s="354"/>
      <c r="UIV52" s="354"/>
      <c r="UIW52" s="354"/>
      <c r="UIX52" s="354"/>
      <c r="UIY52" s="354"/>
      <c r="UIZ52" s="354"/>
      <c r="UJA52" s="354"/>
      <c r="UJB52" s="354"/>
      <c r="UJC52" s="354"/>
      <c r="UJD52" s="354"/>
      <c r="UJE52" s="354"/>
      <c r="UJF52" s="354"/>
      <c r="UJG52" s="354"/>
      <c r="UJH52" s="354"/>
      <c r="UJI52" s="354"/>
      <c r="UJJ52" s="354"/>
      <c r="UJK52" s="354"/>
      <c r="UJL52" s="354"/>
      <c r="UJM52" s="354"/>
      <c r="UJN52" s="354"/>
      <c r="UJO52" s="354"/>
      <c r="UJP52" s="354"/>
      <c r="UJQ52" s="354"/>
      <c r="UJR52" s="354"/>
      <c r="UJS52" s="354"/>
      <c r="UJT52" s="354"/>
      <c r="UJU52" s="354"/>
      <c r="UJV52" s="354"/>
      <c r="UJW52" s="354"/>
      <c r="UJX52" s="354"/>
      <c r="UJY52" s="354"/>
      <c r="UJZ52" s="354"/>
      <c r="UKA52" s="354"/>
      <c r="UKB52" s="354"/>
      <c r="UKC52" s="354"/>
      <c r="UKD52" s="354"/>
      <c r="UKE52" s="354"/>
      <c r="UKF52" s="354"/>
      <c r="UKG52" s="354"/>
      <c r="UKH52" s="354"/>
      <c r="UKI52" s="354"/>
      <c r="UKJ52" s="354"/>
      <c r="UKK52" s="354"/>
      <c r="UKL52" s="354"/>
      <c r="UKM52" s="354"/>
      <c r="UKN52" s="354"/>
      <c r="UKO52" s="354"/>
      <c r="UKP52" s="354"/>
      <c r="UKQ52" s="354"/>
      <c r="UKR52" s="354"/>
      <c r="UKS52" s="354"/>
      <c r="UKT52" s="354"/>
      <c r="UKU52" s="354"/>
      <c r="UKV52" s="354"/>
      <c r="UKW52" s="354"/>
      <c r="UKX52" s="354"/>
      <c r="UKY52" s="354"/>
      <c r="UKZ52" s="354"/>
      <c r="ULA52" s="354"/>
      <c r="ULB52" s="354"/>
      <c r="ULC52" s="354"/>
      <c r="ULD52" s="354"/>
      <c r="ULE52" s="354"/>
      <c r="ULF52" s="354"/>
      <c r="ULG52" s="354"/>
      <c r="ULH52" s="354"/>
      <c r="ULI52" s="354"/>
      <c r="ULJ52" s="354"/>
      <c r="ULK52" s="354"/>
      <c r="ULL52" s="354"/>
      <c r="ULM52" s="354"/>
      <c r="ULN52" s="354"/>
      <c r="ULO52" s="354"/>
      <c r="ULP52" s="354"/>
      <c r="ULQ52" s="354"/>
      <c r="ULR52" s="354"/>
      <c r="ULS52" s="354"/>
      <c r="ULT52" s="354"/>
      <c r="ULU52" s="354"/>
      <c r="ULV52" s="354"/>
      <c r="ULW52" s="354"/>
      <c r="ULX52" s="354"/>
      <c r="ULY52" s="354"/>
      <c r="ULZ52" s="354"/>
      <c r="UMA52" s="354"/>
      <c r="UMB52" s="354"/>
      <c r="UMC52" s="354"/>
      <c r="UMD52" s="354"/>
      <c r="UME52" s="354"/>
      <c r="UMF52" s="354"/>
      <c r="UMG52" s="354"/>
      <c r="UMH52" s="354"/>
      <c r="UMI52" s="354"/>
      <c r="UMJ52" s="354"/>
      <c r="UMK52" s="354"/>
      <c r="UML52" s="354"/>
      <c r="UMM52" s="354"/>
      <c r="UMN52" s="354"/>
      <c r="UMO52" s="354"/>
      <c r="UMP52" s="354"/>
      <c r="UMQ52" s="354"/>
      <c r="UMR52" s="354"/>
      <c r="UMS52" s="354"/>
      <c r="UMT52" s="354"/>
      <c r="UMU52" s="354"/>
      <c r="UMV52" s="354"/>
      <c r="UMW52" s="354"/>
      <c r="UMX52" s="354"/>
      <c r="UMY52" s="354"/>
      <c r="UMZ52" s="354"/>
      <c r="UNA52" s="354"/>
      <c r="UNB52" s="354"/>
      <c r="UNC52" s="354"/>
      <c r="UND52" s="354"/>
      <c r="UNE52" s="354"/>
      <c r="UNF52" s="354"/>
      <c r="UNG52" s="354"/>
      <c r="UNH52" s="354"/>
      <c r="UNI52" s="354"/>
      <c r="UNJ52" s="354"/>
      <c r="UNK52" s="354"/>
      <c r="UNL52" s="354"/>
      <c r="UNM52" s="354"/>
      <c r="UNN52" s="354"/>
      <c r="UNO52" s="354"/>
      <c r="UNP52" s="354"/>
      <c r="UNQ52" s="354"/>
      <c r="UNR52" s="354"/>
      <c r="UNS52" s="354"/>
      <c r="UNT52" s="354"/>
      <c r="UNU52" s="354"/>
      <c r="UNV52" s="354"/>
      <c r="UNW52" s="354"/>
      <c r="UNX52" s="354"/>
      <c r="UNY52" s="354"/>
      <c r="UNZ52" s="354"/>
      <c r="UOA52" s="354"/>
      <c r="UOB52" s="354"/>
      <c r="UOC52" s="354"/>
      <c r="UOD52" s="354"/>
      <c r="UOE52" s="354"/>
      <c r="UOF52" s="354"/>
      <c r="UOG52" s="354"/>
      <c r="UOH52" s="354"/>
      <c r="UOI52" s="354"/>
      <c r="UOJ52" s="354"/>
      <c r="UOK52" s="354"/>
      <c r="UOL52" s="354"/>
      <c r="UOM52" s="354"/>
      <c r="UON52" s="354"/>
      <c r="UOO52" s="354"/>
      <c r="UOP52" s="354"/>
      <c r="UOQ52" s="354"/>
      <c r="UOR52" s="354"/>
      <c r="UOS52" s="354"/>
      <c r="UOT52" s="354"/>
      <c r="UOU52" s="354"/>
      <c r="UOV52" s="354"/>
      <c r="UOW52" s="354"/>
      <c r="UOX52" s="354"/>
      <c r="UOY52" s="354"/>
      <c r="UOZ52" s="354"/>
      <c r="UPA52" s="354"/>
      <c r="UPB52" s="354"/>
      <c r="UPC52" s="354"/>
      <c r="UPD52" s="354"/>
      <c r="UPE52" s="354"/>
      <c r="UPF52" s="354"/>
      <c r="UPG52" s="354"/>
      <c r="UPH52" s="354"/>
      <c r="UPI52" s="354"/>
      <c r="UPJ52" s="354"/>
      <c r="UPK52" s="354"/>
      <c r="UPL52" s="354"/>
      <c r="UPM52" s="354"/>
      <c r="UPN52" s="354"/>
      <c r="UPO52" s="354"/>
      <c r="UPP52" s="354"/>
      <c r="UPQ52" s="354"/>
      <c r="UPR52" s="354"/>
      <c r="UPS52" s="354"/>
      <c r="UPT52" s="354"/>
      <c r="UPU52" s="354"/>
      <c r="UPV52" s="354"/>
      <c r="UPW52" s="354"/>
      <c r="UPX52" s="354"/>
      <c r="UPY52" s="354"/>
      <c r="UPZ52" s="354"/>
      <c r="UQA52" s="354"/>
      <c r="UQB52" s="354"/>
      <c r="UQC52" s="354"/>
      <c r="UQD52" s="354"/>
      <c r="UQE52" s="354"/>
      <c r="UQF52" s="354"/>
      <c r="UQG52" s="354"/>
      <c r="UQH52" s="354"/>
      <c r="UQI52" s="354"/>
      <c r="UQJ52" s="354"/>
      <c r="UQK52" s="354"/>
      <c r="UQL52" s="354"/>
      <c r="UQM52" s="354"/>
      <c r="UQN52" s="354"/>
      <c r="UQO52" s="354"/>
      <c r="UQP52" s="354"/>
      <c r="UQQ52" s="354"/>
      <c r="UQR52" s="354"/>
      <c r="UQS52" s="354"/>
      <c r="UQT52" s="354"/>
      <c r="UQU52" s="354"/>
      <c r="UQV52" s="354"/>
      <c r="UQW52" s="354"/>
      <c r="UQX52" s="354"/>
      <c r="UQY52" s="354"/>
      <c r="UQZ52" s="354"/>
      <c r="URA52" s="354"/>
      <c r="URB52" s="354"/>
      <c r="URC52" s="354"/>
      <c r="URD52" s="354"/>
      <c r="URE52" s="354"/>
      <c r="URF52" s="354"/>
      <c r="URG52" s="354"/>
      <c r="URH52" s="354"/>
      <c r="URI52" s="354"/>
      <c r="URJ52" s="354"/>
      <c r="URK52" s="354"/>
      <c r="URL52" s="354"/>
      <c r="URM52" s="354"/>
      <c r="URN52" s="354"/>
      <c r="URO52" s="354"/>
      <c r="URP52" s="354"/>
      <c r="URQ52" s="354"/>
      <c r="URR52" s="354"/>
      <c r="URS52" s="354"/>
      <c r="URT52" s="354"/>
      <c r="URU52" s="354"/>
      <c r="URV52" s="354"/>
      <c r="URW52" s="354"/>
      <c r="URX52" s="354"/>
      <c r="URY52" s="354"/>
      <c r="URZ52" s="354"/>
      <c r="USA52" s="354"/>
      <c r="USB52" s="354"/>
      <c r="USC52" s="354"/>
      <c r="USD52" s="354"/>
      <c r="USE52" s="354"/>
      <c r="USF52" s="354"/>
      <c r="USG52" s="354"/>
      <c r="USH52" s="354"/>
      <c r="USI52" s="354"/>
      <c r="USJ52" s="354"/>
      <c r="USK52" s="354"/>
      <c r="USL52" s="354"/>
      <c r="USM52" s="354"/>
      <c r="USN52" s="354"/>
      <c r="USO52" s="354"/>
      <c r="USP52" s="354"/>
      <c r="USQ52" s="354"/>
      <c r="USR52" s="354"/>
      <c r="USS52" s="354"/>
      <c r="UST52" s="354"/>
      <c r="USU52" s="354"/>
      <c r="USV52" s="354"/>
      <c r="USW52" s="354"/>
      <c r="USX52" s="354"/>
      <c r="USY52" s="354"/>
      <c r="USZ52" s="354"/>
      <c r="UTA52" s="354"/>
      <c r="UTB52" s="354"/>
      <c r="UTC52" s="354"/>
      <c r="UTD52" s="354"/>
      <c r="UTE52" s="354"/>
      <c r="UTF52" s="354"/>
      <c r="UTG52" s="354"/>
      <c r="UTH52" s="354"/>
      <c r="UTI52" s="354"/>
      <c r="UTJ52" s="354"/>
      <c r="UTK52" s="354"/>
      <c r="UTL52" s="354"/>
      <c r="UTM52" s="354"/>
      <c r="UTN52" s="354"/>
      <c r="UTO52" s="354"/>
      <c r="UTP52" s="354"/>
      <c r="UTQ52" s="354"/>
      <c r="UTR52" s="354"/>
      <c r="UTS52" s="354"/>
      <c r="UTT52" s="354"/>
      <c r="UTU52" s="354"/>
      <c r="UTV52" s="354"/>
      <c r="UTW52" s="354"/>
      <c r="UTX52" s="354"/>
      <c r="UTY52" s="354"/>
      <c r="UTZ52" s="354"/>
      <c r="UUA52" s="354"/>
      <c r="UUB52" s="354"/>
      <c r="UUC52" s="354"/>
      <c r="UUD52" s="354"/>
      <c r="UUE52" s="354"/>
      <c r="UUF52" s="354"/>
      <c r="UUG52" s="354"/>
      <c r="UUH52" s="354"/>
      <c r="UUI52" s="354"/>
      <c r="UUJ52" s="354"/>
      <c r="UUK52" s="354"/>
      <c r="UUL52" s="354"/>
      <c r="UUM52" s="354"/>
      <c r="UUN52" s="354"/>
      <c r="UUO52" s="354"/>
      <c r="UUP52" s="354"/>
      <c r="UUQ52" s="354"/>
      <c r="UUR52" s="354"/>
      <c r="UUS52" s="354"/>
      <c r="UUT52" s="354"/>
      <c r="UUU52" s="354"/>
      <c r="UUV52" s="354"/>
      <c r="UUW52" s="354"/>
      <c r="UUX52" s="354"/>
      <c r="UUY52" s="354"/>
      <c r="UUZ52" s="354"/>
      <c r="UVA52" s="354"/>
      <c r="UVB52" s="354"/>
      <c r="UVC52" s="354"/>
      <c r="UVD52" s="354"/>
      <c r="UVE52" s="354"/>
      <c r="UVF52" s="354"/>
      <c r="UVG52" s="354"/>
      <c r="UVH52" s="354"/>
      <c r="UVI52" s="354"/>
      <c r="UVJ52" s="354"/>
      <c r="UVK52" s="354"/>
      <c r="UVL52" s="354"/>
      <c r="UVM52" s="354"/>
      <c r="UVN52" s="354"/>
      <c r="UVO52" s="354"/>
      <c r="UVP52" s="354"/>
      <c r="UVQ52" s="354"/>
      <c r="UVR52" s="354"/>
      <c r="UVS52" s="354"/>
      <c r="UVT52" s="354"/>
      <c r="UVU52" s="354"/>
      <c r="UVV52" s="354"/>
      <c r="UVW52" s="354"/>
      <c r="UVX52" s="354"/>
      <c r="UVY52" s="354"/>
      <c r="UVZ52" s="354"/>
      <c r="UWA52" s="354"/>
      <c r="UWB52" s="354"/>
      <c r="UWC52" s="354"/>
      <c r="UWD52" s="354"/>
      <c r="UWE52" s="354"/>
      <c r="UWF52" s="354"/>
      <c r="UWG52" s="354"/>
      <c r="UWH52" s="354"/>
      <c r="UWI52" s="354"/>
      <c r="UWJ52" s="354"/>
      <c r="UWK52" s="354"/>
      <c r="UWL52" s="354"/>
      <c r="UWM52" s="354"/>
      <c r="UWN52" s="354"/>
      <c r="UWO52" s="354"/>
      <c r="UWP52" s="354"/>
      <c r="UWQ52" s="354"/>
      <c r="UWR52" s="354"/>
      <c r="UWS52" s="354"/>
      <c r="UWT52" s="354"/>
      <c r="UWU52" s="354"/>
      <c r="UWV52" s="354"/>
      <c r="UWW52" s="354"/>
      <c r="UWX52" s="354"/>
      <c r="UWY52" s="354"/>
      <c r="UWZ52" s="354"/>
      <c r="UXA52" s="354"/>
      <c r="UXB52" s="354"/>
      <c r="UXC52" s="354"/>
      <c r="UXD52" s="354"/>
      <c r="UXE52" s="354"/>
      <c r="UXF52" s="354"/>
      <c r="UXG52" s="354"/>
      <c r="UXH52" s="354"/>
      <c r="UXI52" s="354"/>
      <c r="UXJ52" s="354"/>
      <c r="UXK52" s="354"/>
      <c r="UXL52" s="354"/>
      <c r="UXM52" s="354"/>
      <c r="UXN52" s="354"/>
      <c r="UXO52" s="354"/>
      <c r="UXP52" s="354"/>
      <c r="UXQ52" s="354"/>
      <c r="UXR52" s="354"/>
      <c r="UXS52" s="354"/>
      <c r="UXT52" s="354"/>
      <c r="UXU52" s="354"/>
      <c r="UXV52" s="354"/>
      <c r="UXW52" s="354"/>
      <c r="UXX52" s="354"/>
      <c r="UXY52" s="354"/>
      <c r="UXZ52" s="354"/>
      <c r="UYA52" s="354"/>
      <c r="UYB52" s="354"/>
      <c r="UYC52" s="354"/>
      <c r="UYD52" s="354"/>
      <c r="UYE52" s="354"/>
      <c r="UYF52" s="354"/>
      <c r="UYG52" s="354"/>
      <c r="UYH52" s="354"/>
      <c r="UYI52" s="354"/>
      <c r="UYJ52" s="354"/>
      <c r="UYK52" s="354"/>
      <c r="UYL52" s="354"/>
      <c r="UYM52" s="354"/>
      <c r="UYN52" s="354"/>
      <c r="UYO52" s="354"/>
      <c r="UYP52" s="354"/>
      <c r="UYQ52" s="354"/>
      <c r="UYR52" s="354"/>
      <c r="UYS52" s="354"/>
      <c r="UYT52" s="354"/>
      <c r="UYU52" s="354"/>
      <c r="UYV52" s="354"/>
      <c r="UYW52" s="354"/>
      <c r="UYX52" s="354"/>
      <c r="UYY52" s="354"/>
      <c r="UYZ52" s="354"/>
      <c r="UZA52" s="354"/>
      <c r="UZB52" s="354"/>
      <c r="UZC52" s="354"/>
      <c r="UZD52" s="354"/>
      <c r="UZE52" s="354"/>
      <c r="UZF52" s="354"/>
      <c r="UZG52" s="354"/>
      <c r="UZH52" s="354"/>
      <c r="UZI52" s="354"/>
      <c r="UZJ52" s="354"/>
      <c r="UZK52" s="354"/>
      <c r="UZL52" s="354"/>
      <c r="UZM52" s="354"/>
      <c r="UZN52" s="354"/>
      <c r="UZO52" s="354"/>
      <c r="UZP52" s="354"/>
      <c r="UZQ52" s="354"/>
      <c r="UZR52" s="354"/>
      <c r="UZS52" s="354"/>
      <c r="UZT52" s="354"/>
      <c r="UZU52" s="354"/>
      <c r="UZV52" s="354"/>
      <c r="UZW52" s="354"/>
      <c r="UZX52" s="354"/>
      <c r="UZY52" s="354"/>
      <c r="UZZ52" s="354"/>
      <c r="VAA52" s="354"/>
      <c r="VAB52" s="354"/>
      <c r="VAC52" s="354"/>
      <c r="VAD52" s="354"/>
      <c r="VAE52" s="354"/>
      <c r="VAF52" s="354"/>
      <c r="VAG52" s="354"/>
      <c r="VAH52" s="354"/>
      <c r="VAI52" s="354"/>
      <c r="VAJ52" s="354"/>
      <c r="VAK52" s="354"/>
      <c r="VAL52" s="354"/>
      <c r="VAM52" s="354"/>
      <c r="VAN52" s="354"/>
      <c r="VAO52" s="354"/>
      <c r="VAP52" s="354"/>
      <c r="VAQ52" s="354"/>
      <c r="VAR52" s="354"/>
      <c r="VAS52" s="354"/>
      <c r="VAT52" s="354"/>
      <c r="VAU52" s="354"/>
      <c r="VAV52" s="354"/>
      <c r="VAW52" s="354"/>
      <c r="VAX52" s="354"/>
      <c r="VAY52" s="354"/>
      <c r="VAZ52" s="354"/>
      <c r="VBA52" s="354"/>
      <c r="VBB52" s="354"/>
      <c r="VBC52" s="354"/>
      <c r="VBD52" s="354"/>
      <c r="VBE52" s="354"/>
      <c r="VBF52" s="354"/>
      <c r="VBG52" s="354"/>
      <c r="VBH52" s="354"/>
      <c r="VBI52" s="354"/>
      <c r="VBJ52" s="354"/>
      <c r="VBK52" s="354"/>
      <c r="VBL52" s="354"/>
      <c r="VBM52" s="354"/>
      <c r="VBN52" s="354"/>
      <c r="VBO52" s="354"/>
      <c r="VBP52" s="354"/>
      <c r="VBQ52" s="354"/>
      <c r="VBR52" s="354"/>
      <c r="VBS52" s="354"/>
      <c r="VBT52" s="354"/>
      <c r="VBU52" s="354"/>
      <c r="VBV52" s="354"/>
      <c r="VBW52" s="354"/>
      <c r="VBX52" s="354"/>
      <c r="VBY52" s="354"/>
      <c r="VBZ52" s="354"/>
      <c r="VCA52" s="354"/>
      <c r="VCB52" s="354"/>
      <c r="VCC52" s="354"/>
      <c r="VCD52" s="354"/>
      <c r="VCE52" s="354"/>
      <c r="VCF52" s="354"/>
      <c r="VCG52" s="354"/>
      <c r="VCH52" s="354"/>
      <c r="VCI52" s="354"/>
      <c r="VCJ52" s="354"/>
      <c r="VCK52" s="354"/>
      <c r="VCL52" s="354"/>
      <c r="VCM52" s="354"/>
      <c r="VCN52" s="354"/>
      <c r="VCO52" s="354"/>
      <c r="VCP52" s="354"/>
      <c r="VCQ52" s="354"/>
      <c r="VCR52" s="354"/>
      <c r="VCS52" s="354"/>
      <c r="VCT52" s="354"/>
      <c r="VCU52" s="354"/>
      <c r="VCV52" s="354"/>
      <c r="VCW52" s="354"/>
      <c r="VCX52" s="354"/>
      <c r="VCY52" s="354"/>
      <c r="VCZ52" s="354"/>
      <c r="VDA52" s="354"/>
      <c r="VDB52" s="354"/>
      <c r="VDC52" s="354"/>
      <c r="VDD52" s="354"/>
      <c r="VDE52" s="354"/>
      <c r="VDF52" s="354"/>
      <c r="VDG52" s="354"/>
      <c r="VDH52" s="354"/>
      <c r="VDI52" s="354"/>
      <c r="VDJ52" s="354"/>
      <c r="VDK52" s="354"/>
      <c r="VDL52" s="354"/>
      <c r="VDM52" s="354"/>
      <c r="VDN52" s="354"/>
      <c r="VDO52" s="354"/>
      <c r="VDP52" s="354"/>
      <c r="VDQ52" s="354"/>
      <c r="VDR52" s="354"/>
      <c r="VDS52" s="354"/>
      <c r="VDT52" s="354"/>
      <c r="VDU52" s="354"/>
      <c r="VDV52" s="354"/>
      <c r="VDW52" s="354"/>
      <c r="VDX52" s="354"/>
      <c r="VDY52" s="354"/>
      <c r="VDZ52" s="354"/>
      <c r="VEA52" s="354"/>
      <c r="VEB52" s="354"/>
      <c r="VEC52" s="354"/>
      <c r="VED52" s="354"/>
      <c r="VEE52" s="354"/>
      <c r="VEF52" s="354"/>
      <c r="VEG52" s="354"/>
      <c r="VEH52" s="354"/>
      <c r="VEI52" s="354"/>
      <c r="VEJ52" s="354"/>
      <c r="VEK52" s="354"/>
      <c r="VEL52" s="354"/>
      <c r="VEM52" s="354"/>
      <c r="VEN52" s="354"/>
      <c r="VEO52" s="354"/>
      <c r="VEP52" s="354"/>
      <c r="VEQ52" s="354"/>
      <c r="VER52" s="354"/>
      <c r="VES52" s="354"/>
      <c r="VET52" s="354"/>
      <c r="VEU52" s="354"/>
      <c r="VEV52" s="354"/>
      <c r="VEW52" s="354"/>
      <c r="VEX52" s="354"/>
      <c r="VEY52" s="354"/>
      <c r="VEZ52" s="354"/>
      <c r="VFA52" s="354"/>
      <c r="VFB52" s="354"/>
      <c r="VFC52" s="354"/>
      <c r="VFD52" s="354"/>
      <c r="VFE52" s="354"/>
      <c r="VFF52" s="354"/>
      <c r="VFG52" s="354"/>
      <c r="VFH52" s="354"/>
      <c r="VFI52" s="354"/>
      <c r="VFJ52" s="354"/>
      <c r="VFK52" s="354"/>
      <c r="VFL52" s="354"/>
      <c r="VFM52" s="354"/>
      <c r="VFN52" s="354"/>
      <c r="VFO52" s="354"/>
      <c r="VFP52" s="354"/>
      <c r="VFQ52" s="354"/>
      <c r="VFR52" s="354"/>
      <c r="VFS52" s="354"/>
      <c r="VFT52" s="354"/>
      <c r="VFU52" s="354"/>
      <c r="VFV52" s="354"/>
      <c r="VFW52" s="354"/>
      <c r="VFX52" s="354"/>
      <c r="VFY52" s="354"/>
      <c r="VFZ52" s="354"/>
      <c r="VGA52" s="354"/>
      <c r="VGB52" s="354"/>
      <c r="VGC52" s="354"/>
      <c r="VGD52" s="354"/>
      <c r="VGE52" s="354"/>
      <c r="VGF52" s="354"/>
      <c r="VGG52" s="354"/>
      <c r="VGH52" s="354"/>
      <c r="VGI52" s="354"/>
      <c r="VGJ52" s="354"/>
      <c r="VGK52" s="354"/>
      <c r="VGL52" s="354"/>
      <c r="VGM52" s="354"/>
      <c r="VGN52" s="354"/>
      <c r="VGO52" s="354"/>
      <c r="VGP52" s="354"/>
      <c r="VGQ52" s="354"/>
      <c r="VGR52" s="354"/>
      <c r="VGS52" s="354"/>
      <c r="VGT52" s="354"/>
      <c r="VGU52" s="354"/>
      <c r="VGV52" s="354"/>
      <c r="VGW52" s="354"/>
      <c r="VGX52" s="354"/>
      <c r="VGY52" s="354"/>
      <c r="VGZ52" s="354"/>
      <c r="VHA52" s="354"/>
      <c r="VHB52" s="354"/>
      <c r="VHC52" s="354"/>
      <c r="VHD52" s="354"/>
      <c r="VHE52" s="354"/>
      <c r="VHF52" s="354"/>
      <c r="VHG52" s="354"/>
      <c r="VHH52" s="354"/>
      <c r="VHI52" s="354"/>
      <c r="VHJ52" s="354"/>
      <c r="VHK52" s="354"/>
      <c r="VHL52" s="354"/>
      <c r="VHM52" s="354"/>
      <c r="VHN52" s="354"/>
      <c r="VHO52" s="354"/>
      <c r="VHP52" s="354"/>
      <c r="VHQ52" s="354"/>
      <c r="VHR52" s="354"/>
      <c r="VHS52" s="354"/>
      <c r="VHT52" s="354"/>
      <c r="VHU52" s="354"/>
      <c r="VHV52" s="354"/>
      <c r="VHW52" s="354"/>
      <c r="VHX52" s="354"/>
      <c r="VHY52" s="354"/>
      <c r="VHZ52" s="354"/>
      <c r="VIA52" s="354"/>
      <c r="VIB52" s="354"/>
      <c r="VIC52" s="354"/>
      <c r="VID52" s="354"/>
      <c r="VIE52" s="354"/>
      <c r="VIF52" s="354"/>
      <c r="VIG52" s="354"/>
      <c r="VIH52" s="354"/>
      <c r="VII52" s="354"/>
      <c r="VIJ52" s="354"/>
      <c r="VIK52" s="354"/>
      <c r="VIL52" s="354"/>
      <c r="VIM52" s="354"/>
      <c r="VIN52" s="354"/>
      <c r="VIO52" s="354"/>
      <c r="VIP52" s="354"/>
      <c r="VIQ52" s="354"/>
      <c r="VIR52" s="354"/>
      <c r="VIS52" s="354"/>
      <c r="VIT52" s="354"/>
      <c r="VIU52" s="354"/>
      <c r="VIV52" s="354"/>
      <c r="VIW52" s="354"/>
      <c r="VIX52" s="354"/>
      <c r="VIY52" s="354"/>
      <c r="VIZ52" s="354"/>
      <c r="VJA52" s="354"/>
      <c r="VJB52" s="354"/>
      <c r="VJC52" s="354"/>
      <c r="VJD52" s="354"/>
      <c r="VJE52" s="354"/>
      <c r="VJF52" s="354"/>
      <c r="VJG52" s="354"/>
      <c r="VJH52" s="354"/>
      <c r="VJI52" s="354"/>
      <c r="VJJ52" s="354"/>
      <c r="VJK52" s="354"/>
      <c r="VJL52" s="354"/>
      <c r="VJM52" s="354"/>
      <c r="VJN52" s="354"/>
      <c r="VJO52" s="354"/>
      <c r="VJP52" s="354"/>
      <c r="VJQ52" s="354"/>
      <c r="VJR52" s="354"/>
      <c r="VJS52" s="354"/>
      <c r="VJT52" s="354"/>
      <c r="VJU52" s="354"/>
      <c r="VJV52" s="354"/>
      <c r="VJW52" s="354"/>
      <c r="VJX52" s="354"/>
      <c r="VJY52" s="354"/>
      <c r="VJZ52" s="354"/>
      <c r="VKA52" s="354"/>
      <c r="VKB52" s="354"/>
      <c r="VKC52" s="354"/>
      <c r="VKD52" s="354"/>
      <c r="VKE52" s="354"/>
      <c r="VKF52" s="354"/>
      <c r="VKG52" s="354"/>
      <c r="VKH52" s="354"/>
      <c r="VKI52" s="354"/>
      <c r="VKJ52" s="354"/>
      <c r="VKK52" s="354"/>
      <c r="VKL52" s="354"/>
      <c r="VKM52" s="354"/>
      <c r="VKN52" s="354"/>
      <c r="VKO52" s="354"/>
      <c r="VKP52" s="354"/>
      <c r="VKQ52" s="354"/>
      <c r="VKR52" s="354"/>
      <c r="VKS52" s="354"/>
      <c r="VKT52" s="354"/>
      <c r="VKU52" s="354"/>
      <c r="VKV52" s="354"/>
      <c r="VKW52" s="354"/>
      <c r="VKX52" s="354"/>
      <c r="VKY52" s="354"/>
      <c r="VKZ52" s="354"/>
      <c r="VLA52" s="354"/>
      <c r="VLB52" s="354"/>
      <c r="VLC52" s="354"/>
      <c r="VLD52" s="354"/>
      <c r="VLE52" s="354"/>
      <c r="VLF52" s="354"/>
      <c r="VLG52" s="354"/>
      <c r="VLH52" s="354"/>
      <c r="VLI52" s="354"/>
      <c r="VLJ52" s="354"/>
      <c r="VLK52" s="354"/>
      <c r="VLL52" s="354"/>
      <c r="VLM52" s="354"/>
      <c r="VLN52" s="354"/>
      <c r="VLO52" s="354"/>
      <c r="VLP52" s="354"/>
      <c r="VLQ52" s="354"/>
      <c r="VLR52" s="354"/>
      <c r="VLS52" s="354"/>
      <c r="VLT52" s="354"/>
      <c r="VLU52" s="354"/>
      <c r="VLV52" s="354"/>
      <c r="VLW52" s="354"/>
      <c r="VLX52" s="354"/>
      <c r="VLY52" s="354"/>
      <c r="VLZ52" s="354"/>
      <c r="VMA52" s="354"/>
      <c r="VMB52" s="354"/>
      <c r="VMC52" s="354"/>
      <c r="VMD52" s="354"/>
      <c r="VME52" s="354"/>
      <c r="VMF52" s="354"/>
      <c r="VMG52" s="354"/>
      <c r="VMH52" s="354"/>
      <c r="VMI52" s="354"/>
      <c r="VMJ52" s="354"/>
      <c r="VMK52" s="354"/>
      <c r="VML52" s="354"/>
      <c r="VMM52" s="354"/>
      <c r="VMN52" s="354"/>
      <c r="VMO52" s="354"/>
      <c r="VMP52" s="354"/>
      <c r="VMQ52" s="354"/>
      <c r="VMR52" s="354"/>
      <c r="VMS52" s="354"/>
      <c r="VMT52" s="354"/>
      <c r="VMU52" s="354"/>
      <c r="VMV52" s="354"/>
      <c r="VMW52" s="354"/>
      <c r="VMX52" s="354"/>
      <c r="VMY52" s="354"/>
      <c r="VMZ52" s="354"/>
      <c r="VNA52" s="354"/>
      <c r="VNB52" s="354"/>
      <c r="VNC52" s="354"/>
      <c r="VND52" s="354"/>
      <c r="VNE52" s="354"/>
      <c r="VNF52" s="354"/>
      <c r="VNG52" s="354"/>
      <c r="VNH52" s="354"/>
      <c r="VNI52" s="354"/>
      <c r="VNJ52" s="354"/>
      <c r="VNK52" s="354"/>
      <c r="VNL52" s="354"/>
      <c r="VNM52" s="354"/>
      <c r="VNN52" s="354"/>
      <c r="VNO52" s="354"/>
      <c r="VNP52" s="354"/>
      <c r="VNQ52" s="354"/>
      <c r="VNR52" s="354"/>
      <c r="VNS52" s="354"/>
      <c r="VNT52" s="354"/>
      <c r="VNU52" s="354"/>
      <c r="VNV52" s="354"/>
      <c r="VNW52" s="354"/>
      <c r="VNX52" s="354"/>
      <c r="VNY52" s="354"/>
      <c r="VNZ52" s="354"/>
      <c r="VOA52" s="354"/>
      <c r="VOB52" s="354"/>
      <c r="VOC52" s="354"/>
      <c r="VOD52" s="354"/>
      <c r="VOE52" s="354"/>
      <c r="VOF52" s="354"/>
      <c r="VOG52" s="354"/>
      <c r="VOH52" s="354"/>
      <c r="VOI52" s="354"/>
      <c r="VOJ52" s="354"/>
      <c r="VOK52" s="354"/>
      <c r="VOL52" s="354"/>
      <c r="VOM52" s="354"/>
      <c r="VON52" s="354"/>
      <c r="VOO52" s="354"/>
      <c r="VOP52" s="354"/>
      <c r="VOQ52" s="354"/>
      <c r="VOR52" s="354"/>
      <c r="VOS52" s="354"/>
      <c r="VOT52" s="354"/>
      <c r="VOU52" s="354"/>
      <c r="VOV52" s="354"/>
      <c r="VOW52" s="354"/>
      <c r="VOX52" s="354"/>
      <c r="VOY52" s="354"/>
      <c r="VOZ52" s="354"/>
      <c r="VPA52" s="354"/>
      <c r="VPB52" s="354"/>
      <c r="VPC52" s="354"/>
      <c r="VPD52" s="354"/>
      <c r="VPE52" s="354"/>
      <c r="VPF52" s="354"/>
      <c r="VPG52" s="354"/>
      <c r="VPH52" s="354"/>
      <c r="VPI52" s="354"/>
      <c r="VPJ52" s="354"/>
      <c r="VPK52" s="354"/>
      <c r="VPL52" s="354"/>
      <c r="VPM52" s="354"/>
      <c r="VPN52" s="354"/>
      <c r="VPO52" s="354"/>
      <c r="VPP52" s="354"/>
      <c r="VPQ52" s="354"/>
      <c r="VPR52" s="354"/>
      <c r="VPS52" s="354"/>
      <c r="VPT52" s="354"/>
      <c r="VPU52" s="354"/>
      <c r="VPV52" s="354"/>
      <c r="VPW52" s="354"/>
      <c r="VPX52" s="354"/>
      <c r="VPY52" s="354"/>
      <c r="VPZ52" s="354"/>
      <c r="VQA52" s="354"/>
      <c r="VQB52" s="354"/>
      <c r="VQC52" s="354"/>
      <c r="VQD52" s="354"/>
      <c r="VQE52" s="354"/>
      <c r="VQF52" s="354"/>
      <c r="VQG52" s="354"/>
      <c r="VQH52" s="354"/>
      <c r="VQI52" s="354"/>
      <c r="VQJ52" s="354"/>
      <c r="VQK52" s="354"/>
      <c r="VQL52" s="354"/>
      <c r="VQM52" s="354"/>
      <c r="VQN52" s="354"/>
      <c r="VQO52" s="354"/>
      <c r="VQP52" s="354"/>
      <c r="VQQ52" s="354"/>
      <c r="VQR52" s="354"/>
      <c r="VQS52" s="354"/>
      <c r="VQT52" s="354"/>
      <c r="VQU52" s="354"/>
      <c r="VQV52" s="354"/>
      <c r="VQW52" s="354"/>
      <c r="VQX52" s="354"/>
      <c r="VQY52" s="354"/>
      <c r="VQZ52" s="354"/>
      <c r="VRA52" s="354"/>
      <c r="VRB52" s="354"/>
      <c r="VRC52" s="354"/>
      <c r="VRD52" s="354"/>
      <c r="VRE52" s="354"/>
      <c r="VRF52" s="354"/>
      <c r="VRG52" s="354"/>
      <c r="VRH52" s="354"/>
      <c r="VRI52" s="354"/>
      <c r="VRJ52" s="354"/>
      <c r="VRK52" s="354"/>
      <c r="VRL52" s="354"/>
      <c r="VRM52" s="354"/>
      <c r="VRN52" s="354"/>
      <c r="VRO52" s="354"/>
      <c r="VRP52" s="354"/>
      <c r="VRQ52" s="354"/>
      <c r="VRR52" s="354"/>
      <c r="VRS52" s="354"/>
      <c r="VRT52" s="354"/>
      <c r="VRU52" s="354"/>
      <c r="VRV52" s="354"/>
      <c r="VRW52" s="354"/>
      <c r="VRX52" s="354"/>
      <c r="VRY52" s="354"/>
      <c r="VRZ52" s="354"/>
      <c r="VSA52" s="354"/>
      <c r="VSB52" s="354"/>
      <c r="VSC52" s="354"/>
      <c r="VSD52" s="354"/>
      <c r="VSE52" s="354"/>
      <c r="VSF52" s="354"/>
      <c r="VSG52" s="354"/>
      <c r="VSH52" s="354"/>
      <c r="VSI52" s="354"/>
      <c r="VSJ52" s="354"/>
      <c r="VSK52" s="354"/>
      <c r="VSL52" s="354"/>
      <c r="VSM52" s="354"/>
      <c r="VSN52" s="354"/>
      <c r="VSO52" s="354"/>
      <c r="VSP52" s="354"/>
      <c r="VSQ52" s="354"/>
      <c r="VSR52" s="354"/>
      <c r="VSS52" s="354"/>
      <c r="VST52" s="354"/>
      <c r="VSU52" s="354"/>
      <c r="VSV52" s="354"/>
      <c r="VSW52" s="354"/>
      <c r="VSX52" s="354"/>
      <c r="VSY52" s="354"/>
      <c r="VSZ52" s="354"/>
      <c r="VTA52" s="354"/>
      <c r="VTB52" s="354"/>
      <c r="VTC52" s="354"/>
      <c r="VTD52" s="354"/>
      <c r="VTE52" s="354"/>
      <c r="VTF52" s="354"/>
      <c r="VTG52" s="354"/>
      <c r="VTH52" s="354"/>
      <c r="VTI52" s="354"/>
      <c r="VTJ52" s="354"/>
      <c r="VTK52" s="354"/>
      <c r="VTL52" s="354"/>
      <c r="VTM52" s="354"/>
      <c r="VTN52" s="354"/>
      <c r="VTO52" s="354"/>
      <c r="VTP52" s="354"/>
      <c r="VTQ52" s="354"/>
      <c r="VTR52" s="354"/>
      <c r="VTS52" s="354"/>
      <c r="VTT52" s="354"/>
      <c r="VTU52" s="354"/>
      <c r="VTV52" s="354"/>
      <c r="VTW52" s="354"/>
      <c r="VTX52" s="354"/>
      <c r="VTY52" s="354"/>
      <c r="VTZ52" s="354"/>
      <c r="VUA52" s="354"/>
      <c r="VUB52" s="354"/>
      <c r="VUC52" s="354"/>
      <c r="VUD52" s="354"/>
      <c r="VUE52" s="354"/>
      <c r="VUF52" s="354"/>
      <c r="VUG52" s="354"/>
      <c r="VUH52" s="354"/>
      <c r="VUI52" s="354"/>
      <c r="VUJ52" s="354"/>
      <c r="VUK52" s="354"/>
      <c r="VUL52" s="354"/>
      <c r="VUM52" s="354"/>
      <c r="VUN52" s="354"/>
      <c r="VUO52" s="354"/>
      <c r="VUP52" s="354"/>
      <c r="VUQ52" s="354"/>
      <c r="VUR52" s="354"/>
      <c r="VUS52" s="354"/>
      <c r="VUT52" s="354"/>
      <c r="VUU52" s="354"/>
      <c r="VUV52" s="354"/>
      <c r="VUW52" s="354"/>
      <c r="VUX52" s="354"/>
      <c r="VUY52" s="354"/>
      <c r="VUZ52" s="354"/>
      <c r="VVA52" s="354"/>
      <c r="VVB52" s="354"/>
      <c r="VVC52" s="354"/>
      <c r="VVD52" s="354"/>
      <c r="VVE52" s="354"/>
      <c r="VVF52" s="354"/>
      <c r="VVG52" s="354"/>
      <c r="VVH52" s="354"/>
      <c r="VVI52" s="354"/>
      <c r="VVJ52" s="354"/>
      <c r="VVK52" s="354"/>
      <c r="VVL52" s="354"/>
      <c r="VVM52" s="354"/>
      <c r="VVN52" s="354"/>
      <c r="VVO52" s="354"/>
      <c r="VVP52" s="354"/>
      <c r="VVQ52" s="354"/>
      <c r="VVR52" s="354"/>
      <c r="VVS52" s="354"/>
      <c r="VVT52" s="354"/>
      <c r="VVU52" s="354"/>
      <c r="VVV52" s="354"/>
      <c r="VVW52" s="354"/>
      <c r="VVX52" s="354"/>
      <c r="VVY52" s="354"/>
      <c r="VVZ52" s="354"/>
      <c r="VWA52" s="354"/>
      <c r="VWB52" s="354"/>
      <c r="VWC52" s="354"/>
      <c r="VWD52" s="354"/>
      <c r="VWE52" s="354"/>
      <c r="VWF52" s="354"/>
      <c r="VWG52" s="354"/>
      <c r="VWH52" s="354"/>
      <c r="VWI52" s="354"/>
      <c r="VWJ52" s="354"/>
      <c r="VWK52" s="354"/>
      <c r="VWL52" s="354"/>
      <c r="VWM52" s="354"/>
      <c r="VWN52" s="354"/>
      <c r="VWO52" s="354"/>
      <c r="VWP52" s="354"/>
      <c r="VWQ52" s="354"/>
      <c r="VWR52" s="354"/>
      <c r="VWS52" s="354"/>
      <c r="VWT52" s="354"/>
      <c r="VWU52" s="354"/>
      <c r="VWV52" s="354"/>
      <c r="VWW52" s="354"/>
      <c r="VWX52" s="354"/>
      <c r="VWY52" s="354"/>
      <c r="VWZ52" s="354"/>
      <c r="VXA52" s="354"/>
      <c r="VXB52" s="354"/>
      <c r="VXC52" s="354"/>
      <c r="VXD52" s="354"/>
      <c r="VXE52" s="354"/>
      <c r="VXF52" s="354"/>
      <c r="VXG52" s="354"/>
      <c r="VXH52" s="354"/>
      <c r="VXI52" s="354"/>
      <c r="VXJ52" s="354"/>
      <c r="VXK52" s="354"/>
      <c r="VXL52" s="354"/>
      <c r="VXM52" s="354"/>
      <c r="VXN52" s="354"/>
      <c r="VXO52" s="354"/>
      <c r="VXP52" s="354"/>
      <c r="VXQ52" s="354"/>
      <c r="VXR52" s="354"/>
      <c r="VXS52" s="354"/>
      <c r="VXT52" s="354"/>
      <c r="VXU52" s="354"/>
      <c r="VXV52" s="354"/>
      <c r="VXW52" s="354"/>
      <c r="VXX52" s="354"/>
      <c r="VXY52" s="354"/>
      <c r="VXZ52" s="354"/>
      <c r="VYA52" s="354"/>
      <c r="VYB52" s="354"/>
      <c r="VYC52" s="354"/>
      <c r="VYD52" s="354"/>
      <c r="VYE52" s="354"/>
      <c r="VYF52" s="354"/>
      <c r="VYG52" s="354"/>
      <c r="VYH52" s="354"/>
      <c r="VYI52" s="354"/>
      <c r="VYJ52" s="354"/>
      <c r="VYK52" s="354"/>
      <c r="VYL52" s="354"/>
      <c r="VYM52" s="354"/>
      <c r="VYN52" s="354"/>
      <c r="VYO52" s="354"/>
      <c r="VYP52" s="354"/>
      <c r="VYQ52" s="354"/>
      <c r="VYR52" s="354"/>
      <c r="VYS52" s="354"/>
      <c r="VYT52" s="354"/>
      <c r="VYU52" s="354"/>
      <c r="VYV52" s="354"/>
      <c r="VYW52" s="354"/>
      <c r="VYX52" s="354"/>
      <c r="VYY52" s="354"/>
      <c r="VYZ52" s="354"/>
      <c r="VZA52" s="354"/>
      <c r="VZB52" s="354"/>
      <c r="VZC52" s="354"/>
      <c r="VZD52" s="354"/>
      <c r="VZE52" s="354"/>
      <c r="VZF52" s="354"/>
      <c r="VZG52" s="354"/>
      <c r="VZH52" s="354"/>
      <c r="VZI52" s="354"/>
      <c r="VZJ52" s="354"/>
      <c r="VZK52" s="354"/>
      <c r="VZL52" s="354"/>
      <c r="VZM52" s="354"/>
      <c r="VZN52" s="354"/>
      <c r="VZO52" s="354"/>
      <c r="VZP52" s="354"/>
      <c r="VZQ52" s="354"/>
      <c r="VZR52" s="354"/>
      <c r="VZS52" s="354"/>
      <c r="VZT52" s="354"/>
      <c r="VZU52" s="354"/>
      <c r="VZV52" s="354"/>
      <c r="VZW52" s="354"/>
      <c r="VZX52" s="354"/>
      <c r="VZY52" s="354"/>
      <c r="VZZ52" s="354"/>
      <c r="WAA52" s="354"/>
      <c r="WAB52" s="354"/>
      <c r="WAC52" s="354"/>
      <c r="WAD52" s="354"/>
      <c r="WAE52" s="354"/>
      <c r="WAF52" s="354"/>
      <c r="WAG52" s="354"/>
      <c r="WAH52" s="354"/>
      <c r="WAI52" s="354"/>
      <c r="WAJ52" s="354"/>
      <c r="WAK52" s="354"/>
      <c r="WAL52" s="354"/>
      <c r="WAM52" s="354"/>
      <c r="WAN52" s="354"/>
      <c r="WAO52" s="354"/>
      <c r="WAP52" s="354"/>
      <c r="WAQ52" s="354"/>
      <c r="WAR52" s="354"/>
      <c r="WAS52" s="354"/>
      <c r="WAT52" s="354"/>
      <c r="WAU52" s="354"/>
      <c r="WAV52" s="354"/>
      <c r="WAW52" s="354"/>
      <c r="WAX52" s="354"/>
      <c r="WAY52" s="354"/>
      <c r="WAZ52" s="354"/>
      <c r="WBA52" s="354"/>
      <c r="WBB52" s="354"/>
      <c r="WBC52" s="354"/>
      <c r="WBD52" s="354"/>
      <c r="WBE52" s="354"/>
      <c r="WBF52" s="354"/>
      <c r="WBG52" s="354"/>
      <c r="WBH52" s="354"/>
      <c r="WBI52" s="354"/>
      <c r="WBJ52" s="354"/>
      <c r="WBK52" s="354"/>
      <c r="WBL52" s="354"/>
      <c r="WBM52" s="354"/>
      <c r="WBN52" s="354"/>
      <c r="WBO52" s="354"/>
      <c r="WBP52" s="354"/>
      <c r="WBQ52" s="354"/>
      <c r="WBR52" s="354"/>
      <c r="WBS52" s="354"/>
      <c r="WBT52" s="354"/>
      <c r="WBU52" s="354"/>
      <c r="WBV52" s="354"/>
      <c r="WBW52" s="354"/>
      <c r="WBX52" s="354"/>
      <c r="WBY52" s="354"/>
      <c r="WBZ52" s="354"/>
      <c r="WCA52" s="354"/>
      <c r="WCB52" s="354"/>
      <c r="WCC52" s="354"/>
      <c r="WCD52" s="354"/>
      <c r="WCE52" s="354"/>
      <c r="WCF52" s="354"/>
      <c r="WCG52" s="354"/>
      <c r="WCH52" s="354"/>
      <c r="WCI52" s="354"/>
      <c r="WCJ52" s="354"/>
      <c r="WCK52" s="354"/>
      <c r="WCL52" s="354"/>
      <c r="WCM52" s="354"/>
      <c r="WCN52" s="354"/>
      <c r="WCO52" s="354"/>
      <c r="WCP52" s="354"/>
      <c r="WCQ52" s="354"/>
      <c r="WCR52" s="354"/>
      <c r="WCS52" s="354"/>
      <c r="WCT52" s="354"/>
      <c r="WCU52" s="354"/>
      <c r="WCV52" s="354"/>
      <c r="WCW52" s="354"/>
      <c r="WCX52" s="354"/>
      <c r="WCY52" s="354"/>
      <c r="WCZ52" s="354"/>
      <c r="WDA52" s="354"/>
      <c r="WDB52" s="354"/>
      <c r="WDC52" s="354"/>
      <c r="WDD52" s="354"/>
      <c r="WDE52" s="354"/>
      <c r="WDF52" s="354"/>
      <c r="WDG52" s="354"/>
      <c r="WDH52" s="354"/>
      <c r="WDI52" s="354"/>
      <c r="WDJ52" s="354"/>
      <c r="WDK52" s="354"/>
      <c r="WDL52" s="354"/>
      <c r="WDM52" s="354"/>
      <c r="WDN52" s="354"/>
      <c r="WDO52" s="354"/>
      <c r="WDP52" s="354"/>
      <c r="WDQ52" s="354"/>
      <c r="WDR52" s="354"/>
      <c r="WDS52" s="354"/>
      <c r="WDT52" s="354"/>
      <c r="WDU52" s="354"/>
      <c r="WDV52" s="354"/>
      <c r="WDW52" s="354"/>
      <c r="WDX52" s="354"/>
      <c r="WDY52" s="354"/>
      <c r="WDZ52" s="354"/>
      <c r="WEA52" s="354"/>
      <c r="WEB52" s="354"/>
      <c r="WEC52" s="354"/>
      <c r="WED52" s="354"/>
      <c r="WEE52" s="354"/>
      <c r="WEF52" s="354"/>
      <c r="WEG52" s="354"/>
      <c r="WEH52" s="354"/>
      <c r="WEI52" s="354"/>
      <c r="WEJ52" s="354"/>
      <c r="WEK52" s="354"/>
      <c r="WEL52" s="354"/>
      <c r="WEM52" s="354"/>
      <c r="WEN52" s="354"/>
      <c r="WEO52" s="354"/>
      <c r="WEP52" s="354"/>
      <c r="WEQ52" s="354"/>
      <c r="WER52" s="354"/>
      <c r="WES52" s="354"/>
      <c r="WET52" s="354"/>
      <c r="WEU52" s="354"/>
      <c r="WEV52" s="354"/>
      <c r="WEW52" s="354"/>
      <c r="WEX52" s="354"/>
      <c r="WEY52" s="354"/>
      <c r="WEZ52" s="354"/>
      <c r="WFA52" s="354"/>
      <c r="WFB52" s="354"/>
      <c r="WFC52" s="354"/>
      <c r="WFD52" s="354"/>
      <c r="WFE52" s="354"/>
      <c r="WFF52" s="354"/>
      <c r="WFG52" s="354"/>
      <c r="WFH52" s="354"/>
      <c r="WFI52" s="354"/>
      <c r="WFJ52" s="354"/>
      <c r="WFK52" s="354"/>
      <c r="WFL52" s="354"/>
      <c r="WFM52" s="354"/>
      <c r="WFN52" s="354"/>
      <c r="WFO52" s="354"/>
      <c r="WFP52" s="354"/>
      <c r="WFQ52" s="354"/>
      <c r="WFR52" s="354"/>
      <c r="WFS52" s="354"/>
      <c r="WFT52" s="354"/>
      <c r="WFU52" s="354"/>
      <c r="WFV52" s="354"/>
      <c r="WFW52" s="354"/>
      <c r="WFX52" s="354"/>
      <c r="WFY52" s="354"/>
      <c r="WFZ52" s="354"/>
      <c r="WGA52" s="354"/>
      <c r="WGB52" s="354"/>
      <c r="WGC52" s="354"/>
      <c r="WGD52" s="354"/>
      <c r="WGE52" s="354"/>
      <c r="WGF52" s="354"/>
      <c r="WGG52" s="354"/>
      <c r="WGH52" s="354"/>
      <c r="WGI52" s="354"/>
      <c r="WGJ52" s="354"/>
      <c r="WGK52" s="354"/>
      <c r="WGL52" s="354"/>
      <c r="WGM52" s="354"/>
      <c r="WGN52" s="354"/>
      <c r="WGO52" s="354"/>
      <c r="WGP52" s="354"/>
      <c r="WGQ52" s="354"/>
      <c r="WGR52" s="354"/>
      <c r="WGS52" s="354"/>
      <c r="WGT52" s="354"/>
      <c r="WGU52" s="354"/>
      <c r="WGV52" s="354"/>
      <c r="WGW52" s="354"/>
      <c r="WGX52" s="354"/>
      <c r="WGY52" s="354"/>
      <c r="WGZ52" s="354"/>
      <c r="WHA52" s="354"/>
      <c r="WHB52" s="354"/>
      <c r="WHC52" s="354"/>
      <c r="WHD52" s="354"/>
      <c r="WHE52" s="354"/>
      <c r="WHF52" s="354"/>
      <c r="WHG52" s="354"/>
      <c r="WHH52" s="354"/>
      <c r="WHI52" s="354"/>
      <c r="WHJ52" s="354"/>
      <c r="WHK52" s="354"/>
      <c r="WHL52" s="354"/>
      <c r="WHM52" s="354"/>
      <c r="WHN52" s="354"/>
      <c r="WHO52" s="354"/>
      <c r="WHP52" s="354"/>
      <c r="WHQ52" s="354"/>
      <c r="WHR52" s="354"/>
      <c r="WHS52" s="354"/>
      <c r="WHT52" s="354"/>
      <c r="WHU52" s="354"/>
      <c r="WHV52" s="354"/>
      <c r="WHW52" s="354"/>
      <c r="WHX52" s="354"/>
      <c r="WHY52" s="354"/>
      <c r="WHZ52" s="354"/>
      <c r="WIA52" s="354"/>
      <c r="WIB52" s="354"/>
      <c r="WIC52" s="354"/>
      <c r="WID52" s="354"/>
      <c r="WIE52" s="354"/>
      <c r="WIF52" s="354"/>
      <c r="WIG52" s="354"/>
      <c r="WIH52" s="354"/>
      <c r="WII52" s="354"/>
      <c r="WIJ52" s="354"/>
      <c r="WIK52" s="354"/>
      <c r="WIL52" s="354"/>
      <c r="WIM52" s="354"/>
      <c r="WIN52" s="354"/>
      <c r="WIO52" s="354"/>
      <c r="WIP52" s="354"/>
      <c r="WIQ52" s="354"/>
      <c r="WIR52" s="354"/>
      <c r="WIS52" s="354"/>
      <c r="WIT52" s="354"/>
      <c r="WIU52" s="354"/>
      <c r="WIV52" s="354"/>
      <c r="WIW52" s="354"/>
      <c r="WIX52" s="354"/>
      <c r="WIY52" s="354"/>
      <c r="WIZ52" s="354"/>
      <c r="WJA52" s="354"/>
      <c r="WJB52" s="354"/>
      <c r="WJC52" s="354"/>
      <c r="WJD52" s="354"/>
      <c r="WJE52" s="354"/>
      <c r="WJF52" s="354"/>
      <c r="WJG52" s="354"/>
      <c r="WJH52" s="354"/>
      <c r="WJI52" s="354"/>
      <c r="WJJ52" s="354"/>
      <c r="WJK52" s="354"/>
      <c r="WJL52" s="354"/>
      <c r="WJM52" s="354"/>
      <c r="WJN52" s="354"/>
      <c r="WJO52" s="354"/>
      <c r="WJP52" s="354"/>
      <c r="WJQ52" s="354"/>
      <c r="WJR52" s="354"/>
      <c r="WJS52" s="354"/>
      <c r="WJT52" s="354"/>
      <c r="WJU52" s="354"/>
      <c r="WJV52" s="354"/>
      <c r="WJW52" s="354"/>
      <c r="WJX52" s="354"/>
      <c r="WJY52" s="354"/>
      <c r="WJZ52" s="354"/>
      <c r="WKA52" s="354"/>
      <c r="WKB52" s="354"/>
      <c r="WKC52" s="354"/>
      <c r="WKD52" s="354"/>
      <c r="WKE52" s="354"/>
      <c r="WKF52" s="354"/>
      <c r="WKG52" s="354"/>
      <c r="WKH52" s="354"/>
      <c r="WKI52" s="354"/>
      <c r="WKJ52" s="354"/>
      <c r="WKK52" s="354"/>
      <c r="WKL52" s="354"/>
      <c r="WKM52" s="354"/>
      <c r="WKN52" s="354"/>
      <c r="WKO52" s="354"/>
      <c r="WKP52" s="354"/>
      <c r="WKQ52" s="354"/>
      <c r="WKR52" s="354"/>
      <c r="WKS52" s="354"/>
      <c r="WKT52" s="354"/>
      <c r="WKU52" s="354"/>
      <c r="WKV52" s="354"/>
      <c r="WKW52" s="354"/>
      <c r="WKX52" s="354"/>
      <c r="WKY52" s="354"/>
      <c r="WKZ52" s="354"/>
      <c r="WLA52" s="354"/>
      <c r="WLB52" s="354"/>
      <c r="WLC52" s="354"/>
      <c r="WLD52" s="354"/>
      <c r="WLE52" s="354"/>
      <c r="WLF52" s="354"/>
      <c r="WLG52" s="354"/>
      <c r="WLH52" s="354"/>
      <c r="WLI52" s="354"/>
      <c r="WLJ52" s="354"/>
      <c r="WLK52" s="354"/>
      <c r="WLL52" s="354"/>
      <c r="WLM52" s="354"/>
      <c r="WLN52" s="354"/>
      <c r="WLO52" s="354"/>
      <c r="WLP52" s="354"/>
      <c r="WLQ52" s="354"/>
      <c r="WLR52" s="354"/>
      <c r="WLS52" s="354"/>
      <c r="WLT52" s="354"/>
      <c r="WLU52" s="354"/>
      <c r="WLV52" s="354"/>
      <c r="WLW52" s="354"/>
      <c r="WLX52" s="354"/>
      <c r="WLY52" s="354"/>
      <c r="WLZ52" s="354"/>
      <c r="WMA52" s="354"/>
      <c r="WMB52" s="354"/>
      <c r="WMC52" s="354"/>
      <c r="WMD52" s="354"/>
      <c r="WME52" s="354"/>
      <c r="WMF52" s="354"/>
      <c r="WMG52" s="354"/>
      <c r="WMH52" s="354"/>
      <c r="WMI52" s="354"/>
      <c r="WMJ52" s="354"/>
      <c r="WMK52" s="354"/>
      <c r="WML52" s="354"/>
      <c r="WMM52" s="354"/>
      <c r="WMN52" s="354"/>
      <c r="WMO52" s="354"/>
      <c r="WMP52" s="354"/>
      <c r="WMQ52" s="354"/>
      <c r="WMR52" s="354"/>
      <c r="WMS52" s="354"/>
      <c r="WMT52" s="354"/>
      <c r="WMU52" s="354"/>
      <c r="WMV52" s="354"/>
      <c r="WMW52" s="354"/>
      <c r="WMX52" s="354"/>
      <c r="WMY52" s="354"/>
      <c r="WMZ52" s="354"/>
      <c r="WNA52" s="354"/>
      <c r="WNB52" s="354"/>
      <c r="WNC52" s="354"/>
      <c r="WND52" s="354"/>
      <c r="WNE52" s="354"/>
      <c r="WNF52" s="354"/>
      <c r="WNG52" s="354"/>
      <c r="WNH52" s="354"/>
      <c r="WNI52" s="354"/>
      <c r="WNJ52" s="354"/>
      <c r="WNK52" s="354"/>
      <c r="WNL52" s="354"/>
      <c r="WNM52" s="354"/>
      <c r="WNN52" s="354"/>
      <c r="WNO52" s="354"/>
      <c r="WNP52" s="354"/>
      <c r="WNQ52" s="354"/>
      <c r="WNR52" s="354"/>
      <c r="WNS52" s="354"/>
      <c r="WNT52" s="354"/>
      <c r="WNU52" s="354"/>
      <c r="WNV52" s="354"/>
      <c r="WNW52" s="354"/>
      <c r="WNX52" s="354"/>
      <c r="WNY52" s="354"/>
      <c r="WNZ52" s="354"/>
      <c r="WOA52" s="354"/>
      <c r="WOB52" s="354"/>
      <c r="WOC52" s="354"/>
      <c r="WOD52" s="354"/>
      <c r="WOE52" s="354"/>
      <c r="WOF52" s="354"/>
      <c r="WOG52" s="354"/>
      <c r="WOH52" s="354"/>
      <c r="WOI52" s="354"/>
      <c r="WOJ52" s="354"/>
      <c r="WOK52" s="354"/>
      <c r="WOL52" s="354"/>
      <c r="WOM52" s="354"/>
      <c r="WON52" s="354"/>
      <c r="WOO52" s="354"/>
      <c r="WOP52" s="354"/>
      <c r="WOQ52" s="354"/>
      <c r="WOR52" s="354"/>
      <c r="WOS52" s="354"/>
      <c r="WOT52" s="354"/>
      <c r="WOU52" s="354"/>
      <c r="WOV52" s="354"/>
      <c r="WOW52" s="354"/>
      <c r="WOX52" s="354"/>
      <c r="WOY52" s="354"/>
      <c r="WOZ52" s="354"/>
      <c r="WPA52" s="354"/>
      <c r="WPB52" s="354"/>
      <c r="WPC52" s="354"/>
      <c r="WPD52" s="354"/>
      <c r="WPE52" s="354"/>
      <c r="WPF52" s="354"/>
      <c r="WPG52" s="354"/>
      <c r="WPH52" s="354"/>
      <c r="WPI52" s="354"/>
      <c r="WPJ52" s="354"/>
      <c r="WPK52" s="354"/>
      <c r="WPL52" s="354"/>
      <c r="WPM52" s="354"/>
      <c r="WPN52" s="354"/>
      <c r="WPO52" s="354"/>
      <c r="WPP52" s="354"/>
      <c r="WPQ52" s="354"/>
      <c r="WPR52" s="354"/>
      <c r="WPS52" s="354"/>
      <c r="WPT52" s="354"/>
      <c r="WPU52" s="354"/>
      <c r="WPV52" s="354"/>
      <c r="WPW52" s="354"/>
      <c r="WPX52" s="354"/>
      <c r="WPY52" s="354"/>
      <c r="WPZ52" s="354"/>
      <c r="WQA52" s="354"/>
      <c r="WQB52" s="354"/>
      <c r="WQC52" s="354"/>
      <c r="WQD52" s="354"/>
      <c r="WQE52" s="354"/>
      <c r="WQF52" s="354"/>
      <c r="WQG52" s="354"/>
      <c r="WQH52" s="354"/>
      <c r="WQI52" s="354"/>
      <c r="WQJ52" s="354"/>
      <c r="WQK52" s="354"/>
      <c r="WQL52" s="354"/>
      <c r="WQM52" s="354"/>
      <c r="WQN52" s="354"/>
      <c r="WQO52" s="354"/>
      <c r="WQP52" s="354"/>
      <c r="WQQ52" s="354"/>
      <c r="WQR52" s="354"/>
      <c r="WQS52" s="354"/>
      <c r="WQT52" s="354"/>
      <c r="WQU52" s="354"/>
      <c r="WQV52" s="354"/>
      <c r="WQW52" s="354"/>
      <c r="WQX52" s="354"/>
      <c r="WQY52" s="354"/>
      <c r="WQZ52" s="354"/>
      <c r="WRA52" s="354"/>
      <c r="WRB52" s="354"/>
      <c r="WRC52" s="354"/>
      <c r="WRD52" s="354"/>
      <c r="WRE52" s="354"/>
      <c r="WRF52" s="354"/>
      <c r="WRG52" s="354"/>
      <c r="WRH52" s="354"/>
      <c r="WRI52" s="354"/>
      <c r="WRJ52" s="354"/>
      <c r="WRK52" s="354"/>
      <c r="WRL52" s="354"/>
      <c r="WRM52" s="354"/>
      <c r="WRN52" s="354"/>
      <c r="WRO52" s="354"/>
      <c r="WRP52" s="354"/>
      <c r="WRQ52" s="354"/>
      <c r="WRR52" s="354"/>
      <c r="WRS52" s="354"/>
      <c r="WRT52" s="354"/>
      <c r="WRU52" s="354"/>
      <c r="WRV52" s="354"/>
      <c r="WRW52" s="354"/>
      <c r="WRX52" s="354"/>
      <c r="WRY52" s="354"/>
      <c r="WRZ52" s="354"/>
      <c r="WSA52" s="354"/>
      <c r="WSB52" s="354"/>
      <c r="WSC52" s="354"/>
      <c r="WSD52" s="354"/>
      <c r="WSE52" s="354"/>
      <c r="WSF52" s="354"/>
      <c r="WSG52" s="354"/>
      <c r="WSH52" s="354"/>
      <c r="WSI52" s="354"/>
      <c r="WSJ52" s="354"/>
      <c r="WSK52" s="354"/>
      <c r="WSL52" s="354"/>
      <c r="WSM52" s="354"/>
      <c r="WSN52" s="354"/>
      <c r="WSO52" s="354"/>
      <c r="WSP52" s="354"/>
      <c r="WSQ52" s="354"/>
      <c r="WSR52" s="354"/>
      <c r="WSS52" s="354"/>
      <c r="WST52" s="354"/>
      <c r="WSU52" s="354"/>
      <c r="WSV52" s="354"/>
      <c r="WSW52" s="354"/>
      <c r="WSX52" s="354"/>
      <c r="WSY52" s="354"/>
      <c r="WSZ52" s="354"/>
      <c r="WTA52" s="354"/>
      <c r="WTB52" s="354"/>
      <c r="WTC52" s="354"/>
      <c r="WTD52" s="354"/>
      <c r="WTE52" s="354"/>
      <c r="WTF52" s="354"/>
      <c r="WTG52" s="354"/>
      <c r="WTH52" s="354"/>
      <c r="WTI52" s="354"/>
      <c r="WTJ52" s="354"/>
      <c r="WTK52" s="354"/>
      <c r="WTL52" s="354"/>
      <c r="WTM52" s="354"/>
      <c r="WTN52" s="354"/>
      <c r="WTO52" s="354"/>
      <c r="WTP52" s="354"/>
      <c r="WTQ52" s="354"/>
      <c r="WTR52" s="354"/>
      <c r="WTS52" s="354"/>
      <c r="WTT52" s="354"/>
      <c r="WTU52" s="354"/>
      <c r="WTV52" s="354"/>
      <c r="WTW52" s="354"/>
      <c r="WTX52" s="354"/>
      <c r="WTY52" s="354"/>
      <c r="WTZ52" s="354"/>
      <c r="WUA52" s="354"/>
      <c r="WUB52" s="354"/>
      <c r="WUC52" s="354"/>
      <c r="WUD52" s="354"/>
      <c r="WUE52" s="354"/>
      <c r="WUF52" s="354"/>
      <c r="WUG52" s="354"/>
      <c r="WUH52" s="354"/>
      <c r="WUI52" s="354"/>
      <c r="WUJ52" s="354"/>
      <c r="WUK52" s="354"/>
      <c r="WUL52" s="354"/>
      <c r="WUM52" s="354"/>
      <c r="WUN52" s="354"/>
      <c r="WUO52" s="354"/>
      <c r="WUP52" s="354"/>
      <c r="WUQ52" s="354"/>
      <c r="WUR52" s="354"/>
      <c r="WUS52" s="354"/>
      <c r="WUT52" s="354"/>
      <c r="WUU52" s="354"/>
      <c r="WUV52" s="354"/>
      <c r="WUW52" s="354"/>
      <c r="WUX52" s="354"/>
      <c r="WUY52" s="354"/>
      <c r="WUZ52" s="354"/>
      <c r="WVA52" s="354"/>
      <c r="WVB52" s="354"/>
      <c r="WVC52" s="354"/>
      <c r="WVD52" s="354"/>
      <c r="WVE52" s="354"/>
      <c r="WVF52" s="354"/>
      <c r="WVG52" s="354"/>
      <c r="WVH52" s="354"/>
      <c r="WVI52" s="354"/>
      <c r="WVJ52" s="354"/>
      <c r="WVK52" s="354"/>
      <c r="WVL52" s="354"/>
      <c r="WVM52" s="354"/>
      <c r="WVN52" s="354"/>
      <c r="WVO52" s="354"/>
      <c r="WVP52" s="354"/>
      <c r="WVQ52" s="354"/>
      <c r="WVR52" s="354"/>
      <c r="WVS52" s="354"/>
      <c r="WVT52" s="354"/>
      <c r="WVU52" s="354"/>
      <c r="WVV52" s="354"/>
      <c r="WVW52" s="354"/>
      <c r="WVX52" s="354"/>
      <c r="WVY52" s="354"/>
      <c r="WVZ52" s="354"/>
    </row>
    <row r="53" spans="1:16146" s="598" customFormat="1" x14ac:dyDescent="0.25">
      <c r="E53" s="399"/>
      <c r="F53" s="399"/>
      <c r="M53" s="828"/>
      <c r="N53" s="393"/>
      <c r="O53" s="393">
        <v>2020</v>
      </c>
      <c r="P53" s="393">
        <v>2021</v>
      </c>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4"/>
      <c r="BM53" s="354"/>
      <c r="BN53" s="354"/>
      <c r="BO53" s="354"/>
      <c r="BP53" s="354"/>
      <c r="BQ53" s="354"/>
      <c r="BR53" s="354"/>
      <c r="BS53" s="354"/>
      <c r="BT53" s="354"/>
      <c r="BU53" s="354"/>
      <c r="BV53" s="354"/>
      <c r="BW53" s="354"/>
      <c r="BX53" s="354"/>
      <c r="BY53" s="354"/>
      <c r="BZ53" s="354"/>
      <c r="CA53" s="354"/>
      <c r="CB53" s="354"/>
      <c r="CC53" s="354"/>
      <c r="CD53" s="354"/>
      <c r="CE53" s="354"/>
      <c r="CF53" s="354"/>
      <c r="CG53" s="354"/>
      <c r="CH53" s="354"/>
      <c r="CI53" s="354"/>
      <c r="CJ53" s="354"/>
      <c r="CK53" s="354"/>
      <c r="CL53" s="354"/>
      <c r="CM53" s="354"/>
      <c r="CN53" s="354"/>
      <c r="CO53" s="354"/>
      <c r="CP53" s="354"/>
      <c r="CQ53" s="354"/>
      <c r="CR53" s="354"/>
      <c r="CS53" s="354"/>
      <c r="CT53" s="354"/>
      <c r="CU53" s="354"/>
      <c r="CV53" s="354"/>
      <c r="CW53" s="354"/>
      <c r="CX53" s="354"/>
      <c r="CY53" s="354"/>
      <c r="CZ53" s="354"/>
      <c r="DA53" s="354"/>
      <c r="DB53" s="354"/>
      <c r="DC53" s="354"/>
      <c r="DD53" s="354"/>
      <c r="DE53" s="354"/>
      <c r="DF53" s="354"/>
      <c r="DG53" s="354"/>
      <c r="DH53" s="354"/>
      <c r="DI53" s="354"/>
      <c r="DJ53" s="354"/>
      <c r="DK53" s="354"/>
      <c r="DL53" s="354"/>
      <c r="DM53" s="354"/>
      <c r="DN53" s="354"/>
      <c r="DO53" s="354"/>
      <c r="DP53" s="354"/>
      <c r="DQ53" s="354"/>
      <c r="DR53" s="354"/>
      <c r="DS53" s="354"/>
      <c r="DT53" s="354"/>
      <c r="DU53" s="354"/>
      <c r="DV53" s="354"/>
      <c r="DW53" s="354"/>
      <c r="DX53" s="354"/>
      <c r="DY53" s="354"/>
      <c r="DZ53" s="354"/>
      <c r="EA53" s="354"/>
      <c r="EB53" s="354"/>
      <c r="EC53" s="354"/>
      <c r="ED53" s="354"/>
      <c r="EE53" s="354"/>
      <c r="EF53" s="354"/>
      <c r="EG53" s="354"/>
      <c r="EH53" s="354"/>
      <c r="EI53" s="354"/>
      <c r="EJ53" s="354"/>
      <c r="EK53" s="354"/>
      <c r="EL53" s="354"/>
      <c r="EM53" s="354"/>
      <c r="EN53" s="354"/>
      <c r="EO53" s="354"/>
      <c r="EP53" s="354"/>
      <c r="EQ53" s="354"/>
      <c r="ER53" s="354"/>
      <c r="ES53" s="354"/>
      <c r="ET53" s="354"/>
      <c r="EU53" s="354"/>
      <c r="EV53" s="354"/>
      <c r="EW53" s="354"/>
      <c r="EX53" s="354"/>
      <c r="EY53" s="354"/>
      <c r="EZ53" s="354"/>
      <c r="FA53" s="354"/>
      <c r="FB53" s="354"/>
      <c r="FC53" s="354"/>
      <c r="FD53" s="354"/>
      <c r="FE53" s="354"/>
      <c r="FF53" s="354"/>
      <c r="FG53" s="354"/>
      <c r="FH53" s="354"/>
      <c r="FI53" s="354"/>
      <c r="FJ53" s="354"/>
      <c r="FK53" s="354"/>
      <c r="FL53" s="354"/>
      <c r="FM53" s="354"/>
      <c r="FN53" s="354"/>
      <c r="FO53" s="354"/>
      <c r="FP53" s="354"/>
      <c r="FQ53" s="354"/>
      <c r="FR53" s="354"/>
      <c r="FS53" s="354"/>
      <c r="FT53" s="354"/>
      <c r="FU53" s="354"/>
      <c r="FV53" s="354"/>
      <c r="FW53" s="354"/>
      <c r="FX53" s="354"/>
      <c r="FY53" s="354"/>
      <c r="FZ53" s="354"/>
      <c r="GA53" s="354"/>
      <c r="GB53" s="354"/>
      <c r="GC53" s="354"/>
      <c r="GD53" s="354"/>
      <c r="GE53" s="354"/>
      <c r="GF53" s="354"/>
      <c r="GG53" s="354"/>
      <c r="GH53" s="354"/>
      <c r="GI53" s="354"/>
      <c r="GJ53" s="354"/>
      <c r="GK53" s="354"/>
      <c r="GL53" s="354"/>
      <c r="GM53" s="354"/>
      <c r="GN53" s="354"/>
      <c r="GO53" s="354"/>
      <c r="GP53" s="354"/>
      <c r="GQ53" s="354"/>
      <c r="GR53" s="354"/>
      <c r="GS53" s="354"/>
      <c r="GT53" s="354"/>
      <c r="GU53" s="354"/>
      <c r="GV53" s="354"/>
      <c r="GW53" s="354"/>
      <c r="GX53" s="354"/>
      <c r="GY53" s="354"/>
      <c r="GZ53" s="354"/>
      <c r="HA53" s="354"/>
      <c r="HB53" s="354"/>
      <c r="HC53" s="354"/>
      <c r="HD53" s="354"/>
      <c r="HE53" s="354"/>
      <c r="HF53" s="354"/>
      <c r="HG53" s="354"/>
      <c r="HH53" s="354"/>
      <c r="HI53" s="354"/>
      <c r="HJ53" s="354"/>
      <c r="HK53" s="354"/>
      <c r="HL53" s="354"/>
      <c r="HM53" s="354"/>
      <c r="HN53" s="354"/>
      <c r="HO53" s="354"/>
      <c r="HP53" s="354"/>
      <c r="HQ53" s="354"/>
      <c r="HR53" s="354"/>
      <c r="HS53" s="354"/>
      <c r="HT53" s="354"/>
      <c r="HU53" s="354"/>
      <c r="HV53" s="354"/>
      <c r="HW53" s="354"/>
      <c r="HX53" s="354"/>
      <c r="HY53" s="354"/>
      <c r="HZ53" s="354"/>
      <c r="IA53" s="354"/>
      <c r="IB53" s="354"/>
      <c r="IC53" s="354"/>
      <c r="ID53" s="354"/>
      <c r="IE53" s="354"/>
      <c r="IF53" s="354"/>
      <c r="IG53" s="354"/>
      <c r="IH53" s="354"/>
      <c r="II53" s="354"/>
      <c r="IJ53" s="354"/>
      <c r="IK53" s="354"/>
      <c r="IL53" s="354"/>
      <c r="IM53" s="354"/>
      <c r="IN53" s="354"/>
      <c r="IO53" s="354"/>
      <c r="IP53" s="354"/>
      <c r="IQ53" s="354"/>
      <c r="IR53" s="354"/>
      <c r="IS53" s="354"/>
      <c r="IT53" s="354"/>
      <c r="IU53" s="354"/>
      <c r="IV53" s="354"/>
      <c r="IW53" s="354"/>
      <c r="IX53" s="354"/>
      <c r="IY53" s="354"/>
      <c r="IZ53" s="354"/>
      <c r="JA53" s="354"/>
      <c r="JB53" s="354"/>
      <c r="JC53" s="354"/>
      <c r="JD53" s="354"/>
      <c r="JE53" s="354"/>
      <c r="JF53" s="354"/>
      <c r="JG53" s="354"/>
      <c r="JH53" s="354"/>
      <c r="JI53" s="354"/>
      <c r="JJ53" s="354"/>
      <c r="JK53" s="354"/>
      <c r="JL53" s="354"/>
      <c r="JM53" s="354"/>
      <c r="JN53" s="354"/>
      <c r="JO53" s="354"/>
      <c r="JP53" s="354"/>
      <c r="JQ53" s="354"/>
      <c r="JR53" s="354"/>
      <c r="JS53" s="354"/>
      <c r="JT53" s="354"/>
      <c r="JU53" s="354"/>
      <c r="JV53" s="354"/>
      <c r="JW53" s="354"/>
      <c r="JX53" s="354"/>
      <c r="JY53" s="354"/>
      <c r="JZ53" s="354"/>
      <c r="KA53" s="354"/>
      <c r="KB53" s="354"/>
      <c r="KC53" s="354"/>
      <c r="KD53" s="354"/>
      <c r="KE53" s="354"/>
      <c r="KF53" s="354"/>
      <c r="KG53" s="354"/>
      <c r="KH53" s="354"/>
      <c r="KI53" s="354"/>
      <c r="KJ53" s="354"/>
      <c r="KK53" s="354"/>
      <c r="KL53" s="354"/>
      <c r="KM53" s="354"/>
      <c r="KN53" s="354"/>
      <c r="KO53" s="354"/>
      <c r="KP53" s="354"/>
      <c r="KQ53" s="354"/>
      <c r="KR53" s="354"/>
      <c r="KS53" s="354"/>
      <c r="KT53" s="354"/>
      <c r="KU53" s="354"/>
      <c r="KV53" s="354"/>
      <c r="KW53" s="354"/>
      <c r="KX53" s="354"/>
      <c r="KY53" s="354"/>
      <c r="KZ53" s="354"/>
      <c r="LA53" s="354"/>
      <c r="LB53" s="354"/>
      <c r="LC53" s="354"/>
      <c r="LD53" s="354"/>
      <c r="LE53" s="354"/>
      <c r="LF53" s="354"/>
      <c r="LG53" s="354"/>
      <c r="LH53" s="354"/>
      <c r="LI53" s="354"/>
      <c r="LJ53" s="354"/>
      <c r="LK53" s="354"/>
      <c r="LL53" s="354"/>
      <c r="LM53" s="354"/>
      <c r="LN53" s="354"/>
      <c r="LO53" s="354"/>
      <c r="LP53" s="354"/>
      <c r="LQ53" s="354"/>
      <c r="LR53" s="354"/>
      <c r="LS53" s="354"/>
      <c r="LT53" s="354"/>
      <c r="LU53" s="354"/>
      <c r="LV53" s="354"/>
      <c r="LW53" s="354"/>
      <c r="LX53" s="354"/>
      <c r="LY53" s="354"/>
      <c r="LZ53" s="354"/>
      <c r="MA53" s="354"/>
      <c r="MB53" s="354"/>
      <c r="MC53" s="354"/>
      <c r="MD53" s="354"/>
      <c r="ME53" s="354"/>
      <c r="MF53" s="354"/>
      <c r="MG53" s="354"/>
      <c r="MH53" s="354"/>
      <c r="MI53" s="354"/>
      <c r="MJ53" s="354"/>
      <c r="MK53" s="354"/>
      <c r="ML53" s="354"/>
      <c r="MM53" s="354"/>
      <c r="MN53" s="354"/>
      <c r="MO53" s="354"/>
      <c r="MP53" s="354"/>
      <c r="MQ53" s="354"/>
      <c r="MR53" s="354"/>
      <c r="MS53" s="354"/>
      <c r="MT53" s="354"/>
      <c r="MU53" s="354"/>
      <c r="MV53" s="354"/>
      <c r="MW53" s="354"/>
      <c r="MX53" s="354"/>
      <c r="MY53" s="354"/>
      <c r="MZ53" s="354"/>
      <c r="NA53" s="354"/>
      <c r="NB53" s="354"/>
      <c r="NC53" s="354"/>
      <c r="ND53" s="354"/>
      <c r="NE53" s="354"/>
      <c r="NF53" s="354"/>
      <c r="NG53" s="354"/>
      <c r="NH53" s="354"/>
      <c r="NI53" s="354"/>
      <c r="NJ53" s="354"/>
      <c r="NK53" s="354"/>
      <c r="NL53" s="354"/>
      <c r="NM53" s="354"/>
      <c r="NN53" s="354"/>
      <c r="NO53" s="354"/>
      <c r="NP53" s="354"/>
      <c r="NQ53" s="354"/>
      <c r="NR53" s="354"/>
      <c r="NS53" s="354"/>
      <c r="NT53" s="354"/>
      <c r="NU53" s="354"/>
      <c r="NV53" s="354"/>
      <c r="NW53" s="354"/>
      <c r="NX53" s="354"/>
      <c r="NY53" s="354"/>
      <c r="NZ53" s="354"/>
      <c r="OA53" s="354"/>
      <c r="OB53" s="354"/>
      <c r="OC53" s="354"/>
      <c r="OD53" s="354"/>
      <c r="OE53" s="354"/>
      <c r="OF53" s="354"/>
      <c r="OG53" s="354"/>
      <c r="OH53" s="354"/>
      <c r="OI53" s="354"/>
      <c r="OJ53" s="354"/>
      <c r="OK53" s="354"/>
      <c r="OL53" s="354"/>
      <c r="OM53" s="354"/>
      <c r="ON53" s="354"/>
      <c r="OO53" s="354"/>
      <c r="OP53" s="354"/>
      <c r="OQ53" s="354"/>
      <c r="OR53" s="354"/>
      <c r="OS53" s="354"/>
      <c r="OT53" s="354"/>
      <c r="OU53" s="354"/>
      <c r="OV53" s="354"/>
      <c r="OW53" s="354"/>
      <c r="OX53" s="354"/>
      <c r="OY53" s="354"/>
      <c r="OZ53" s="354"/>
      <c r="PA53" s="354"/>
      <c r="PB53" s="354"/>
      <c r="PC53" s="354"/>
      <c r="PD53" s="354"/>
      <c r="PE53" s="354"/>
      <c r="PF53" s="354"/>
      <c r="PG53" s="354"/>
      <c r="PH53" s="354"/>
      <c r="PI53" s="354"/>
      <c r="PJ53" s="354"/>
      <c r="PK53" s="354"/>
      <c r="PL53" s="354"/>
      <c r="PM53" s="354"/>
      <c r="PN53" s="354"/>
      <c r="PO53" s="354"/>
      <c r="PP53" s="354"/>
      <c r="PQ53" s="354"/>
      <c r="PR53" s="354"/>
      <c r="PS53" s="354"/>
      <c r="PT53" s="354"/>
      <c r="PU53" s="354"/>
      <c r="PV53" s="354"/>
      <c r="PW53" s="354"/>
      <c r="PX53" s="354"/>
      <c r="PY53" s="354"/>
      <c r="PZ53" s="354"/>
      <c r="QA53" s="354"/>
      <c r="QB53" s="354"/>
      <c r="QC53" s="354"/>
      <c r="QD53" s="354"/>
      <c r="QE53" s="354"/>
      <c r="QF53" s="354"/>
      <c r="QG53" s="354"/>
      <c r="QH53" s="354"/>
      <c r="QI53" s="354"/>
      <c r="QJ53" s="354"/>
      <c r="QK53" s="354"/>
      <c r="QL53" s="354"/>
      <c r="QM53" s="354"/>
      <c r="QN53" s="354"/>
      <c r="QO53" s="354"/>
      <c r="QP53" s="354"/>
      <c r="QQ53" s="354"/>
      <c r="QR53" s="354"/>
      <c r="QS53" s="354"/>
      <c r="QT53" s="354"/>
      <c r="QU53" s="354"/>
      <c r="QV53" s="354"/>
      <c r="QW53" s="354"/>
      <c r="QX53" s="354"/>
      <c r="QY53" s="354"/>
      <c r="QZ53" s="354"/>
      <c r="RA53" s="354"/>
      <c r="RB53" s="354"/>
      <c r="RC53" s="354"/>
      <c r="RD53" s="354"/>
      <c r="RE53" s="354"/>
      <c r="RF53" s="354"/>
      <c r="RG53" s="354"/>
      <c r="RH53" s="354"/>
      <c r="RI53" s="354"/>
      <c r="RJ53" s="354"/>
      <c r="RK53" s="354"/>
      <c r="RL53" s="354"/>
      <c r="RM53" s="354"/>
      <c r="RN53" s="354"/>
      <c r="RO53" s="354"/>
      <c r="RP53" s="354"/>
      <c r="RQ53" s="354"/>
      <c r="RR53" s="354"/>
      <c r="RS53" s="354"/>
      <c r="RT53" s="354"/>
      <c r="RU53" s="354"/>
      <c r="RV53" s="354"/>
      <c r="RW53" s="354"/>
      <c r="RX53" s="354"/>
      <c r="RY53" s="354"/>
      <c r="RZ53" s="354"/>
      <c r="SA53" s="354"/>
      <c r="SB53" s="354"/>
      <c r="SC53" s="354"/>
      <c r="SD53" s="354"/>
      <c r="SE53" s="354"/>
      <c r="SF53" s="354"/>
      <c r="SG53" s="354"/>
      <c r="SH53" s="354"/>
      <c r="SI53" s="354"/>
      <c r="SJ53" s="354"/>
      <c r="SK53" s="354"/>
      <c r="SL53" s="354"/>
      <c r="SM53" s="354"/>
      <c r="SN53" s="354"/>
      <c r="SO53" s="354"/>
      <c r="SP53" s="354"/>
      <c r="SQ53" s="354"/>
      <c r="SR53" s="354"/>
      <c r="SS53" s="354"/>
      <c r="ST53" s="354"/>
      <c r="SU53" s="354"/>
      <c r="SV53" s="354"/>
      <c r="SW53" s="354"/>
      <c r="SX53" s="354"/>
      <c r="SY53" s="354"/>
      <c r="SZ53" s="354"/>
      <c r="TA53" s="354"/>
      <c r="TB53" s="354"/>
      <c r="TC53" s="354"/>
      <c r="TD53" s="354"/>
      <c r="TE53" s="354"/>
      <c r="TF53" s="354"/>
      <c r="TG53" s="354"/>
      <c r="TH53" s="354"/>
      <c r="TI53" s="354"/>
      <c r="TJ53" s="354"/>
      <c r="TK53" s="354"/>
      <c r="TL53" s="354"/>
      <c r="TM53" s="354"/>
      <c r="TN53" s="354"/>
      <c r="TO53" s="354"/>
      <c r="TP53" s="354"/>
      <c r="TQ53" s="354"/>
      <c r="TR53" s="354"/>
      <c r="TS53" s="354"/>
      <c r="TT53" s="354"/>
      <c r="TU53" s="354"/>
      <c r="TV53" s="354"/>
      <c r="TW53" s="354"/>
      <c r="TX53" s="354"/>
      <c r="TY53" s="354"/>
      <c r="TZ53" s="354"/>
      <c r="UA53" s="354"/>
      <c r="UB53" s="354"/>
      <c r="UC53" s="354"/>
      <c r="UD53" s="354"/>
      <c r="UE53" s="354"/>
      <c r="UF53" s="354"/>
      <c r="UG53" s="354"/>
      <c r="UH53" s="354"/>
      <c r="UI53" s="354"/>
      <c r="UJ53" s="354"/>
      <c r="UK53" s="354"/>
      <c r="UL53" s="354"/>
      <c r="UM53" s="354"/>
      <c r="UN53" s="354"/>
      <c r="UO53" s="354"/>
      <c r="UP53" s="354"/>
      <c r="UQ53" s="354"/>
      <c r="UR53" s="354"/>
      <c r="US53" s="354"/>
      <c r="UT53" s="354"/>
      <c r="UU53" s="354"/>
      <c r="UV53" s="354"/>
      <c r="UW53" s="354"/>
      <c r="UX53" s="354"/>
      <c r="UY53" s="354"/>
      <c r="UZ53" s="354"/>
      <c r="VA53" s="354"/>
      <c r="VB53" s="354"/>
      <c r="VC53" s="354"/>
      <c r="VD53" s="354"/>
      <c r="VE53" s="354"/>
      <c r="VF53" s="354"/>
      <c r="VG53" s="354"/>
      <c r="VH53" s="354"/>
      <c r="VI53" s="354"/>
      <c r="VJ53" s="354"/>
      <c r="VK53" s="354"/>
      <c r="VL53" s="354"/>
      <c r="VM53" s="354"/>
      <c r="VN53" s="354"/>
      <c r="VO53" s="354"/>
      <c r="VP53" s="354"/>
      <c r="VQ53" s="354"/>
      <c r="VR53" s="354"/>
      <c r="VS53" s="354"/>
      <c r="VT53" s="354"/>
      <c r="VU53" s="354"/>
      <c r="VV53" s="354"/>
      <c r="VW53" s="354"/>
      <c r="VX53" s="354"/>
      <c r="VY53" s="354"/>
      <c r="VZ53" s="354"/>
      <c r="WA53" s="354"/>
      <c r="WB53" s="354"/>
      <c r="WC53" s="354"/>
      <c r="WD53" s="354"/>
      <c r="WE53" s="354"/>
      <c r="WF53" s="354"/>
      <c r="WG53" s="354"/>
      <c r="WH53" s="354"/>
      <c r="WI53" s="354"/>
      <c r="WJ53" s="354"/>
      <c r="WK53" s="354"/>
      <c r="WL53" s="354"/>
      <c r="WM53" s="354"/>
      <c r="WN53" s="354"/>
      <c r="WO53" s="354"/>
      <c r="WP53" s="354"/>
      <c r="WQ53" s="354"/>
      <c r="WR53" s="354"/>
      <c r="WS53" s="354"/>
      <c r="WT53" s="354"/>
      <c r="WU53" s="354"/>
      <c r="WV53" s="354"/>
      <c r="WW53" s="354"/>
      <c r="WX53" s="354"/>
      <c r="WY53" s="354"/>
      <c r="WZ53" s="354"/>
      <c r="XA53" s="354"/>
      <c r="XB53" s="354"/>
      <c r="XC53" s="354"/>
      <c r="XD53" s="354"/>
      <c r="XE53" s="354"/>
      <c r="XF53" s="354"/>
      <c r="XG53" s="354"/>
      <c r="XH53" s="354"/>
      <c r="XI53" s="354"/>
      <c r="XJ53" s="354"/>
      <c r="XK53" s="354"/>
      <c r="XL53" s="354"/>
      <c r="XM53" s="354"/>
      <c r="XN53" s="354"/>
      <c r="XO53" s="354"/>
      <c r="XP53" s="354"/>
      <c r="XQ53" s="354"/>
      <c r="XR53" s="354"/>
      <c r="XS53" s="354"/>
      <c r="XT53" s="354"/>
      <c r="XU53" s="354"/>
      <c r="XV53" s="354"/>
      <c r="XW53" s="354"/>
      <c r="XX53" s="354"/>
      <c r="XY53" s="354"/>
      <c r="XZ53" s="354"/>
      <c r="YA53" s="354"/>
      <c r="YB53" s="354"/>
      <c r="YC53" s="354"/>
      <c r="YD53" s="354"/>
      <c r="YE53" s="354"/>
      <c r="YF53" s="354"/>
      <c r="YG53" s="354"/>
      <c r="YH53" s="354"/>
      <c r="YI53" s="354"/>
      <c r="YJ53" s="354"/>
      <c r="YK53" s="354"/>
      <c r="YL53" s="354"/>
      <c r="YM53" s="354"/>
      <c r="YN53" s="354"/>
      <c r="YO53" s="354"/>
      <c r="YP53" s="354"/>
      <c r="YQ53" s="354"/>
      <c r="YR53" s="354"/>
      <c r="YS53" s="354"/>
      <c r="YT53" s="354"/>
      <c r="YU53" s="354"/>
      <c r="YV53" s="354"/>
      <c r="YW53" s="354"/>
      <c r="YX53" s="354"/>
      <c r="YY53" s="354"/>
      <c r="YZ53" s="354"/>
      <c r="ZA53" s="354"/>
      <c r="ZB53" s="354"/>
      <c r="ZC53" s="354"/>
      <c r="ZD53" s="354"/>
      <c r="ZE53" s="354"/>
      <c r="ZF53" s="354"/>
      <c r="ZG53" s="354"/>
      <c r="ZH53" s="354"/>
      <c r="ZI53" s="354"/>
      <c r="ZJ53" s="354"/>
      <c r="ZK53" s="354"/>
      <c r="ZL53" s="354"/>
      <c r="ZM53" s="354"/>
      <c r="ZN53" s="354"/>
      <c r="ZO53" s="354"/>
      <c r="ZP53" s="354"/>
      <c r="ZQ53" s="354"/>
      <c r="ZR53" s="354"/>
      <c r="ZS53" s="354"/>
      <c r="ZT53" s="354"/>
      <c r="ZU53" s="354"/>
      <c r="ZV53" s="354"/>
      <c r="ZW53" s="354"/>
      <c r="ZX53" s="354"/>
      <c r="ZY53" s="354"/>
      <c r="ZZ53" s="354"/>
      <c r="AAA53" s="354"/>
      <c r="AAB53" s="354"/>
      <c r="AAC53" s="354"/>
      <c r="AAD53" s="354"/>
      <c r="AAE53" s="354"/>
      <c r="AAF53" s="354"/>
      <c r="AAG53" s="354"/>
      <c r="AAH53" s="354"/>
      <c r="AAI53" s="354"/>
      <c r="AAJ53" s="354"/>
      <c r="AAK53" s="354"/>
      <c r="AAL53" s="354"/>
      <c r="AAM53" s="354"/>
      <c r="AAN53" s="354"/>
      <c r="AAO53" s="354"/>
      <c r="AAP53" s="354"/>
      <c r="AAQ53" s="354"/>
      <c r="AAR53" s="354"/>
      <c r="AAS53" s="354"/>
      <c r="AAT53" s="354"/>
      <c r="AAU53" s="354"/>
      <c r="AAV53" s="354"/>
      <c r="AAW53" s="354"/>
      <c r="AAX53" s="354"/>
      <c r="AAY53" s="354"/>
      <c r="AAZ53" s="354"/>
      <c r="ABA53" s="354"/>
      <c r="ABB53" s="354"/>
      <c r="ABC53" s="354"/>
      <c r="ABD53" s="354"/>
      <c r="ABE53" s="354"/>
      <c r="ABF53" s="354"/>
      <c r="ABG53" s="354"/>
      <c r="ABH53" s="354"/>
      <c r="ABI53" s="354"/>
      <c r="ABJ53" s="354"/>
      <c r="ABK53" s="354"/>
      <c r="ABL53" s="354"/>
      <c r="ABM53" s="354"/>
      <c r="ABN53" s="354"/>
      <c r="ABO53" s="354"/>
      <c r="ABP53" s="354"/>
      <c r="ABQ53" s="354"/>
      <c r="ABR53" s="354"/>
      <c r="ABS53" s="354"/>
      <c r="ABT53" s="354"/>
      <c r="ABU53" s="354"/>
      <c r="ABV53" s="354"/>
      <c r="ABW53" s="354"/>
      <c r="ABX53" s="354"/>
      <c r="ABY53" s="354"/>
      <c r="ABZ53" s="354"/>
      <c r="ACA53" s="354"/>
      <c r="ACB53" s="354"/>
      <c r="ACC53" s="354"/>
      <c r="ACD53" s="354"/>
      <c r="ACE53" s="354"/>
      <c r="ACF53" s="354"/>
      <c r="ACG53" s="354"/>
      <c r="ACH53" s="354"/>
      <c r="ACI53" s="354"/>
      <c r="ACJ53" s="354"/>
      <c r="ACK53" s="354"/>
      <c r="ACL53" s="354"/>
      <c r="ACM53" s="354"/>
      <c r="ACN53" s="354"/>
      <c r="ACO53" s="354"/>
      <c r="ACP53" s="354"/>
      <c r="ACQ53" s="354"/>
      <c r="ACR53" s="354"/>
      <c r="ACS53" s="354"/>
      <c r="ACT53" s="354"/>
      <c r="ACU53" s="354"/>
      <c r="ACV53" s="354"/>
      <c r="ACW53" s="354"/>
      <c r="ACX53" s="354"/>
      <c r="ACY53" s="354"/>
      <c r="ACZ53" s="354"/>
      <c r="ADA53" s="354"/>
      <c r="ADB53" s="354"/>
      <c r="ADC53" s="354"/>
      <c r="ADD53" s="354"/>
      <c r="ADE53" s="354"/>
      <c r="ADF53" s="354"/>
      <c r="ADG53" s="354"/>
      <c r="ADH53" s="354"/>
      <c r="ADI53" s="354"/>
      <c r="ADJ53" s="354"/>
      <c r="ADK53" s="354"/>
      <c r="ADL53" s="354"/>
      <c r="ADM53" s="354"/>
      <c r="ADN53" s="354"/>
      <c r="ADO53" s="354"/>
      <c r="ADP53" s="354"/>
      <c r="ADQ53" s="354"/>
      <c r="ADR53" s="354"/>
      <c r="ADS53" s="354"/>
      <c r="ADT53" s="354"/>
      <c r="ADU53" s="354"/>
      <c r="ADV53" s="354"/>
      <c r="ADW53" s="354"/>
      <c r="ADX53" s="354"/>
      <c r="ADY53" s="354"/>
      <c r="ADZ53" s="354"/>
      <c r="AEA53" s="354"/>
      <c r="AEB53" s="354"/>
      <c r="AEC53" s="354"/>
      <c r="AED53" s="354"/>
      <c r="AEE53" s="354"/>
      <c r="AEF53" s="354"/>
      <c r="AEG53" s="354"/>
      <c r="AEH53" s="354"/>
      <c r="AEI53" s="354"/>
      <c r="AEJ53" s="354"/>
      <c r="AEK53" s="354"/>
      <c r="AEL53" s="354"/>
      <c r="AEM53" s="354"/>
      <c r="AEN53" s="354"/>
      <c r="AEO53" s="354"/>
      <c r="AEP53" s="354"/>
      <c r="AEQ53" s="354"/>
      <c r="AER53" s="354"/>
      <c r="AES53" s="354"/>
      <c r="AET53" s="354"/>
      <c r="AEU53" s="354"/>
      <c r="AEV53" s="354"/>
      <c r="AEW53" s="354"/>
      <c r="AEX53" s="354"/>
      <c r="AEY53" s="354"/>
      <c r="AEZ53" s="354"/>
      <c r="AFA53" s="354"/>
      <c r="AFB53" s="354"/>
      <c r="AFC53" s="354"/>
      <c r="AFD53" s="354"/>
      <c r="AFE53" s="354"/>
      <c r="AFF53" s="354"/>
      <c r="AFG53" s="354"/>
      <c r="AFH53" s="354"/>
      <c r="AFI53" s="354"/>
      <c r="AFJ53" s="354"/>
      <c r="AFK53" s="354"/>
      <c r="AFL53" s="354"/>
      <c r="AFM53" s="354"/>
      <c r="AFN53" s="354"/>
      <c r="AFO53" s="354"/>
      <c r="AFP53" s="354"/>
      <c r="AFQ53" s="354"/>
      <c r="AFR53" s="354"/>
      <c r="AFS53" s="354"/>
      <c r="AFT53" s="354"/>
      <c r="AFU53" s="354"/>
      <c r="AFV53" s="354"/>
      <c r="AFW53" s="354"/>
      <c r="AFX53" s="354"/>
      <c r="AFY53" s="354"/>
      <c r="AFZ53" s="354"/>
      <c r="AGA53" s="354"/>
      <c r="AGB53" s="354"/>
      <c r="AGC53" s="354"/>
      <c r="AGD53" s="354"/>
      <c r="AGE53" s="354"/>
      <c r="AGF53" s="354"/>
      <c r="AGG53" s="354"/>
      <c r="AGH53" s="354"/>
      <c r="AGI53" s="354"/>
      <c r="AGJ53" s="354"/>
      <c r="AGK53" s="354"/>
      <c r="AGL53" s="354"/>
      <c r="AGM53" s="354"/>
      <c r="AGN53" s="354"/>
      <c r="AGO53" s="354"/>
      <c r="AGP53" s="354"/>
      <c r="AGQ53" s="354"/>
      <c r="AGR53" s="354"/>
      <c r="AGS53" s="354"/>
      <c r="AGT53" s="354"/>
      <c r="AGU53" s="354"/>
      <c r="AGV53" s="354"/>
      <c r="AGW53" s="354"/>
      <c r="AGX53" s="354"/>
      <c r="AGY53" s="354"/>
      <c r="AGZ53" s="354"/>
      <c r="AHA53" s="354"/>
      <c r="AHB53" s="354"/>
      <c r="AHC53" s="354"/>
      <c r="AHD53" s="354"/>
      <c r="AHE53" s="354"/>
      <c r="AHF53" s="354"/>
      <c r="AHG53" s="354"/>
      <c r="AHH53" s="354"/>
      <c r="AHI53" s="354"/>
      <c r="AHJ53" s="354"/>
      <c r="AHK53" s="354"/>
      <c r="AHL53" s="354"/>
      <c r="AHM53" s="354"/>
      <c r="AHN53" s="354"/>
      <c r="AHO53" s="354"/>
      <c r="AHP53" s="354"/>
      <c r="AHQ53" s="354"/>
      <c r="AHR53" s="354"/>
      <c r="AHS53" s="354"/>
      <c r="AHT53" s="354"/>
      <c r="AHU53" s="354"/>
      <c r="AHV53" s="354"/>
      <c r="AHW53" s="354"/>
      <c r="AHX53" s="354"/>
      <c r="AHY53" s="354"/>
      <c r="AHZ53" s="354"/>
      <c r="AIA53" s="354"/>
      <c r="AIB53" s="354"/>
      <c r="AIC53" s="354"/>
      <c r="AID53" s="354"/>
      <c r="AIE53" s="354"/>
      <c r="AIF53" s="354"/>
      <c r="AIG53" s="354"/>
      <c r="AIH53" s="354"/>
      <c r="AII53" s="354"/>
      <c r="AIJ53" s="354"/>
      <c r="AIK53" s="354"/>
      <c r="AIL53" s="354"/>
      <c r="AIM53" s="354"/>
      <c r="AIN53" s="354"/>
      <c r="AIO53" s="354"/>
      <c r="AIP53" s="354"/>
      <c r="AIQ53" s="354"/>
      <c r="AIR53" s="354"/>
      <c r="AIS53" s="354"/>
      <c r="AIT53" s="354"/>
      <c r="AIU53" s="354"/>
      <c r="AIV53" s="354"/>
      <c r="AIW53" s="354"/>
      <c r="AIX53" s="354"/>
      <c r="AIY53" s="354"/>
      <c r="AIZ53" s="354"/>
      <c r="AJA53" s="354"/>
      <c r="AJB53" s="354"/>
      <c r="AJC53" s="354"/>
      <c r="AJD53" s="354"/>
      <c r="AJE53" s="354"/>
      <c r="AJF53" s="354"/>
      <c r="AJG53" s="354"/>
      <c r="AJH53" s="354"/>
      <c r="AJI53" s="354"/>
      <c r="AJJ53" s="354"/>
      <c r="AJK53" s="354"/>
      <c r="AJL53" s="354"/>
      <c r="AJM53" s="354"/>
      <c r="AJN53" s="354"/>
      <c r="AJO53" s="354"/>
      <c r="AJP53" s="354"/>
      <c r="AJQ53" s="354"/>
      <c r="AJR53" s="354"/>
      <c r="AJS53" s="354"/>
      <c r="AJT53" s="354"/>
      <c r="AJU53" s="354"/>
      <c r="AJV53" s="354"/>
      <c r="AJW53" s="354"/>
      <c r="AJX53" s="354"/>
      <c r="AJY53" s="354"/>
      <c r="AJZ53" s="354"/>
      <c r="AKA53" s="354"/>
      <c r="AKB53" s="354"/>
      <c r="AKC53" s="354"/>
      <c r="AKD53" s="354"/>
      <c r="AKE53" s="354"/>
      <c r="AKF53" s="354"/>
      <c r="AKG53" s="354"/>
      <c r="AKH53" s="354"/>
      <c r="AKI53" s="354"/>
      <c r="AKJ53" s="354"/>
      <c r="AKK53" s="354"/>
      <c r="AKL53" s="354"/>
      <c r="AKM53" s="354"/>
      <c r="AKN53" s="354"/>
      <c r="AKO53" s="354"/>
      <c r="AKP53" s="354"/>
      <c r="AKQ53" s="354"/>
      <c r="AKR53" s="354"/>
      <c r="AKS53" s="354"/>
      <c r="AKT53" s="354"/>
      <c r="AKU53" s="354"/>
      <c r="AKV53" s="354"/>
      <c r="AKW53" s="354"/>
      <c r="AKX53" s="354"/>
      <c r="AKY53" s="354"/>
      <c r="AKZ53" s="354"/>
      <c r="ALA53" s="354"/>
      <c r="ALB53" s="354"/>
      <c r="ALC53" s="354"/>
      <c r="ALD53" s="354"/>
      <c r="ALE53" s="354"/>
      <c r="ALF53" s="354"/>
      <c r="ALG53" s="354"/>
      <c r="ALH53" s="354"/>
      <c r="ALI53" s="354"/>
      <c r="ALJ53" s="354"/>
      <c r="ALK53" s="354"/>
      <c r="ALL53" s="354"/>
      <c r="ALM53" s="354"/>
      <c r="ALN53" s="354"/>
      <c r="ALO53" s="354"/>
      <c r="ALP53" s="354"/>
      <c r="ALQ53" s="354"/>
      <c r="ALR53" s="354"/>
      <c r="ALS53" s="354"/>
      <c r="ALT53" s="354"/>
      <c r="ALU53" s="354"/>
      <c r="ALV53" s="354"/>
      <c r="ALW53" s="354"/>
      <c r="ALX53" s="354"/>
      <c r="ALY53" s="354"/>
      <c r="ALZ53" s="354"/>
      <c r="AMA53" s="354"/>
      <c r="AMB53" s="354"/>
      <c r="AMC53" s="354"/>
      <c r="AMD53" s="354"/>
      <c r="AME53" s="354"/>
      <c r="AMF53" s="354"/>
      <c r="AMG53" s="354"/>
      <c r="AMH53" s="354"/>
      <c r="AMI53" s="354"/>
      <c r="AMJ53" s="354"/>
      <c r="AMK53" s="354"/>
      <c r="AML53" s="354"/>
      <c r="AMM53" s="354"/>
      <c r="AMN53" s="354"/>
      <c r="AMO53" s="354"/>
      <c r="AMP53" s="354"/>
      <c r="AMQ53" s="354"/>
      <c r="AMR53" s="354"/>
      <c r="AMS53" s="354"/>
      <c r="AMT53" s="354"/>
      <c r="AMU53" s="354"/>
      <c r="AMV53" s="354"/>
      <c r="AMW53" s="354"/>
      <c r="AMX53" s="354"/>
      <c r="AMY53" s="354"/>
      <c r="AMZ53" s="354"/>
      <c r="ANA53" s="354"/>
      <c r="ANB53" s="354"/>
      <c r="ANC53" s="354"/>
      <c r="AND53" s="354"/>
      <c r="ANE53" s="354"/>
      <c r="ANF53" s="354"/>
      <c r="ANG53" s="354"/>
      <c r="ANH53" s="354"/>
      <c r="ANI53" s="354"/>
      <c r="ANJ53" s="354"/>
      <c r="ANK53" s="354"/>
      <c r="ANL53" s="354"/>
      <c r="ANM53" s="354"/>
      <c r="ANN53" s="354"/>
      <c r="ANO53" s="354"/>
      <c r="ANP53" s="354"/>
      <c r="ANQ53" s="354"/>
      <c r="ANR53" s="354"/>
      <c r="ANS53" s="354"/>
      <c r="ANT53" s="354"/>
      <c r="ANU53" s="354"/>
      <c r="ANV53" s="354"/>
      <c r="ANW53" s="354"/>
      <c r="ANX53" s="354"/>
      <c r="ANY53" s="354"/>
      <c r="ANZ53" s="354"/>
      <c r="AOA53" s="354"/>
      <c r="AOB53" s="354"/>
      <c r="AOC53" s="354"/>
      <c r="AOD53" s="354"/>
      <c r="AOE53" s="354"/>
      <c r="AOF53" s="354"/>
      <c r="AOG53" s="354"/>
      <c r="AOH53" s="354"/>
      <c r="AOI53" s="354"/>
      <c r="AOJ53" s="354"/>
      <c r="AOK53" s="354"/>
      <c r="AOL53" s="354"/>
      <c r="AOM53" s="354"/>
      <c r="AON53" s="354"/>
      <c r="AOO53" s="354"/>
      <c r="AOP53" s="354"/>
      <c r="AOQ53" s="354"/>
      <c r="AOR53" s="354"/>
      <c r="AOS53" s="354"/>
      <c r="AOT53" s="354"/>
      <c r="AOU53" s="354"/>
      <c r="AOV53" s="354"/>
      <c r="AOW53" s="354"/>
      <c r="AOX53" s="354"/>
      <c r="AOY53" s="354"/>
      <c r="AOZ53" s="354"/>
      <c r="APA53" s="354"/>
      <c r="APB53" s="354"/>
      <c r="APC53" s="354"/>
      <c r="APD53" s="354"/>
      <c r="APE53" s="354"/>
      <c r="APF53" s="354"/>
      <c r="APG53" s="354"/>
      <c r="APH53" s="354"/>
      <c r="API53" s="354"/>
      <c r="APJ53" s="354"/>
      <c r="APK53" s="354"/>
      <c r="APL53" s="354"/>
      <c r="APM53" s="354"/>
      <c r="APN53" s="354"/>
      <c r="APO53" s="354"/>
      <c r="APP53" s="354"/>
      <c r="APQ53" s="354"/>
      <c r="APR53" s="354"/>
      <c r="APS53" s="354"/>
      <c r="APT53" s="354"/>
      <c r="APU53" s="354"/>
      <c r="APV53" s="354"/>
      <c r="APW53" s="354"/>
      <c r="APX53" s="354"/>
      <c r="APY53" s="354"/>
      <c r="APZ53" s="354"/>
      <c r="AQA53" s="354"/>
      <c r="AQB53" s="354"/>
      <c r="AQC53" s="354"/>
      <c r="AQD53" s="354"/>
      <c r="AQE53" s="354"/>
      <c r="AQF53" s="354"/>
      <c r="AQG53" s="354"/>
      <c r="AQH53" s="354"/>
      <c r="AQI53" s="354"/>
      <c r="AQJ53" s="354"/>
      <c r="AQK53" s="354"/>
      <c r="AQL53" s="354"/>
      <c r="AQM53" s="354"/>
      <c r="AQN53" s="354"/>
      <c r="AQO53" s="354"/>
      <c r="AQP53" s="354"/>
      <c r="AQQ53" s="354"/>
      <c r="AQR53" s="354"/>
      <c r="AQS53" s="354"/>
      <c r="AQT53" s="354"/>
      <c r="AQU53" s="354"/>
      <c r="AQV53" s="354"/>
      <c r="AQW53" s="354"/>
      <c r="AQX53" s="354"/>
      <c r="AQY53" s="354"/>
      <c r="AQZ53" s="354"/>
      <c r="ARA53" s="354"/>
      <c r="ARB53" s="354"/>
      <c r="ARC53" s="354"/>
      <c r="ARD53" s="354"/>
      <c r="ARE53" s="354"/>
      <c r="ARF53" s="354"/>
      <c r="ARG53" s="354"/>
      <c r="ARH53" s="354"/>
      <c r="ARI53" s="354"/>
      <c r="ARJ53" s="354"/>
      <c r="ARK53" s="354"/>
      <c r="ARL53" s="354"/>
      <c r="ARM53" s="354"/>
      <c r="ARN53" s="354"/>
      <c r="ARO53" s="354"/>
      <c r="ARP53" s="354"/>
      <c r="ARQ53" s="354"/>
      <c r="ARR53" s="354"/>
      <c r="ARS53" s="354"/>
      <c r="ART53" s="354"/>
      <c r="ARU53" s="354"/>
      <c r="ARV53" s="354"/>
      <c r="ARW53" s="354"/>
      <c r="ARX53" s="354"/>
      <c r="ARY53" s="354"/>
      <c r="ARZ53" s="354"/>
      <c r="ASA53" s="354"/>
      <c r="ASB53" s="354"/>
      <c r="ASC53" s="354"/>
      <c r="ASD53" s="354"/>
      <c r="ASE53" s="354"/>
      <c r="ASF53" s="354"/>
      <c r="ASG53" s="354"/>
      <c r="ASH53" s="354"/>
      <c r="ASI53" s="354"/>
      <c r="ASJ53" s="354"/>
      <c r="ASK53" s="354"/>
      <c r="ASL53" s="354"/>
      <c r="ASM53" s="354"/>
      <c r="ASN53" s="354"/>
      <c r="ASO53" s="354"/>
      <c r="ASP53" s="354"/>
      <c r="ASQ53" s="354"/>
      <c r="ASR53" s="354"/>
      <c r="ASS53" s="354"/>
      <c r="AST53" s="354"/>
      <c r="ASU53" s="354"/>
      <c r="ASV53" s="354"/>
      <c r="ASW53" s="354"/>
      <c r="ASX53" s="354"/>
      <c r="ASY53" s="354"/>
      <c r="ASZ53" s="354"/>
      <c r="ATA53" s="354"/>
      <c r="ATB53" s="354"/>
      <c r="ATC53" s="354"/>
      <c r="ATD53" s="354"/>
      <c r="ATE53" s="354"/>
      <c r="ATF53" s="354"/>
      <c r="ATG53" s="354"/>
      <c r="ATH53" s="354"/>
      <c r="ATI53" s="354"/>
      <c r="ATJ53" s="354"/>
      <c r="ATK53" s="354"/>
      <c r="ATL53" s="354"/>
      <c r="ATM53" s="354"/>
      <c r="ATN53" s="354"/>
      <c r="ATO53" s="354"/>
      <c r="ATP53" s="354"/>
      <c r="ATQ53" s="354"/>
      <c r="ATR53" s="354"/>
      <c r="ATS53" s="354"/>
      <c r="ATT53" s="354"/>
      <c r="ATU53" s="354"/>
      <c r="ATV53" s="354"/>
      <c r="ATW53" s="354"/>
      <c r="ATX53" s="354"/>
      <c r="ATY53" s="354"/>
      <c r="ATZ53" s="354"/>
      <c r="AUA53" s="354"/>
      <c r="AUB53" s="354"/>
      <c r="AUC53" s="354"/>
      <c r="AUD53" s="354"/>
      <c r="AUE53" s="354"/>
      <c r="AUF53" s="354"/>
      <c r="AUG53" s="354"/>
      <c r="AUH53" s="354"/>
      <c r="AUI53" s="354"/>
      <c r="AUJ53" s="354"/>
      <c r="AUK53" s="354"/>
      <c r="AUL53" s="354"/>
      <c r="AUM53" s="354"/>
      <c r="AUN53" s="354"/>
      <c r="AUO53" s="354"/>
      <c r="AUP53" s="354"/>
      <c r="AUQ53" s="354"/>
      <c r="AUR53" s="354"/>
      <c r="AUS53" s="354"/>
      <c r="AUT53" s="354"/>
      <c r="AUU53" s="354"/>
      <c r="AUV53" s="354"/>
      <c r="AUW53" s="354"/>
      <c r="AUX53" s="354"/>
      <c r="AUY53" s="354"/>
      <c r="AUZ53" s="354"/>
      <c r="AVA53" s="354"/>
      <c r="AVB53" s="354"/>
      <c r="AVC53" s="354"/>
      <c r="AVD53" s="354"/>
      <c r="AVE53" s="354"/>
      <c r="AVF53" s="354"/>
      <c r="AVG53" s="354"/>
      <c r="AVH53" s="354"/>
      <c r="AVI53" s="354"/>
      <c r="AVJ53" s="354"/>
      <c r="AVK53" s="354"/>
      <c r="AVL53" s="354"/>
      <c r="AVM53" s="354"/>
      <c r="AVN53" s="354"/>
      <c r="AVO53" s="354"/>
      <c r="AVP53" s="354"/>
      <c r="AVQ53" s="354"/>
      <c r="AVR53" s="354"/>
      <c r="AVS53" s="354"/>
      <c r="AVT53" s="354"/>
      <c r="AVU53" s="354"/>
      <c r="AVV53" s="354"/>
      <c r="AVW53" s="354"/>
      <c r="AVX53" s="354"/>
      <c r="AVY53" s="354"/>
      <c r="AVZ53" s="354"/>
      <c r="AWA53" s="354"/>
      <c r="AWB53" s="354"/>
      <c r="AWC53" s="354"/>
      <c r="AWD53" s="354"/>
      <c r="AWE53" s="354"/>
      <c r="AWF53" s="354"/>
      <c r="AWG53" s="354"/>
      <c r="AWH53" s="354"/>
      <c r="AWI53" s="354"/>
      <c r="AWJ53" s="354"/>
      <c r="AWK53" s="354"/>
      <c r="AWL53" s="354"/>
      <c r="AWM53" s="354"/>
      <c r="AWN53" s="354"/>
      <c r="AWO53" s="354"/>
      <c r="AWP53" s="354"/>
      <c r="AWQ53" s="354"/>
      <c r="AWR53" s="354"/>
      <c r="AWS53" s="354"/>
      <c r="AWT53" s="354"/>
      <c r="AWU53" s="354"/>
      <c r="AWV53" s="354"/>
      <c r="AWW53" s="354"/>
      <c r="AWX53" s="354"/>
      <c r="AWY53" s="354"/>
      <c r="AWZ53" s="354"/>
      <c r="AXA53" s="354"/>
      <c r="AXB53" s="354"/>
      <c r="AXC53" s="354"/>
      <c r="AXD53" s="354"/>
      <c r="AXE53" s="354"/>
      <c r="AXF53" s="354"/>
      <c r="AXG53" s="354"/>
      <c r="AXH53" s="354"/>
      <c r="AXI53" s="354"/>
      <c r="AXJ53" s="354"/>
      <c r="AXK53" s="354"/>
      <c r="AXL53" s="354"/>
      <c r="AXM53" s="354"/>
      <c r="AXN53" s="354"/>
      <c r="AXO53" s="354"/>
      <c r="AXP53" s="354"/>
      <c r="AXQ53" s="354"/>
      <c r="AXR53" s="354"/>
      <c r="AXS53" s="354"/>
      <c r="AXT53" s="354"/>
      <c r="AXU53" s="354"/>
      <c r="AXV53" s="354"/>
      <c r="AXW53" s="354"/>
      <c r="AXX53" s="354"/>
      <c r="AXY53" s="354"/>
      <c r="AXZ53" s="354"/>
      <c r="AYA53" s="354"/>
      <c r="AYB53" s="354"/>
      <c r="AYC53" s="354"/>
      <c r="AYD53" s="354"/>
      <c r="AYE53" s="354"/>
      <c r="AYF53" s="354"/>
      <c r="AYG53" s="354"/>
      <c r="AYH53" s="354"/>
      <c r="AYI53" s="354"/>
      <c r="AYJ53" s="354"/>
      <c r="AYK53" s="354"/>
      <c r="AYL53" s="354"/>
      <c r="AYM53" s="354"/>
      <c r="AYN53" s="354"/>
      <c r="AYO53" s="354"/>
      <c r="AYP53" s="354"/>
      <c r="AYQ53" s="354"/>
      <c r="AYR53" s="354"/>
      <c r="AYS53" s="354"/>
      <c r="AYT53" s="354"/>
      <c r="AYU53" s="354"/>
      <c r="AYV53" s="354"/>
      <c r="AYW53" s="354"/>
      <c r="AYX53" s="354"/>
      <c r="AYY53" s="354"/>
      <c r="AYZ53" s="354"/>
      <c r="AZA53" s="354"/>
      <c r="AZB53" s="354"/>
      <c r="AZC53" s="354"/>
      <c r="AZD53" s="354"/>
      <c r="AZE53" s="354"/>
      <c r="AZF53" s="354"/>
      <c r="AZG53" s="354"/>
      <c r="AZH53" s="354"/>
      <c r="AZI53" s="354"/>
      <c r="AZJ53" s="354"/>
      <c r="AZK53" s="354"/>
      <c r="AZL53" s="354"/>
      <c r="AZM53" s="354"/>
      <c r="AZN53" s="354"/>
      <c r="AZO53" s="354"/>
      <c r="AZP53" s="354"/>
      <c r="AZQ53" s="354"/>
      <c r="AZR53" s="354"/>
      <c r="AZS53" s="354"/>
      <c r="AZT53" s="354"/>
      <c r="AZU53" s="354"/>
      <c r="AZV53" s="354"/>
      <c r="AZW53" s="354"/>
      <c r="AZX53" s="354"/>
      <c r="AZY53" s="354"/>
      <c r="AZZ53" s="354"/>
      <c r="BAA53" s="354"/>
      <c r="BAB53" s="354"/>
      <c r="BAC53" s="354"/>
      <c r="BAD53" s="354"/>
      <c r="BAE53" s="354"/>
      <c r="BAF53" s="354"/>
      <c r="BAG53" s="354"/>
      <c r="BAH53" s="354"/>
      <c r="BAI53" s="354"/>
      <c r="BAJ53" s="354"/>
      <c r="BAK53" s="354"/>
      <c r="BAL53" s="354"/>
      <c r="BAM53" s="354"/>
      <c r="BAN53" s="354"/>
      <c r="BAO53" s="354"/>
      <c r="BAP53" s="354"/>
      <c r="BAQ53" s="354"/>
      <c r="BAR53" s="354"/>
      <c r="BAS53" s="354"/>
      <c r="BAT53" s="354"/>
      <c r="BAU53" s="354"/>
      <c r="BAV53" s="354"/>
      <c r="BAW53" s="354"/>
      <c r="BAX53" s="354"/>
      <c r="BAY53" s="354"/>
      <c r="BAZ53" s="354"/>
      <c r="BBA53" s="354"/>
      <c r="BBB53" s="354"/>
      <c r="BBC53" s="354"/>
      <c r="BBD53" s="354"/>
      <c r="BBE53" s="354"/>
      <c r="BBF53" s="354"/>
      <c r="BBG53" s="354"/>
      <c r="BBH53" s="354"/>
      <c r="BBI53" s="354"/>
      <c r="BBJ53" s="354"/>
      <c r="BBK53" s="354"/>
      <c r="BBL53" s="354"/>
      <c r="BBM53" s="354"/>
      <c r="BBN53" s="354"/>
      <c r="BBO53" s="354"/>
      <c r="BBP53" s="354"/>
      <c r="BBQ53" s="354"/>
      <c r="BBR53" s="354"/>
      <c r="BBS53" s="354"/>
      <c r="BBT53" s="354"/>
      <c r="BBU53" s="354"/>
      <c r="BBV53" s="354"/>
      <c r="BBW53" s="354"/>
      <c r="BBX53" s="354"/>
      <c r="BBY53" s="354"/>
      <c r="BBZ53" s="354"/>
      <c r="BCA53" s="354"/>
      <c r="BCB53" s="354"/>
      <c r="BCC53" s="354"/>
      <c r="BCD53" s="354"/>
      <c r="BCE53" s="354"/>
      <c r="BCF53" s="354"/>
      <c r="BCG53" s="354"/>
      <c r="BCH53" s="354"/>
      <c r="BCI53" s="354"/>
      <c r="BCJ53" s="354"/>
      <c r="BCK53" s="354"/>
      <c r="BCL53" s="354"/>
      <c r="BCM53" s="354"/>
      <c r="BCN53" s="354"/>
      <c r="BCO53" s="354"/>
      <c r="BCP53" s="354"/>
      <c r="BCQ53" s="354"/>
      <c r="BCR53" s="354"/>
      <c r="BCS53" s="354"/>
      <c r="BCT53" s="354"/>
      <c r="BCU53" s="354"/>
      <c r="BCV53" s="354"/>
      <c r="BCW53" s="354"/>
      <c r="BCX53" s="354"/>
      <c r="BCY53" s="354"/>
      <c r="BCZ53" s="354"/>
      <c r="BDA53" s="354"/>
      <c r="BDB53" s="354"/>
      <c r="BDC53" s="354"/>
      <c r="BDD53" s="354"/>
      <c r="BDE53" s="354"/>
      <c r="BDF53" s="354"/>
      <c r="BDG53" s="354"/>
      <c r="BDH53" s="354"/>
      <c r="BDI53" s="354"/>
      <c r="BDJ53" s="354"/>
      <c r="BDK53" s="354"/>
      <c r="BDL53" s="354"/>
      <c r="BDM53" s="354"/>
      <c r="BDN53" s="354"/>
      <c r="BDO53" s="354"/>
      <c r="BDP53" s="354"/>
      <c r="BDQ53" s="354"/>
      <c r="BDR53" s="354"/>
      <c r="BDS53" s="354"/>
      <c r="BDT53" s="354"/>
      <c r="BDU53" s="354"/>
      <c r="BDV53" s="354"/>
      <c r="BDW53" s="354"/>
      <c r="BDX53" s="354"/>
      <c r="BDY53" s="354"/>
      <c r="BDZ53" s="354"/>
      <c r="BEA53" s="354"/>
      <c r="BEB53" s="354"/>
      <c r="BEC53" s="354"/>
      <c r="BED53" s="354"/>
      <c r="BEE53" s="354"/>
      <c r="BEF53" s="354"/>
      <c r="BEG53" s="354"/>
      <c r="BEH53" s="354"/>
      <c r="BEI53" s="354"/>
      <c r="BEJ53" s="354"/>
      <c r="BEK53" s="354"/>
      <c r="BEL53" s="354"/>
      <c r="BEM53" s="354"/>
      <c r="BEN53" s="354"/>
      <c r="BEO53" s="354"/>
      <c r="BEP53" s="354"/>
      <c r="BEQ53" s="354"/>
      <c r="BER53" s="354"/>
      <c r="BES53" s="354"/>
      <c r="BET53" s="354"/>
      <c r="BEU53" s="354"/>
      <c r="BEV53" s="354"/>
      <c r="BEW53" s="354"/>
      <c r="BEX53" s="354"/>
      <c r="BEY53" s="354"/>
      <c r="BEZ53" s="354"/>
      <c r="BFA53" s="354"/>
      <c r="BFB53" s="354"/>
      <c r="BFC53" s="354"/>
      <c r="BFD53" s="354"/>
      <c r="BFE53" s="354"/>
      <c r="BFF53" s="354"/>
      <c r="BFG53" s="354"/>
      <c r="BFH53" s="354"/>
      <c r="BFI53" s="354"/>
      <c r="BFJ53" s="354"/>
      <c r="BFK53" s="354"/>
      <c r="BFL53" s="354"/>
      <c r="BFM53" s="354"/>
      <c r="BFN53" s="354"/>
      <c r="BFO53" s="354"/>
      <c r="BFP53" s="354"/>
      <c r="BFQ53" s="354"/>
      <c r="BFR53" s="354"/>
      <c r="BFS53" s="354"/>
      <c r="BFT53" s="354"/>
      <c r="BFU53" s="354"/>
      <c r="BFV53" s="354"/>
      <c r="BFW53" s="354"/>
      <c r="BFX53" s="354"/>
      <c r="BFY53" s="354"/>
      <c r="BFZ53" s="354"/>
      <c r="BGA53" s="354"/>
      <c r="BGB53" s="354"/>
      <c r="BGC53" s="354"/>
      <c r="BGD53" s="354"/>
      <c r="BGE53" s="354"/>
      <c r="BGF53" s="354"/>
      <c r="BGG53" s="354"/>
      <c r="BGH53" s="354"/>
      <c r="BGI53" s="354"/>
      <c r="BGJ53" s="354"/>
      <c r="BGK53" s="354"/>
      <c r="BGL53" s="354"/>
      <c r="BGM53" s="354"/>
      <c r="BGN53" s="354"/>
      <c r="BGO53" s="354"/>
      <c r="BGP53" s="354"/>
      <c r="BGQ53" s="354"/>
      <c r="BGR53" s="354"/>
      <c r="BGS53" s="354"/>
      <c r="BGT53" s="354"/>
      <c r="BGU53" s="354"/>
      <c r="BGV53" s="354"/>
      <c r="BGW53" s="354"/>
      <c r="BGX53" s="354"/>
      <c r="BGY53" s="354"/>
      <c r="BGZ53" s="354"/>
      <c r="BHA53" s="354"/>
      <c r="BHB53" s="354"/>
      <c r="BHC53" s="354"/>
      <c r="BHD53" s="354"/>
      <c r="BHE53" s="354"/>
      <c r="BHF53" s="354"/>
      <c r="BHG53" s="354"/>
      <c r="BHH53" s="354"/>
      <c r="BHI53" s="354"/>
      <c r="BHJ53" s="354"/>
      <c r="BHK53" s="354"/>
      <c r="BHL53" s="354"/>
      <c r="BHM53" s="354"/>
      <c r="BHN53" s="354"/>
      <c r="BHO53" s="354"/>
      <c r="BHP53" s="354"/>
      <c r="BHQ53" s="354"/>
      <c r="BHR53" s="354"/>
      <c r="BHS53" s="354"/>
      <c r="BHT53" s="354"/>
      <c r="BHU53" s="354"/>
      <c r="BHV53" s="354"/>
      <c r="BHW53" s="354"/>
      <c r="BHX53" s="354"/>
      <c r="BHY53" s="354"/>
      <c r="BHZ53" s="354"/>
      <c r="BIA53" s="354"/>
      <c r="BIB53" s="354"/>
      <c r="BIC53" s="354"/>
      <c r="BID53" s="354"/>
      <c r="BIE53" s="354"/>
      <c r="BIF53" s="354"/>
      <c r="BIG53" s="354"/>
      <c r="BIH53" s="354"/>
      <c r="BII53" s="354"/>
      <c r="BIJ53" s="354"/>
      <c r="BIK53" s="354"/>
      <c r="BIL53" s="354"/>
      <c r="BIM53" s="354"/>
      <c r="BIN53" s="354"/>
      <c r="BIO53" s="354"/>
      <c r="BIP53" s="354"/>
      <c r="BIQ53" s="354"/>
      <c r="BIR53" s="354"/>
      <c r="BIS53" s="354"/>
      <c r="BIT53" s="354"/>
      <c r="BIU53" s="354"/>
      <c r="BIV53" s="354"/>
      <c r="BIW53" s="354"/>
      <c r="BIX53" s="354"/>
      <c r="BIY53" s="354"/>
      <c r="BIZ53" s="354"/>
      <c r="BJA53" s="354"/>
      <c r="BJB53" s="354"/>
      <c r="BJC53" s="354"/>
      <c r="BJD53" s="354"/>
      <c r="BJE53" s="354"/>
      <c r="BJF53" s="354"/>
      <c r="BJG53" s="354"/>
      <c r="BJH53" s="354"/>
      <c r="BJI53" s="354"/>
      <c r="BJJ53" s="354"/>
      <c r="BJK53" s="354"/>
      <c r="BJL53" s="354"/>
      <c r="BJM53" s="354"/>
      <c r="BJN53" s="354"/>
      <c r="BJO53" s="354"/>
      <c r="BJP53" s="354"/>
      <c r="BJQ53" s="354"/>
      <c r="BJR53" s="354"/>
      <c r="BJS53" s="354"/>
      <c r="BJT53" s="354"/>
      <c r="BJU53" s="354"/>
      <c r="BJV53" s="354"/>
      <c r="BJW53" s="354"/>
      <c r="BJX53" s="354"/>
      <c r="BJY53" s="354"/>
      <c r="BJZ53" s="354"/>
      <c r="BKA53" s="354"/>
      <c r="BKB53" s="354"/>
      <c r="BKC53" s="354"/>
      <c r="BKD53" s="354"/>
      <c r="BKE53" s="354"/>
      <c r="BKF53" s="354"/>
      <c r="BKG53" s="354"/>
      <c r="BKH53" s="354"/>
      <c r="BKI53" s="354"/>
      <c r="BKJ53" s="354"/>
      <c r="BKK53" s="354"/>
      <c r="BKL53" s="354"/>
      <c r="BKM53" s="354"/>
      <c r="BKN53" s="354"/>
      <c r="BKO53" s="354"/>
      <c r="BKP53" s="354"/>
      <c r="BKQ53" s="354"/>
      <c r="BKR53" s="354"/>
      <c r="BKS53" s="354"/>
      <c r="BKT53" s="354"/>
      <c r="BKU53" s="354"/>
      <c r="BKV53" s="354"/>
      <c r="BKW53" s="354"/>
      <c r="BKX53" s="354"/>
      <c r="BKY53" s="354"/>
      <c r="BKZ53" s="354"/>
      <c r="BLA53" s="354"/>
      <c r="BLB53" s="354"/>
      <c r="BLC53" s="354"/>
      <c r="BLD53" s="354"/>
      <c r="BLE53" s="354"/>
      <c r="BLF53" s="354"/>
      <c r="BLG53" s="354"/>
      <c r="BLH53" s="354"/>
      <c r="BLI53" s="354"/>
      <c r="BLJ53" s="354"/>
      <c r="BLK53" s="354"/>
      <c r="BLL53" s="354"/>
      <c r="BLM53" s="354"/>
      <c r="BLN53" s="354"/>
      <c r="BLO53" s="354"/>
      <c r="BLP53" s="354"/>
      <c r="BLQ53" s="354"/>
      <c r="BLR53" s="354"/>
      <c r="BLS53" s="354"/>
      <c r="BLT53" s="354"/>
      <c r="BLU53" s="354"/>
      <c r="BLV53" s="354"/>
      <c r="BLW53" s="354"/>
      <c r="BLX53" s="354"/>
      <c r="BLY53" s="354"/>
      <c r="BLZ53" s="354"/>
      <c r="BMA53" s="354"/>
      <c r="BMB53" s="354"/>
      <c r="BMC53" s="354"/>
      <c r="BMD53" s="354"/>
      <c r="BME53" s="354"/>
      <c r="BMF53" s="354"/>
      <c r="BMG53" s="354"/>
      <c r="BMH53" s="354"/>
      <c r="BMI53" s="354"/>
      <c r="BMJ53" s="354"/>
      <c r="BMK53" s="354"/>
      <c r="BML53" s="354"/>
      <c r="BMM53" s="354"/>
      <c r="BMN53" s="354"/>
      <c r="BMO53" s="354"/>
      <c r="BMP53" s="354"/>
      <c r="BMQ53" s="354"/>
      <c r="BMR53" s="354"/>
      <c r="BMS53" s="354"/>
      <c r="BMT53" s="354"/>
      <c r="BMU53" s="354"/>
      <c r="BMV53" s="354"/>
      <c r="BMW53" s="354"/>
      <c r="BMX53" s="354"/>
      <c r="BMY53" s="354"/>
      <c r="BMZ53" s="354"/>
      <c r="BNA53" s="354"/>
      <c r="BNB53" s="354"/>
      <c r="BNC53" s="354"/>
      <c r="BND53" s="354"/>
      <c r="BNE53" s="354"/>
      <c r="BNF53" s="354"/>
      <c r="BNG53" s="354"/>
      <c r="BNH53" s="354"/>
      <c r="BNI53" s="354"/>
      <c r="BNJ53" s="354"/>
      <c r="BNK53" s="354"/>
      <c r="BNL53" s="354"/>
      <c r="BNM53" s="354"/>
      <c r="BNN53" s="354"/>
      <c r="BNO53" s="354"/>
      <c r="BNP53" s="354"/>
      <c r="BNQ53" s="354"/>
      <c r="BNR53" s="354"/>
      <c r="BNS53" s="354"/>
      <c r="BNT53" s="354"/>
      <c r="BNU53" s="354"/>
      <c r="BNV53" s="354"/>
      <c r="BNW53" s="354"/>
      <c r="BNX53" s="354"/>
      <c r="BNY53" s="354"/>
      <c r="BNZ53" s="354"/>
      <c r="BOA53" s="354"/>
      <c r="BOB53" s="354"/>
      <c r="BOC53" s="354"/>
      <c r="BOD53" s="354"/>
      <c r="BOE53" s="354"/>
      <c r="BOF53" s="354"/>
      <c r="BOG53" s="354"/>
      <c r="BOH53" s="354"/>
      <c r="BOI53" s="354"/>
      <c r="BOJ53" s="354"/>
      <c r="BOK53" s="354"/>
      <c r="BOL53" s="354"/>
      <c r="BOM53" s="354"/>
      <c r="BON53" s="354"/>
      <c r="BOO53" s="354"/>
      <c r="BOP53" s="354"/>
      <c r="BOQ53" s="354"/>
      <c r="BOR53" s="354"/>
      <c r="BOS53" s="354"/>
      <c r="BOT53" s="354"/>
      <c r="BOU53" s="354"/>
      <c r="BOV53" s="354"/>
      <c r="BOW53" s="354"/>
      <c r="BOX53" s="354"/>
      <c r="BOY53" s="354"/>
      <c r="BOZ53" s="354"/>
      <c r="BPA53" s="354"/>
      <c r="BPB53" s="354"/>
      <c r="BPC53" s="354"/>
      <c r="BPD53" s="354"/>
      <c r="BPE53" s="354"/>
      <c r="BPF53" s="354"/>
      <c r="BPG53" s="354"/>
      <c r="BPH53" s="354"/>
      <c r="BPI53" s="354"/>
      <c r="BPJ53" s="354"/>
      <c r="BPK53" s="354"/>
      <c r="BPL53" s="354"/>
      <c r="BPM53" s="354"/>
      <c r="BPN53" s="354"/>
      <c r="BPO53" s="354"/>
      <c r="BPP53" s="354"/>
      <c r="BPQ53" s="354"/>
      <c r="BPR53" s="354"/>
      <c r="BPS53" s="354"/>
      <c r="BPT53" s="354"/>
      <c r="BPU53" s="354"/>
      <c r="BPV53" s="354"/>
      <c r="BPW53" s="354"/>
      <c r="BPX53" s="354"/>
      <c r="BPY53" s="354"/>
      <c r="BPZ53" s="354"/>
      <c r="BQA53" s="354"/>
      <c r="BQB53" s="354"/>
      <c r="BQC53" s="354"/>
      <c r="BQD53" s="354"/>
      <c r="BQE53" s="354"/>
      <c r="BQF53" s="354"/>
      <c r="BQG53" s="354"/>
      <c r="BQH53" s="354"/>
      <c r="BQI53" s="354"/>
      <c r="BQJ53" s="354"/>
      <c r="BQK53" s="354"/>
      <c r="BQL53" s="354"/>
      <c r="BQM53" s="354"/>
      <c r="BQN53" s="354"/>
      <c r="BQO53" s="354"/>
      <c r="BQP53" s="354"/>
      <c r="BQQ53" s="354"/>
      <c r="BQR53" s="354"/>
      <c r="BQS53" s="354"/>
      <c r="BQT53" s="354"/>
      <c r="BQU53" s="354"/>
      <c r="BQV53" s="354"/>
      <c r="BQW53" s="354"/>
      <c r="BQX53" s="354"/>
      <c r="BQY53" s="354"/>
      <c r="BQZ53" s="354"/>
      <c r="BRA53" s="354"/>
      <c r="BRB53" s="354"/>
      <c r="BRC53" s="354"/>
      <c r="BRD53" s="354"/>
      <c r="BRE53" s="354"/>
      <c r="BRF53" s="354"/>
      <c r="BRG53" s="354"/>
      <c r="BRH53" s="354"/>
      <c r="BRI53" s="354"/>
      <c r="BRJ53" s="354"/>
      <c r="BRK53" s="354"/>
      <c r="BRL53" s="354"/>
      <c r="BRM53" s="354"/>
      <c r="BRN53" s="354"/>
      <c r="BRO53" s="354"/>
      <c r="BRP53" s="354"/>
      <c r="BRQ53" s="354"/>
      <c r="BRR53" s="354"/>
      <c r="BRS53" s="354"/>
      <c r="BRT53" s="354"/>
      <c r="BRU53" s="354"/>
      <c r="BRV53" s="354"/>
      <c r="BRW53" s="354"/>
      <c r="BRX53" s="354"/>
      <c r="BRY53" s="354"/>
      <c r="BRZ53" s="354"/>
      <c r="BSA53" s="354"/>
      <c r="BSB53" s="354"/>
      <c r="BSC53" s="354"/>
      <c r="BSD53" s="354"/>
      <c r="BSE53" s="354"/>
      <c r="BSF53" s="354"/>
      <c r="BSG53" s="354"/>
      <c r="BSH53" s="354"/>
      <c r="BSI53" s="354"/>
      <c r="BSJ53" s="354"/>
      <c r="BSK53" s="354"/>
      <c r="BSL53" s="354"/>
      <c r="BSM53" s="354"/>
      <c r="BSN53" s="354"/>
      <c r="BSO53" s="354"/>
      <c r="BSP53" s="354"/>
      <c r="BSQ53" s="354"/>
      <c r="BSR53" s="354"/>
      <c r="BSS53" s="354"/>
      <c r="BST53" s="354"/>
      <c r="BSU53" s="354"/>
      <c r="BSV53" s="354"/>
      <c r="BSW53" s="354"/>
      <c r="BSX53" s="354"/>
      <c r="BSY53" s="354"/>
      <c r="BSZ53" s="354"/>
      <c r="BTA53" s="354"/>
      <c r="BTB53" s="354"/>
      <c r="BTC53" s="354"/>
      <c r="BTD53" s="354"/>
      <c r="BTE53" s="354"/>
      <c r="BTF53" s="354"/>
      <c r="BTG53" s="354"/>
      <c r="BTH53" s="354"/>
      <c r="BTI53" s="354"/>
      <c r="BTJ53" s="354"/>
      <c r="BTK53" s="354"/>
      <c r="BTL53" s="354"/>
      <c r="BTM53" s="354"/>
      <c r="BTN53" s="354"/>
      <c r="BTO53" s="354"/>
      <c r="BTP53" s="354"/>
      <c r="BTQ53" s="354"/>
      <c r="BTR53" s="354"/>
      <c r="BTS53" s="354"/>
      <c r="BTT53" s="354"/>
      <c r="BTU53" s="354"/>
      <c r="BTV53" s="354"/>
      <c r="BTW53" s="354"/>
      <c r="BTX53" s="354"/>
      <c r="BTY53" s="354"/>
      <c r="BTZ53" s="354"/>
      <c r="BUA53" s="354"/>
      <c r="BUB53" s="354"/>
      <c r="BUC53" s="354"/>
      <c r="BUD53" s="354"/>
      <c r="BUE53" s="354"/>
      <c r="BUF53" s="354"/>
      <c r="BUG53" s="354"/>
      <c r="BUH53" s="354"/>
      <c r="BUI53" s="354"/>
      <c r="BUJ53" s="354"/>
      <c r="BUK53" s="354"/>
      <c r="BUL53" s="354"/>
      <c r="BUM53" s="354"/>
      <c r="BUN53" s="354"/>
      <c r="BUO53" s="354"/>
      <c r="BUP53" s="354"/>
      <c r="BUQ53" s="354"/>
      <c r="BUR53" s="354"/>
      <c r="BUS53" s="354"/>
      <c r="BUT53" s="354"/>
      <c r="BUU53" s="354"/>
      <c r="BUV53" s="354"/>
      <c r="BUW53" s="354"/>
      <c r="BUX53" s="354"/>
      <c r="BUY53" s="354"/>
      <c r="BUZ53" s="354"/>
      <c r="BVA53" s="354"/>
      <c r="BVB53" s="354"/>
      <c r="BVC53" s="354"/>
      <c r="BVD53" s="354"/>
      <c r="BVE53" s="354"/>
      <c r="BVF53" s="354"/>
      <c r="BVG53" s="354"/>
      <c r="BVH53" s="354"/>
      <c r="BVI53" s="354"/>
      <c r="BVJ53" s="354"/>
      <c r="BVK53" s="354"/>
      <c r="BVL53" s="354"/>
      <c r="BVM53" s="354"/>
      <c r="BVN53" s="354"/>
      <c r="BVO53" s="354"/>
      <c r="BVP53" s="354"/>
      <c r="BVQ53" s="354"/>
      <c r="BVR53" s="354"/>
      <c r="BVS53" s="354"/>
      <c r="BVT53" s="354"/>
      <c r="BVU53" s="354"/>
      <c r="BVV53" s="354"/>
      <c r="BVW53" s="354"/>
      <c r="BVX53" s="354"/>
      <c r="BVY53" s="354"/>
      <c r="BVZ53" s="354"/>
      <c r="BWA53" s="354"/>
      <c r="BWB53" s="354"/>
      <c r="BWC53" s="354"/>
      <c r="BWD53" s="354"/>
      <c r="BWE53" s="354"/>
      <c r="BWF53" s="354"/>
      <c r="BWG53" s="354"/>
      <c r="BWH53" s="354"/>
      <c r="BWI53" s="354"/>
      <c r="BWJ53" s="354"/>
      <c r="BWK53" s="354"/>
      <c r="BWL53" s="354"/>
      <c r="BWM53" s="354"/>
      <c r="BWN53" s="354"/>
      <c r="BWO53" s="354"/>
      <c r="BWP53" s="354"/>
      <c r="BWQ53" s="354"/>
      <c r="BWR53" s="354"/>
      <c r="BWS53" s="354"/>
      <c r="BWT53" s="354"/>
      <c r="BWU53" s="354"/>
      <c r="BWV53" s="354"/>
      <c r="BWW53" s="354"/>
      <c r="BWX53" s="354"/>
      <c r="BWY53" s="354"/>
      <c r="BWZ53" s="354"/>
      <c r="BXA53" s="354"/>
      <c r="BXB53" s="354"/>
      <c r="BXC53" s="354"/>
      <c r="BXD53" s="354"/>
      <c r="BXE53" s="354"/>
      <c r="BXF53" s="354"/>
      <c r="BXG53" s="354"/>
      <c r="BXH53" s="354"/>
      <c r="BXI53" s="354"/>
      <c r="BXJ53" s="354"/>
      <c r="BXK53" s="354"/>
      <c r="BXL53" s="354"/>
      <c r="BXM53" s="354"/>
      <c r="BXN53" s="354"/>
      <c r="BXO53" s="354"/>
      <c r="BXP53" s="354"/>
      <c r="BXQ53" s="354"/>
      <c r="BXR53" s="354"/>
      <c r="BXS53" s="354"/>
      <c r="BXT53" s="354"/>
      <c r="BXU53" s="354"/>
      <c r="BXV53" s="354"/>
      <c r="BXW53" s="354"/>
      <c r="BXX53" s="354"/>
      <c r="BXY53" s="354"/>
      <c r="BXZ53" s="354"/>
      <c r="BYA53" s="354"/>
      <c r="BYB53" s="354"/>
      <c r="BYC53" s="354"/>
      <c r="BYD53" s="354"/>
      <c r="BYE53" s="354"/>
      <c r="BYF53" s="354"/>
      <c r="BYG53" s="354"/>
      <c r="BYH53" s="354"/>
      <c r="BYI53" s="354"/>
      <c r="BYJ53" s="354"/>
      <c r="BYK53" s="354"/>
      <c r="BYL53" s="354"/>
      <c r="BYM53" s="354"/>
      <c r="BYN53" s="354"/>
      <c r="BYO53" s="354"/>
      <c r="BYP53" s="354"/>
      <c r="BYQ53" s="354"/>
      <c r="BYR53" s="354"/>
      <c r="BYS53" s="354"/>
      <c r="BYT53" s="354"/>
      <c r="BYU53" s="354"/>
      <c r="BYV53" s="354"/>
      <c r="BYW53" s="354"/>
      <c r="BYX53" s="354"/>
      <c r="BYY53" s="354"/>
      <c r="BYZ53" s="354"/>
      <c r="BZA53" s="354"/>
      <c r="BZB53" s="354"/>
      <c r="BZC53" s="354"/>
      <c r="BZD53" s="354"/>
      <c r="BZE53" s="354"/>
      <c r="BZF53" s="354"/>
      <c r="BZG53" s="354"/>
      <c r="BZH53" s="354"/>
      <c r="BZI53" s="354"/>
      <c r="BZJ53" s="354"/>
      <c r="BZK53" s="354"/>
      <c r="BZL53" s="354"/>
      <c r="BZM53" s="354"/>
      <c r="BZN53" s="354"/>
      <c r="BZO53" s="354"/>
      <c r="BZP53" s="354"/>
      <c r="BZQ53" s="354"/>
      <c r="BZR53" s="354"/>
      <c r="BZS53" s="354"/>
      <c r="BZT53" s="354"/>
      <c r="BZU53" s="354"/>
      <c r="BZV53" s="354"/>
      <c r="BZW53" s="354"/>
      <c r="BZX53" s="354"/>
      <c r="BZY53" s="354"/>
      <c r="BZZ53" s="354"/>
      <c r="CAA53" s="354"/>
      <c r="CAB53" s="354"/>
      <c r="CAC53" s="354"/>
      <c r="CAD53" s="354"/>
      <c r="CAE53" s="354"/>
      <c r="CAF53" s="354"/>
      <c r="CAG53" s="354"/>
      <c r="CAH53" s="354"/>
      <c r="CAI53" s="354"/>
      <c r="CAJ53" s="354"/>
      <c r="CAK53" s="354"/>
      <c r="CAL53" s="354"/>
      <c r="CAM53" s="354"/>
      <c r="CAN53" s="354"/>
      <c r="CAO53" s="354"/>
      <c r="CAP53" s="354"/>
      <c r="CAQ53" s="354"/>
      <c r="CAR53" s="354"/>
      <c r="CAS53" s="354"/>
      <c r="CAT53" s="354"/>
      <c r="CAU53" s="354"/>
      <c r="CAV53" s="354"/>
      <c r="CAW53" s="354"/>
      <c r="CAX53" s="354"/>
      <c r="CAY53" s="354"/>
      <c r="CAZ53" s="354"/>
      <c r="CBA53" s="354"/>
      <c r="CBB53" s="354"/>
      <c r="CBC53" s="354"/>
      <c r="CBD53" s="354"/>
      <c r="CBE53" s="354"/>
      <c r="CBF53" s="354"/>
      <c r="CBG53" s="354"/>
      <c r="CBH53" s="354"/>
      <c r="CBI53" s="354"/>
      <c r="CBJ53" s="354"/>
      <c r="CBK53" s="354"/>
      <c r="CBL53" s="354"/>
      <c r="CBM53" s="354"/>
      <c r="CBN53" s="354"/>
      <c r="CBO53" s="354"/>
      <c r="CBP53" s="354"/>
      <c r="CBQ53" s="354"/>
      <c r="CBR53" s="354"/>
      <c r="CBS53" s="354"/>
      <c r="CBT53" s="354"/>
      <c r="CBU53" s="354"/>
      <c r="CBV53" s="354"/>
      <c r="CBW53" s="354"/>
      <c r="CBX53" s="354"/>
      <c r="CBY53" s="354"/>
      <c r="CBZ53" s="354"/>
      <c r="CCA53" s="354"/>
      <c r="CCB53" s="354"/>
      <c r="CCC53" s="354"/>
      <c r="CCD53" s="354"/>
      <c r="CCE53" s="354"/>
      <c r="CCF53" s="354"/>
      <c r="CCG53" s="354"/>
      <c r="CCH53" s="354"/>
      <c r="CCI53" s="354"/>
      <c r="CCJ53" s="354"/>
      <c r="CCK53" s="354"/>
      <c r="CCL53" s="354"/>
      <c r="CCM53" s="354"/>
      <c r="CCN53" s="354"/>
      <c r="CCO53" s="354"/>
      <c r="CCP53" s="354"/>
      <c r="CCQ53" s="354"/>
      <c r="CCR53" s="354"/>
      <c r="CCS53" s="354"/>
      <c r="CCT53" s="354"/>
      <c r="CCU53" s="354"/>
      <c r="CCV53" s="354"/>
      <c r="CCW53" s="354"/>
      <c r="CCX53" s="354"/>
      <c r="CCY53" s="354"/>
      <c r="CCZ53" s="354"/>
      <c r="CDA53" s="354"/>
      <c r="CDB53" s="354"/>
      <c r="CDC53" s="354"/>
      <c r="CDD53" s="354"/>
      <c r="CDE53" s="354"/>
      <c r="CDF53" s="354"/>
      <c r="CDG53" s="354"/>
      <c r="CDH53" s="354"/>
      <c r="CDI53" s="354"/>
      <c r="CDJ53" s="354"/>
      <c r="CDK53" s="354"/>
      <c r="CDL53" s="354"/>
      <c r="CDM53" s="354"/>
      <c r="CDN53" s="354"/>
      <c r="CDO53" s="354"/>
      <c r="CDP53" s="354"/>
      <c r="CDQ53" s="354"/>
      <c r="CDR53" s="354"/>
      <c r="CDS53" s="354"/>
      <c r="CDT53" s="354"/>
      <c r="CDU53" s="354"/>
      <c r="CDV53" s="354"/>
      <c r="CDW53" s="354"/>
      <c r="CDX53" s="354"/>
      <c r="CDY53" s="354"/>
      <c r="CDZ53" s="354"/>
      <c r="CEA53" s="354"/>
      <c r="CEB53" s="354"/>
      <c r="CEC53" s="354"/>
      <c r="CED53" s="354"/>
      <c r="CEE53" s="354"/>
      <c r="CEF53" s="354"/>
      <c r="CEG53" s="354"/>
      <c r="CEH53" s="354"/>
      <c r="CEI53" s="354"/>
      <c r="CEJ53" s="354"/>
      <c r="CEK53" s="354"/>
      <c r="CEL53" s="354"/>
      <c r="CEM53" s="354"/>
      <c r="CEN53" s="354"/>
      <c r="CEO53" s="354"/>
      <c r="CEP53" s="354"/>
      <c r="CEQ53" s="354"/>
      <c r="CER53" s="354"/>
      <c r="CES53" s="354"/>
      <c r="CET53" s="354"/>
      <c r="CEU53" s="354"/>
      <c r="CEV53" s="354"/>
      <c r="CEW53" s="354"/>
      <c r="CEX53" s="354"/>
      <c r="CEY53" s="354"/>
      <c r="CEZ53" s="354"/>
      <c r="CFA53" s="354"/>
      <c r="CFB53" s="354"/>
      <c r="CFC53" s="354"/>
      <c r="CFD53" s="354"/>
      <c r="CFE53" s="354"/>
      <c r="CFF53" s="354"/>
      <c r="CFG53" s="354"/>
      <c r="CFH53" s="354"/>
      <c r="CFI53" s="354"/>
      <c r="CFJ53" s="354"/>
      <c r="CFK53" s="354"/>
      <c r="CFL53" s="354"/>
      <c r="CFM53" s="354"/>
      <c r="CFN53" s="354"/>
      <c r="CFO53" s="354"/>
      <c r="CFP53" s="354"/>
      <c r="CFQ53" s="354"/>
      <c r="CFR53" s="354"/>
      <c r="CFS53" s="354"/>
      <c r="CFT53" s="354"/>
      <c r="CFU53" s="354"/>
      <c r="CFV53" s="354"/>
      <c r="CFW53" s="354"/>
      <c r="CFX53" s="354"/>
      <c r="CFY53" s="354"/>
      <c r="CFZ53" s="354"/>
      <c r="CGA53" s="354"/>
      <c r="CGB53" s="354"/>
      <c r="CGC53" s="354"/>
      <c r="CGD53" s="354"/>
      <c r="CGE53" s="354"/>
      <c r="CGF53" s="354"/>
      <c r="CGG53" s="354"/>
      <c r="CGH53" s="354"/>
      <c r="CGI53" s="354"/>
      <c r="CGJ53" s="354"/>
      <c r="CGK53" s="354"/>
      <c r="CGL53" s="354"/>
      <c r="CGM53" s="354"/>
      <c r="CGN53" s="354"/>
      <c r="CGO53" s="354"/>
      <c r="CGP53" s="354"/>
      <c r="CGQ53" s="354"/>
      <c r="CGR53" s="354"/>
      <c r="CGS53" s="354"/>
      <c r="CGT53" s="354"/>
      <c r="CGU53" s="354"/>
      <c r="CGV53" s="354"/>
      <c r="CGW53" s="354"/>
      <c r="CGX53" s="354"/>
      <c r="CGY53" s="354"/>
      <c r="CGZ53" s="354"/>
      <c r="CHA53" s="354"/>
      <c r="CHB53" s="354"/>
      <c r="CHC53" s="354"/>
      <c r="CHD53" s="354"/>
      <c r="CHE53" s="354"/>
      <c r="CHF53" s="354"/>
      <c r="CHG53" s="354"/>
      <c r="CHH53" s="354"/>
      <c r="CHI53" s="354"/>
      <c r="CHJ53" s="354"/>
      <c r="CHK53" s="354"/>
      <c r="CHL53" s="354"/>
      <c r="CHM53" s="354"/>
      <c r="CHN53" s="354"/>
      <c r="CHO53" s="354"/>
      <c r="CHP53" s="354"/>
      <c r="CHQ53" s="354"/>
      <c r="CHR53" s="354"/>
      <c r="CHS53" s="354"/>
      <c r="CHT53" s="354"/>
      <c r="CHU53" s="354"/>
      <c r="CHV53" s="354"/>
      <c r="CHW53" s="354"/>
      <c r="CHX53" s="354"/>
      <c r="CHY53" s="354"/>
      <c r="CHZ53" s="354"/>
      <c r="CIA53" s="354"/>
      <c r="CIB53" s="354"/>
      <c r="CIC53" s="354"/>
      <c r="CID53" s="354"/>
      <c r="CIE53" s="354"/>
      <c r="CIF53" s="354"/>
      <c r="CIG53" s="354"/>
      <c r="CIH53" s="354"/>
      <c r="CII53" s="354"/>
      <c r="CIJ53" s="354"/>
      <c r="CIK53" s="354"/>
      <c r="CIL53" s="354"/>
      <c r="CIM53" s="354"/>
      <c r="CIN53" s="354"/>
      <c r="CIO53" s="354"/>
      <c r="CIP53" s="354"/>
      <c r="CIQ53" s="354"/>
      <c r="CIR53" s="354"/>
      <c r="CIS53" s="354"/>
      <c r="CIT53" s="354"/>
      <c r="CIU53" s="354"/>
      <c r="CIV53" s="354"/>
      <c r="CIW53" s="354"/>
      <c r="CIX53" s="354"/>
      <c r="CIY53" s="354"/>
      <c r="CIZ53" s="354"/>
      <c r="CJA53" s="354"/>
      <c r="CJB53" s="354"/>
      <c r="CJC53" s="354"/>
      <c r="CJD53" s="354"/>
      <c r="CJE53" s="354"/>
      <c r="CJF53" s="354"/>
      <c r="CJG53" s="354"/>
      <c r="CJH53" s="354"/>
      <c r="CJI53" s="354"/>
      <c r="CJJ53" s="354"/>
      <c r="CJK53" s="354"/>
      <c r="CJL53" s="354"/>
      <c r="CJM53" s="354"/>
      <c r="CJN53" s="354"/>
      <c r="CJO53" s="354"/>
      <c r="CJP53" s="354"/>
      <c r="CJQ53" s="354"/>
      <c r="CJR53" s="354"/>
      <c r="CJS53" s="354"/>
      <c r="CJT53" s="354"/>
      <c r="CJU53" s="354"/>
      <c r="CJV53" s="354"/>
      <c r="CJW53" s="354"/>
      <c r="CJX53" s="354"/>
      <c r="CJY53" s="354"/>
      <c r="CJZ53" s="354"/>
      <c r="CKA53" s="354"/>
      <c r="CKB53" s="354"/>
      <c r="CKC53" s="354"/>
      <c r="CKD53" s="354"/>
      <c r="CKE53" s="354"/>
      <c r="CKF53" s="354"/>
      <c r="CKG53" s="354"/>
      <c r="CKH53" s="354"/>
      <c r="CKI53" s="354"/>
      <c r="CKJ53" s="354"/>
      <c r="CKK53" s="354"/>
      <c r="CKL53" s="354"/>
      <c r="CKM53" s="354"/>
      <c r="CKN53" s="354"/>
      <c r="CKO53" s="354"/>
      <c r="CKP53" s="354"/>
      <c r="CKQ53" s="354"/>
      <c r="CKR53" s="354"/>
      <c r="CKS53" s="354"/>
      <c r="CKT53" s="354"/>
      <c r="CKU53" s="354"/>
      <c r="CKV53" s="354"/>
      <c r="CKW53" s="354"/>
      <c r="CKX53" s="354"/>
      <c r="CKY53" s="354"/>
      <c r="CKZ53" s="354"/>
      <c r="CLA53" s="354"/>
      <c r="CLB53" s="354"/>
      <c r="CLC53" s="354"/>
      <c r="CLD53" s="354"/>
      <c r="CLE53" s="354"/>
      <c r="CLF53" s="354"/>
      <c r="CLG53" s="354"/>
      <c r="CLH53" s="354"/>
      <c r="CLI53" s="354"/>
      <c r="CLJ53" s="354"/>
      <c r="CLK53" s="354"/>
      <c r="CLL53" s="354"/>
      <c r="CLM53" s="354"/>
      <c r="CLN53" s="354"/>
      <c r="CLO53" s="354"/>
      <c r="CLP53" s="354"/>
      <c r="CLQ53" s="354"/>
      <c r="CLR53" s="354"/>
      <c r="CLS53" s="354"/>
      <c r="CLT53" s="354"/>
      <c r="CLU53" s="354"/>
      <c r="CLV53" s="354"/>
      <c r="CLW53" s="354"/>
      <c r="CLX53" s="354"/>
      <c r="CLY53" s="354"/>
      <c r="CLZ53" s="354"/>
      <c r="CMA53" s="354"/>
      <c r="CMB53" s="354"/>
      <c r="CMC53" s="354"/>
      <c r="CMD53" s="354"/>
      <c r="CME53" s="354"/>
      <c r="CMF53" s="354"/>
      <c r="CMG53" s="354"/>
      <c r="CMH53" s="354"/>
      <c r="CMI53" s="354"/>
      <c r="CMJ53" s="354"/>
      <c r="CMK53" s="354"/>
      <c r="CML53" s="354"/>
      <c r="CMM53" s="354"/>
      <c r="CMN53" s="354"/>
      <c r="CMO53" s="354"/>
      <c r="CMP53" s="354"/>
      <c r="CMQ53" s="354"/>
      <c r="CMR53" s="354"/>
      <c r="CMS53" s="354"/>
      <c r="CMT53" s="354"/>
      <c r="CMU53" s="354"/>
      <c r="CMV53" s="354"/>
      <c r="CMW53" s="354"/>
      <c r="CMX53" s="354"/>
      <c r="CMY53" s="354"/>
      <c r="CMZ53" s="354"/>
      <c r="CNA53" s="354"/>
      <c r="CNB53" s="354"/>
      <c r="CNC53" s="354"/>
      <c r="CND53" s="354"/>
      <c r="CNE53" s="354"/>
      <c r="CNF53" s="354"/>
      <c r="CNG53" s="354"/>
      <c r="CNH53" s="354"/>
      <c r="CNI53" s="354"/>
      <c r="CNJ53" s="354"/>
      <c r="CNK53" s="354"/>
      <c r="CNL53" s="354"/>
      <c r="CNM53" s="354"/>
      <c r="CNN53" s="354"/>
      <c r="CNO53" s="354"/>
      <c r="CNP53" s="354"/>
      <c r="CNQ53" s="354"/>
      <c r="CNR53" s="354"/>
      <c r="CNS53" s="354"/>
      <c r="CNT53" s="354"/>
      <c r="CNU53" s="354"/>
      <c r="CNV53" s="354"/>
      <c r="CNW53" s="354"/>
      <c r="CNX53" s="354"/>
      <c r="CNY53" s="354"/>
      <c r="CNZ53" s="354"/>
      <c r="COA53" s="354"/>
      <c r="COB53" s="354"/>
      <c r="COC53" s="354"/>
      <c r="COD53" s="354"/>
      <c r="COE53" s="354"/>
      <c r="COF53" s="354"/>
      <c r="COG53" s="354"/>
      <c r="COH53" s="354"/>
      <c r="COI53" s="354"/>
      <c r="COJ53" s="354"/>
      <c r="COK53" s="354"/>
      <c r="COL53" s="354"/>
      <c r="COM53" s="354"/>
      <c r="CON53" s="354"/>
      <c r="COO53" s="354"/>
      <c r="COP53" s="354"/>
      <c r="COQ53" s="354"/>
      <c r="COR53" s="354"/>
      <c r="COS53" s="354"/>
      <c r="COT53" s="354"/>
      <c r="COU53" s="354"/>
      <c r="COV53" s="354"/>
      <c r="COW53" s="354"/>
      <c r="COX53" s="354"/>
      <c r="COY53" s="354"/>
      <c r="COZ53" s="354"/>
      <c r="CPA53" s="354"/>
      <c r="CPB53" s="354"/>
      <c r="CPC53" s="354"/>
      <c r="CPD53" s="354"/>
      <c r="CPE53" s="354"/>
      <c r="CPF53" s="354"/>
      <c r="CPG53" s="354"/>
      <c r="CPH53" s="354"/>
      <c r="CPI53" s="354"/>
      <c r="CPJ53" s="354"/>
      <c r="CPK53" s="354"/>
      <c r="CPL53" s="354"/>
      <c r="CPM53" s="354"/>
      <c r="CPN53" s="354"/>
      <c r="CPO53" s="354"/>
      <c r="CPP53" s="354"/>
      <c r="CPQ53" s="354"/>
      <c r="CPR53" s="354"/>
      <c r="CPS53" s="354"/>
      <c r="CPT53" s="354"/>
      <c r="CPU53" s="354"/>
      <c r="CPV53" s="354"/>
      <c r="CPW53" s="354"/>
      <c r="CPX53" s="354"/>
      <c r="CPY53" s="354"/>
      <c r="CPZ53" s="354"/>
      <c r="CQA53" s="354"/>
      <c r="CQB53" s="354"/>
      <c r="CQC53" s="354"/>
      <c r="CQD53" s="354"/>
      <c r="CQE53" s="354"/>
      <c r="CQF53" s="354"/>
      <c r="CQG53" s="354"/>
      <c r="CQH53" s="354"/>
      <c r="CQI53" s="354"/>
      <c r="CQJ53" s="354"/>
      <c r="CQK53" s="354"/>
      <c r="CQL53" s="354"/>
      <c r="CQM53" s="354"/>
      <c r="CQN53" s="354"/>
      <c r="CQO53" s="354"/>
      <c r="CQP53" s="354"/>
      <c r="CQQ53" s="354"/>
      <c r="CQR53" s="354"/>
      <c r="CQS53" s="354"/>
      <c r="CQT53" s="354"/>
      <c r="CQU53" s="354"/>
      <c r="CQV53" s="354"/>
      <c r="CQW53" s="354"/>
      <c r="CQX53" s="354"/>
      <c r="CQY53" s="354"/>
      <c r="CQZ53" s="354"/>
      <c r="CRA53" s="354"/>
      <c r="CRB53" s="354"/>
      <c r="CRC53" s="354"/>
      <c r="CRD53" s="354"/>
      <c r="CRE53" s="354"/>
      <c r="CRF53" s="354"/>
      <c r="CRG53" s="354"/>
      <c r="CRH53" s="354"/>
      <c r="CRI53" s="354"/>
      <c r="CRJ53" s="354"/>
      <c r="CRK53" s="354"/>
      <c r="CRL53" s="354"/>
      <c r="CRM53" s="354"/>
      <c r="CRN53" s="354"/>
      <c r="CRO53" s="354"/>
      <c r="CRP53" s="354"/>
      <c r="CRQ53" s="354"/>
      <c r="CRR53" s="354"/>
      <c r="CRS53" s="354"/>
      <c r="CRT53" s="354"/>
      <c r="CRU53" s="354"/>
      <c r="CRV53" s="354"/>
      <c r="CRW53" s="354"/>
      <c r="CRX53" s="354"/>
      <c r="CRY53" s="354"/>
      <c r="CRZ53" s="354"/>
      <c r="CSA53" s="354"/>
      <c r="CSB53" s="354"/>
      <c r="CSC53" s="354"/>
      <c r="CSD53" s="354"/>
      <c r="CSE53" s="354"/>
      <c r="CSF53" s="354"/>
      <c r="CSG53" s="354"/>
      <c r="CSH53" s="354"/>
      <c r="CSI53" s="354"/>
      <c r="CSJ53" s="354"/>
      <c r="CSK53" s="354"/>
      <c r="CSL53" s="354"/>
      <c r="CSM53" s="354"/>
      <c r="CSN53" s="354"/>
      <c r="CSO53" s="354"/>
      <c r="CSP53" s="354"/>
      <c r="CSQ53" s="354"/>
      <c r="CSR53" s="354"/>
      <c r="CSS53" s="354"/>
      <c r="CST53" s="354"/>
      <c r="CSU53" s="354"/>
      <c r="CSV53" s="354"/>
      <c r="CSW53" s="354"/>
      <c r="CSX53" s="354"/>
      <c r="CSY53" s="354"/>
      <c r="CSZ53" s="354"/>
      <c r="CTA53" s="354"/>
      <c r="CTB53" s="354"/>
      <c r="CTC53" s="354"/>
      <c r="CTD53" s="354"/>
      <c r="CTE53" s="354"/>
      <c r="CTF53" s="354"/>
      <c r="CTG53" s="354"/>
      <c r="CTH53" s="354"/>
      <c r="CTI53" s="354"/>
      <c r="CTJ53" s="354"/>
      <c r="CTK53" s="354"/>
      <c r="CTL53" s="354"/>
      <c r="CTM53" s="354"/>
      <c r="CTN53" s="354"/>
      <c r="CTO53" s="354"/>
      <c r="CTP53" s="354"/>
      <c r="CTQ53" s="354"/>
      <c r="CTR53" s="354"/>
      <c r="CTS53" s="354"/>
      <c r="CTT53" s="354"/>
      <c r="CTU53" s="354"/>
      <c r="CTV53" s="354"/>
      <c r="CTW53" s="354"/>
      <c r="CTX53" s="354"/>
      <c r="CTY53" s="354"/>
      <c r="CTZ53" s="354"/>
      <c r="CUA53" s="354"/>
      <c r="CUB53" s="354"/>
      <c r="CUC53" s="354"/>
      <c r="CUD53" s="354"/>
      <c r="CUE53" s="354"/>
      <c r="CUF53" s="354"/>
      <c r="CUG53" s="354"/>
      <c r="CUH53" s="354"/>
      <c r="CUI53" s="354"/>
      <c r="CUJ53" s="354"/>
      <c r="CUK53" s="354"/>
      <c r="CUL53" s="354"/>
      <c r="CUM53" s="354"/>
      <c r="CUN53" s="354"/>
      <c r="CUO53" s="354"/>
      <c r="CUP53" s="354"/>
      <c r="CUQ53" s="354"/>
      <c r="CUR53" s="354"/>
      <c r="CUS53" s="354"/>
      <c r="CUT53" s="354"/>
      <c r="CUU53" s="354"/>
      <c r="CUV53" s="354"/>
      <c r="CUW53" s="354"/>
      <c r="CUX53" s="354"/>
      <c r="CUY53" s="354"/>
      <c r="CUZ53" s="354"/>
      <c r="CVA53" s="354"/>
      <c r="CVB53" s="354"/>
      <c r="CVC53" s="354"/>
      <c r="CVD53" s="354"/>
      <c r="CVE53" s="354"/>
      <c r="CVF53" s="354"/>
      <c r="CVG53" s="354"/>
      <c r="CVH53" s="354"/>
      <c r="CVI53" s="354"/>
      <c r="CVJ53" s="354"/>
      <c r="CVK53" s="354"/>
      <c r="CVL53" s="354"/>
      <c r="CVM53" s="354"/>
      <c r="CVN53" s="354"/>
      <c r="CVO53" s="354"/>
      <c r="CVP53" s="354"/>
      <c r="CVQ53" s="354"/>
      <c r="CVR53" s="354"/>
      <c r="CVS53" s="354"/>
      <c r="CVT53" s="354"/>
      <c r="CVU53" s="354"/>
      <c r="CVV53" s="354"/>
      <c r="CVW53" s="354"/>
      <c r="CVX53" s="354"/>
      <c r="CVY53" s="354"/>
      <c r="CVZ53" s="354"/>
      <c r="CWA53" s="354"/>
      <c r="CWB53" s="354"/>
      <c r="CWC53" s="354"/>
      <c r="CWD53" s="354"/>
      <c r="CWE53" s="354"/>
      <c r="CWF53" s="354"/>
      <c r="CWG53" s="354"/>
      <c r="CWH53" s="354"/>
      <c r="CWI53" s="354"/>
      <c r="CWJ53" s="354"/>
      <c r="CWK53" s="354"/>
      <c r="CWL53" s="354"/>
      <c r="CWM53" s="354"/>
      <c r="CWN53" s="354"/>
      <c r="CWO53" s="354"/>
      <c r="CWP53" s="354"/>
      <c r="CWQ53" s="354"/>
      <c r="CWR53" s="354"/>
      <c r="CWS53" s="354"/>
      <c r="CWT53" s="354"/>
      <c r="CWU53" s="354"/>
      <c r="CWV53" s="354"/>
      <c r="CWW53" s="354"/>
      <c r="CWX53" s="354"/>
      <c r="CWY53" s="354"/>
      <c r="CWZ53" s="354"/>
      <c r="CXA53" s="354"/>
      <c r="CXB53" s="354"/>
      <c r="CXC53" s="354"/>
      <c r="CXD53" s="354"/>
      <c r="CXE53" s="354"/>
      <c r="CXF53" s="354"/>
      <c r="CXG53" s="354"/>
      <c r="CXH53" s="354"/>
      <c r="CXI53" s="354"/>
      <c r="CXJ53" s="354"/>
      <c r="CXK53" s="354"/>
      <c r="CXL53" s="354"/>
      <c r="CXM53" s="354"/>
      <c r="CXN53" s="354"/>
      <c r="CXO53" s="354"/>
      <c r="CXP53" s="354"/>
      <c r="CXQ53" s="354"/>
      <c r="CXR53" s="354"/>
      <c r="CXS53" s="354"/>
      <c r="CXT53" s="354"/>
      <c r="CXU53" s="354"/>
      <c r="CXV53" s="354"/>
      <c r="CXW53" s="354"/>
      <c r="CXX53" s="354"/>
      <c r="CXY53" s="354"/>
      <c r="CXZ53" s="354"/>
      <c r="CYA53" s="354"/>
      <c r="CYB53" s="354"/>
      <c r="CYC53" s="354"/>
      <c r="CYD53" s="354"/>
      <c r="CYE53" s="354"/>
      <c r="CYF53" s="354"/>
      <c r="CYG53" s="354"/>
      <c r="CYH53" s="354"/>
      <c r="CYI53" s="354"/>
      <c r="CYJ53" s="354"/>
      <c r="CYK53" s="354"/>
      <c r="CYL53" s="354"/>
      <c r="CYM53" s="354"/>
      <c r="CYN53" s="354"/>
      <c r="CYO53" s="354"/>
      <c r="CYP53" s="354"/>
      <c r="CYQ53" s="354"/>
      <c r="CYR53" s="354"/>
      <c r="CYS53" s="354"/>
      <c r="CYT53" s="354"/>
      <c r="CYU53" s="354"/>
      <c r="CYV53" s="354"/>
      <c r="CYW53" s="354"/>
      <c r="CYX53" s="354"/>
      <c r="CYY53" s="354"/>
      <c r="CYZ53" s="354"/>
      <c r="CZA53" s="354"/>
      <c r="CZB53" s="354"/>
      <c r="CZC53" s="354"/>
      <c r="CZD53" s="354"/>
      <c r="CZE53" s="354"/>
      <c r="CZF53" s="354"/>
      <c r="CZG53" s="354"/>
      <c r="CZH53" s="354"/>
      <c r="CZI53" s="354"/>
      <c r="CZJ53" s="354"/>
      <c r="CZK53" s="354"/>
      <c r="CZL53" s="354"/>
      <c r="CZM53" s="354"/>
      <c r="CZN53" s="354"/>
      <c r="CZO53" s="354"/>
      <c r="CZP53" s="354"/>
      <c r="CZQ53" s="354"/>
      <c r="CZR53" s="354"/>
      <c r="CZS53" s="354"/>
      <c r="CZT53" s="354"/>
      <c r="CZU53" s="354"/>
      <c r="CZV53" s="354"/>
      <c r="CZW53" s="354"/>
      <c r="CZX53" s="354"/>
      <c r="CZY53" s="354"/>
      <c r="CZZ53" s="354"/>
      <c r="DAA53" s="354"/>
      <c r="DAB53" s="354"/>
      <c r="DAC53" s="354"/>
      <c r="DAD53" s="354"/>
      <c r="DAE53" s="354"/>
      <c r="DAF53" s="354"/>
      <c r="DAG53" s="354"/>
      <c r="DAH53" s="354"/>
      <c r="DAI53" s="354"/>
      <c r="DAJ53" s="354"/>
      <c r="DAK53" s="354"/>
      <c r="DAL53" s="354"/>
      <c r="DAM53" s="354"/>
      <c r="DAN53" s="354"/>
      <c r="DAO53" s="354"/>
      <c r="DAP53" s="354"/>
      <c r="DAQ53" s="354"/>
      <c r="DAR53" s="354"/>
      <c r="DAS53" s="354"/>
      <c r="DAT53" s="354"/>
      <c r="DAU53" s="354"/>
      <c r="DAV53" s="354"/>
      <c r="DAW53" s="354"/>
      <c r="DAX53" s="354"/>
      <c r="DAY53" s="354"/>
      <c r="DAZ53" s="354"/>
      <c r="DBA53" s="354"/>
      <c r="DBB53" s="354"/>
      <c r="DBC53" s="354"/>
      <c r="DBD53" s="354"/>
      <c r="DBE53" s="354"/>
      <c r="DBF53" s="354"/>
      <c r="DBG53" s="354"/>
      <c r="DBH53" s="354"/>
      <c r="DBI53" s="354"/>
      <c r="DBJ53" s="354"/>
      <c r="DBK53" s="354"/>
      <c r="DBL53" s="354"/>
      <c r="DBM53" s="354"/>
      <c r="DBN53" s="354"/>
      <c r="DBO53" s="354"/>
      <c r="DBP53" s="354"/>
      <c r="DBQ53" s="354"/>
      <c r="DBR53" s="354"/>
      <c r="DBS53" s="354"/>
      <c r="DBT53" s="354"/>
      <c r="DBU53" s="354"/>
      <c r="DBV53" s="354"/>
      <c r="DBW53" s="354"/>
      <c r="DBX53" s="354"/>
      <c r="DBY53" s="354"/>
      <c r="DBZ53" s="354"/>
      <c r="DCA53" s="354"/>
      <c r="DCB53" s="354"/>
      <c r="DCC53" s="354"/>
      <c r="DCD53" s="354"/>
      <c r="DCE53" s="354"/>
      <c r="DCF53" s="354"/>
      <c r="DCG53" s="354"/>
      <c r="DCH53" s="354"/>
      <c r="DCI53" s="354"/>
      <c r="DCJ53" s="354"/>
      <c r="DCK53" s="354"/>
      <c r="DCL53" s="354"/>
      <c r="DCM53" s="354"/>
      <c r="DCN53" s="354"/>
      <c r="DCO53" s="354"/>
      <c r="DCP53" s="354"/>
      <c r="DCQ53" s="354"/>
      <c r="DCR53" s="354"/>
      <c r="DCS53" s="354"/>
      <c r="DCT53" s="354"/>
      <c r="DCU53" s="354"/>
      <c r="DCV53" s="354"/>
      <c r="DCW53" s="354"/>
      <c r="DCX53" s="354"/>
      <c r="DCY53" s="354"/>
      <c r="DCZ53" s="354"/>
      <c r="DDA53" s="354"/>
      <c r="DDB53" s="354"/>
      <c r="DDC53" s="354"/>
      <c r="DDD53" s="354"/>
      <c r="DDE53" s="354"/>
      <c r="DDF53" s="354"/>
      <c r="DDG53" s="354"/>
      <c r="DDH53" s="354"/>
      <c r="DDI53" s="354"/>
      <c r="DDJ53" s="354"/>
      <c r="DDK53" s="354"/>
      <c r="DDL53" s="354"/>
      <c r="DDM53" s="354"/>
      <c r="DDN53" s="354"/>
      <c r="DDO53" s="354"/>
      <c r="DDP53" s="354"/>
      <c r="DDQ53" s="354"/>
      <c r="DDR53" s="354"/>
      <c r="DDS53" s="354"/>
      <c r="DDT53" s="354"/>
      <c r="DDU53" s="354"/>
      <c r="DDV53" s="354"/>
      <c r="DDW53" s="354"/>
      <c r="DDX53" s="354"/>
      <c r="DDY53" s="354"/>
      <c r="DDZ53" s="354"/>
      <c r="DEA53" s="354"/>
      <c r="DEB53" s="354"/>
      <c r="DEC53" s="354"/>
      <c r="DED53" s="354"/>
      <c r="DEE53" s="354"/>
      <c r="DEF53" s="354"/>
      <c r="DEG53" s="354"/>
      <c r="DEH53" s="354"/>
      <c r="DEI53" s="354"/>
      <c r="DEJ53" s="354"/>
      <c r="DEK53" s="354"/>
      <c r="DEL53" s="354"/>
      <c r="DEM53" s="354"/>
      <c r="DEN53" s="354"/>
      <c r="DEO53" s="354"/>
      <c r="DEP53" s="354"/>
      <c r="DEQ53" s="354"/>
      <c r="DER53" s="354"/>
      <c r="DES53" s="354"/>
      <c r="DET53" s="354"/>
      <c r="DEU53" s="354"/>
      <c r="DEV53" s="354"/>
      <c r="DEW53" s="354"/>
      <c r="DEX53" s="354"/>
      <c r="DEY53" s="354"/>
      <c r="DEZ53" s="354"/>
      <c r="DFA53" s="354"/>
      <c r="DFB53" s="354"/>
      <c r="DFC53" s="354"/>
      <c r="DFD53" s="354"/>
      <c r="DFE53" s="354"/>
      <c r="DFF53" s="354"/>
      <c r="DFG53" s="354"/>
      <c r="DFH53" s="354"/>
      <c r="DFI53" s="354"/>
      <c r="DFJ53" s="354"/>
      <c r="DFK53" s="354"/>
      <c r="DFL53" s="354"/>
      <c r="DFM53" s="354"/>
      <c r="DFN53" s="354"/>
      <c r="DFO53" s="354"/>
      <c r="DFP53" s="354"/>
      <c r="DFQ53" s="354"/>
      <c r="DFR53" s="354"/>
      <c r="DFS53" s="354"/>
      <c r="DFT53" s="354"/>
      <c r="DFU53" s="354"/>
      <c r="DFV53" s="354"/>
      <c r="DFW53" s="354"/>
      <c r="DFX53" s="354"/>
      <c r="DFY53" s="354"/>
      <c r="DFZ53" s="354"/>
      <c r="DGA53" s="354"/>
      <c r="DGB53" s="354"/>
      <c r="DGC53" s="354"/>
      <c r="DGD53" s="354"/>
      <c r="DGE53" s="354"/>
      <c r="DGF53" s="354"/>
      <c r="DGG53" s="354"/>
      <c r="DGH53" s="354"/>
      <c r="DGI53" s="354"/>
      <c r="DGJ53" s="354"/>
      <c r="DGK53" s="354"/>
      <c r="DGL53" s="354"/>
      <c r="DGM53" s="354"/>
      <c r="DGN53" s="354"/>
      <c r="DGO53" s="354"/>
      <c r="DGP53" s="354"/>
      <c r="DGQ53" s="354"/>
      <c r="DGR53" s="354"/>
      <c r="DGS53" s="354"/>
      <c r="DGT53" s="354"/>
      <c r="DGU53" s="354"/>
      <c r="DGV53" s="354"/>
      <c r="DGW53" s="354"/>
      <c r="DGX53" s="354"/>
      <c r="DGY53" s="354"/>
      <c r="DGZ53" s="354"/>
      <c r="DHA53" s="354"/>
      <c r="DHB53" s="354"/>
      <c r="DHC53" s="354"/>
      <c r="DHD53" s="354"/>
      <c r="DHE53" s="354"/>
      <c r="DHF53" s="354"/>
      <c r="DHG53" s="354"/>
      <c r="DHH53" s="354"/>
      <c r="DHI53" s="354"/>
      <c r="DHJ53" s="354"/>
      <c r="DHK53" s="354"/>
      <c r="DHL53" s="354"/>
      <c r="DHM53" s="354"/>
      <c r="DHN53" s="354"/>
      <c r="DHO53" s="354"/>
      <c r="DHP53" s="354"/>
      <c r="DHQ53" s="354"/>
      <c r="DHR53" s="354"/>
      <c r="DHS53" s="354"/>
      <c r="DHT53" s="354"/>
      <c r="DHU53" s="354"/>
      <c r="DHV53" s="354"/>
      <c r="DHW53" s="354"/>
      <c r="DHX53" s="354"/>
      <c r="DHY53" s="354"/>
      <c r="DHZ53" s="354"/>
      <c r="DIA53" s="354"/>
      <c r="DIB53" s="354"/>
      <c r="DIC53" s="354"/>
      <c r="DID53" s="354"/>
      <c r="DIE53" s="354"/>
      <c r="DIF53" s="354"/>
      <c r="DIG53" s="354"/>
      <c r="DIH53" s="354"/>
      <c r="DII53" s="354"/>
      <c r="DIJ53" s="354"/>
      <c r="DIK53" s="354"/>
      <c r="DIL53" s="354"/>
      <c r="DIM53" s="354"/>
      <c r="DIN53" s="354"/>
      <c r="DIO53" s="354"/>
      <c r="DIP53" s="354"/>
      <c r="DIQ53" s="354"/>
      <c r="DIR53" s="354"/>
      <c r="DIS53" s="354"/>
      <c r="DIT53" s="354"/>
      <c r="DIU53" s="354"/>
      <c r="DIV53" s="354"/>
      <c r="DIW53" s="354"/>
      <c r="DIX53" s="354"/>
      <c r="DIY53" s="354"/>
      <c r="DIZ53" s="354"/>
      <c r="DJA53" s="354"/>
      <c r="DJB53" s="354"/>
      <c r="DJC53" s="354"/>
      <c r="DJD53" s="354"/>
      <c r="DJE53" s="354"/>
      <c r="DJF53" s="354"/>
      <c r="DJG53" s="354"/>
      <c r="DJH53" s="354"/>
      <c r="DJI53" s="354"/>
      <c r="DJJ53" s="354"/>
      <c r="DJK53" s="354"/>
      <c r="DJL53" s="354"/>
      <c r="DJM53" s="354"/>
      <c r="DJN53" s="354"/>
      <c r="DJO53" s="354"/>
      <c r="DJP53" s="354"/>
      <c r="DJQ53" s="354"/>
      <c r="DJR53" s="354"/>
      <c r="DJS53" s="354"/>
      <c r="DJT53" s="354"/>
      <c r="DJU53" s="354"/>
      <c r="DJV53" s="354"/>
      <c r="DJW53" s="354"/>
      <c r="DJX53" s="354"/>
      <c r="DJY53" s="354"/>
      <c r="DJZ53" s="354"/>
      <c r="DKA53" s="354"/>
      <c r="DKB53" s="354"/>
      <c r="DKC53" s="354"/>
      <c r="DKD53" s="354"/>
      <c r="DKE53" s="354"/>
      <c r="DKF53" s="354"/>
      <c r="DKG53" s="354"/>
      <c r="DKH53" s="354"/>
      <c r="DKI53" s="354"/>
      <c r="DKJ53" s="354"/>
      <c r="DKK53" s="354"/>
      <c r="DKL53" s="354"/>
      <c r="DKM53" s="354"/>
      <c r="DKN53" s="354"/>
      <c r="DKO53" s="354"/>
      <c r="DKP53" s="354"/>
      <c r="DKQ53" s="354"/>
      <c r="DKR53" s="354"/>
      <c r="DKS53" s="354"/>
      <c r="DKT53" s="354"/>
      <c r="DKU53" s="354"/>
      <c r="DKV53" s="354"/>
      <c r="DKW53" s="354"/>
      <c r="DKX53" s="354"/>
      <c r="DKY53" s="354"/>
      <c r="DKZ53" s="354"/>
      <c r="DLA53" s="354"/>
      <c r="DLB53" s="354"/>
      <c r="DLC53" s="354"/>
      <c r="DLD53" s="354"/>
      <c r="DLE53" s="354"/>
      <c r="DLF53" s="354"/>
      <c r="DLG53" s="354"/>
      <c r="DLH53" s="354"/>
      <c r="DLI53" s="354"/>
      <c r="DLJ53" s="354"/>
      <c r="DLK53" s="354"/>
      <c r="DLL53" s="354"/>
      <c r="DLM53" s="354"/>
      <c r="DLN53" s="354"/>
      <c r="DLO53" s="354"/>
      <c r="DLP53" s="354"/>
      <c r="DLQ53" s="354"/>
      <c r="DLR53" s="354"/>
      <c r="DLS53" s="354"/>
      <c r="DLT53" s="354"/>
      <c r="DLU53" s="354"/>
      <c r="DLV53" s="354"/>
      <c r="DLW53" s="354"/>
      <c r="DLX53" s="354"/>
      <c r="DLY53" s="354"/>
      <c r="DLZ53" s="354"/>
      <c r="DMA53" s="354"/>
      <c r="DMB53" s="354"/>
      <c r="DMC53" s="354"/>
      <c r="DMD53" s="354"/>
      <c r="DME53" s="354"/>
      <c r="DMF53" s="354"/>
      <c r="DMG53" s="354"/>
      <c r="DMH53" s="354"/>
      <c r="DMI53" s="354"/>
      <c r="DMJ53" s="354"/>
      <c r="DMK53" s="354"/>
      <c r="DML53" s="354"/>
      <c r="DMM53" s="354"/>
      <c r="DMN53" s="354"/>
      <c r="DMO53" s="354"/>
      <c r="DMP53" s="354"/>
      <c r="DMQ53" s="354"/>
      <c r="DMR53" s="354"/>
      <c r="DMS53" s="354"/>
      <c r="DMT53" s="354"/>
      <c r="DMU53" s="354"/>
      <c r="DMV53" s="354"/>
      <c r="DMW53" s="354"/>
      <c r="DMX53" s="354"/>
      <c r="DMY53" s="354"/>
      <c r="DMZ53" s="354"/>
      <c r="DNA53" s="354"/>
      <c r="DNB53" s="354"/>
      <c r="DNC53" s="354"/>
      <c r="DND53" s="354"/>
      <c r="DNE53" s="354"/>
      <c r="DNF53" s="354"/>
      <c r="DNG53" s="354"/>
      <c r="DNH53" s="354"/>
      <c r="DNI53" s="354"/>
      <c r="DNJ53" s="354"/>
      <c r="DNK53" s="354"/>
      <c r="DNL53" s="354"/>
      <c r="DNM53" s="354"/>
      <c r="DNN53" s="354"/>
      <c r="DNO53" s="354"/>
      <c r="DNP53" s="354"/>
      <c r="DNQ53" s="354"/>
      <c r="DNR53" s="354"/>
      <c r="DNS53" s="354"/>
      <c r="DNT53" s="354"/>
      <c r="DNU53" s="354"/>
      <c r="DNV53" s="354"/>
      <c r="DNW53" s="354"/>
      <c r="DNX53" s="354"/>
      <c r="DNY53" s="354"/>
      <c r="DNZ53" s="354"/>
      <c r="DOA53" s="354"/>
      <c r="DOB53" s="354"/>
      <c r="DOC53" s="354"/>
      <c r="DOD53" s="354"/>
      <c r="DOE53" s="354"/>
      <c r="DOF53" s="354"/>
      <c r="DOG53" s="354"/>
      <c r="DOH53" s="354"/>
      <c r="DOI53" s="354"/>
      <c r="DOJ53" s="354"/>
      <c r="DOK53" s="354"/>
      <c r="DOL53" s="354"/>
      <c r="DOM53" s="354"/>
      <c r="DON53" s="354"/>
      <c r="DOO53" s="354"/>
      <c r="DOP53" s="354"/>
      <c r="DOQ53" s="354"/>
      <c r="DOR53" s="354"/>
      <c r="DOS53" s="354"/>
      <c r="DOT53" s="354"/>
      <c r="DOU53" s="354"/>
      <c r="DOV53" s="354"/>
      <c r="DOW53" s="354"/>
      <c r="DOX53" s="354"/>
      <c r="DOY53" s="354"/>
      <c r="DOZ53" s="354"/>
      <c r="DPA53" s="354"/>
      <c r="DPB53" s="354"/>
      <c r="DPC53" s="354"/>
      <c r="DPD53" s="354"/>
      <c r="DPE53" s="354"/>
      <c r="DPF53" s="354"/>
      <c r="DPG53" s="354"/>
      <c r="DPH53" s="354"/>
      <c r="DPI53" s="354"/>
      <c r="DPJ53" s="354"/>
      <c r="DPK53" s="354"/>
      <c r="DPL53" s="354"/>
      <c r="DPM53" s="354"/>
      <c r="DPN53" s="354"/>
      <c r="DPO53" s="354"/>
      <c r="DPP53" s="354"/>
      <c r="DPQ53" s="354"/>
      <c r="DPR53" s="354"/>
      <c r="DPS53" s="354"/>
      <c r="DPT53" s="354"/>
      <c r="DPU53" s="354"/>
      <c r="DPV53" s="354"/>
      <c r="DPW53" s="354"/>
      <c r="DPX53" s="354"/>
      <c r="DPY53" s="354"/>
      <c r="DPZ53" s="354"/>
      <c r="DQA53" s="354"/>
      <c r="DQB53" s="354"/>
      <c r="DQC53" s="354"/>
      <c r="DQD53" s="354"/>
      <c r="DQE53" s="354"/>
      <c r="DQF53" s="354"/>
      <c r="DQG53" s="354"/>
      <c r="DQH53" s="354"/>
      <c r="DQI53" s="354"/>
      <c r="DQJ53" s="354"/>
      <c r="DQK53" s="354"/>
      <c r="DQL53" s="354"/>
      <c r="DQM53" s="354"/>
      <c r="DQN53" s="354"/>
      <c r="DQO53" s="354"/>
      <c r="DQP53" s="354"/>
      <c r="DQQ53" s="354"/>
      <c r="DQR53" s="354"/>
      <c r="DQS53" s="354"/>
      <c r="DQT53" s="354"/>
      <c r="DQU53" s="354"/>
      <c r="DQV53" s="354"/>
      <c r="DQW53" s="354"/>
      <c r="DQX53" s="354"/>
      <c r="DQY53" s="354"/>
      <c r="DQZ53" s="354"/>
      <c r="DRA53" s="354"/>
      <c r="DRB53" s="354"/>
      <c r="DRC53" s="354"/>
      <c r="DRD53" s="354"/>
      <c r="DRE53" s="354"/>
      <c r="DRF53" s="354"/>
      <c r="DRG53" s="354"/>
      <c r="DRH53" s="354"/>
      <c r="DRI53" s="354"/>
      <c r="DRJ53" s="354"/>
      <c r="DRK53" s="354"/>
      <c r="DRL53" s="354"/>
      <c r="DRM53" s="354"/>
      <c r="DRN53" s="354"/>
      <c r="DRO53" s="354"/>
      <c r="DRP53" s="354"/>
      <c r="DRQ53" s="354"/>
      <c r="DRR53" s="354"/>
      <c r="DRS53" s="354"/>
      <c r="DRT53" s="354"/>
      <c r="DRU53" s="354"/>
      <c r="DRV53" s="354"/>
      <c r="DRW53" s="354"/>
      <c r="DRX53" s="354"/>
      <c r="DRY53" s="354"/>
      <c r="DRZ53" s="354"/>
      <c r="DSA53" s="354"/>
      <c r="DSB53" s="354"/>
      <c r="DSC53" s="354"/>
      <c r="DSD53" s="354"/>
      <c r="DSE53" s="354"/>
      <c r="DSF53" s="354"/>
      <c r="DSG53" s="354"/>
      <c r="DSH53" s="354"/>
      <c r="DSI53" s="354"/>
      <c r="DSJ53" s="354"/>
      <c r="DSK53" s="354"/>
      <c r="DSL53" s="354"/>
      <c r="DSM53" s="354"/>
      <c r="DSN53" s="354"/>
      <c r="DSO53" s="354"/>
      <c r="DSP53" s="354"/>
      <c r="DSQ53" s="354"/>
      <c r="DSR53" s="354"/>
      <c r="DSS53" s="354"/>
      <c r="DST53" s="354"/>
      <c r="DSU53" s="354"/>
      <c r="DSV53" s="354"/>
      <c r="DSW53" s="354"/>
      <c r="DSX53" s="354"/>
      <c r="DSY53" s="354"/>
      <c r="DSZ53" s="354"/>
      <c r="DTA53" s="354"/>
      <c r="DTB53" s="354"/>
      <c r="DTC53" s="354"/>
      <c r="DTD53" s="354"/>
      <c r="DTE53" s="354"/>
      <c r="DTF53" s="354"/>
      <c r="DTG53" s="354"/>
      <c r="DTH53" s="354"/>
      <c r="DTI53" s="354"/>
      <c r="DTJ53" s="354"/>
      <c r="DTK53" s="354"/>
      <c r="DTL53" s="354"/>
      <c r="DTM53" s="354"/>
      <c r="DTN53" s="354"/>
      <c r="DTO53" s="354"/>
      <c r="DTP53" s="354"/>
      <c r="DTQ53" s="354"/>
      <c r="DTR53" s="354"/>
      <c r="DTS53" s="354"/>
      <c r="DTT53" s="354"/>
      <c r="DTU53" s="354"/>
      <c r="DTV53" s="354"/>
      <c r="DTW53" s="354"/>
      <c r="DTX53" s="354"/>
      <c r="DTY53" s="354"/>
      <c r="DTZ53" s="354"/>
      <c r="DUA53" s="354"/>
      <c r="DUB53" s="354"/>
      <c r="DUC53" s="354"/>
      <c r="DUD53" s="354"/>
      <c r="DUE53" s="354"/>
      <c r="DUF53" s="354"/>
      <c r="DUG53" s="354"/>
      <c r="DUH53" s="354"/>
      <c r="DUI53" s="354"/>
      <c r="DUJ53" s="354"/>
      <c r="DUK53" s="354"/>
      <c r="DUL53" s="354"/>
      <c r="DUM53" s="354"/>
      <c r="DUN53" s="354"/>
      <c r="DUO53" s="354"/>
      <c r="DUP53" s="354"/>
      <c r="DUQ53" s="354"/>
      <c r="DUR53" s="354"/>
      <c r="DUS53" s="354"/>
      <c r="DUT53" s="354"/>
      <c r="DUU53" s="354"/>
      <c r="DUV53" s="354"/>
      <c r="DUW53" s="354"/>
      <c r="DUX53" s="354"/>
      <c r="DUY53" s="354"/>
      <c r="DUZ53" s="354"/>
      <c r="DVA53" s="354"/>
      <c r="DVB53" s="354"/>
      <c r="DVC53" s="354"/>
      <c r="DVD53" s="354"/>
      <c r="DVE53" s="354"/>
      <c r="DVF53" s="354"/>
      <c r="DVG53" s="354"/>
      <c r="DVH53" s="354"/>
      <c r="DVI53" s="354"/>
      <c r="DVJ53" s="354"/>
      <c r="DVK53" s="354"/>
      <c r="DVL53" s="354"/>
      <c r="DVM53" s="354"/>
      <c r="DVN53" s="354"/>
      <c r="DVO53" s="354"/>
      <c r="DVP53" s="354"/>
      <c r="DVQ53" s="354"/>
      <c r="DVR53" s="354"/>
      <c r="DVS53" s="354"/>
      <c r="DVT53" s="354"/>
      <c r="DVU53" s="354"/>
      <c r="DVV53" s="354"/>
      <c r="DVW53" s="354"/>
      <c r="DVX53" s="354"/>
      <c r="DVY53" s="354"/>
      <c r="DVZ53" s="354"/>
      <c r="DWA53" s="354"/>
      <c r="DWB53" s="354"/>
      <c r="DWC53" s="354"/>
      <c r="DWD53" s="354"/>
      <c r="DWE53" s="354"/>
      <c r="DWF53" s="354"/>
      <c r="DWG53" s="354"/>
      <c r="DWH53" s="354"/>
      <c r="DWI53" s="354"/>
      <c r="DWJ53" s="354"/>
      <c r="DWK53" s="354"/>
      <c r="DWL53" s="354"/>
      <c r="DWM53" s="354"/>
      <c r="DWN53" s="354"/>
      <c r="DWO53" s="354"/>
      <c r="DWP53" s="354"/>
      <c r="DWQ53" s="354"/>
      <c r="DWR53" s="354"/>
      <c r="DWS53" s="354"/>
      <c r="DWT53" s="354"/>
      <c r="DWU53" s="354"/>
      <c r="DWV53" s="354"/>
      <c r="DWW53" s="354"/>
      <c r="DWX53" s="354"/>
      <c r="DWY53" s="354"/>
      <c r="DWZ53" s="354"/>
      <c r="DXA53" s="354"/>
      <c r="DXB53" s="354"/>
      <c r="DXC53" s="354"/>
      <c r="DXD53" s="354"/>
      <c r="DXE53" s="354"/>
      <c r="DXF53" s="354"/>
      <c r="DXG53" s="354"/>
      <c r="DXH53" s="354"/>
      <c r="DXI53" s="354"/>
      <c r="DXJ53" s="354"/>
      <c r="DXK53" s="354"/>
      <c r="DXL53" s="354"/>
      <c r="DXM53" s="354"/>
      <c r="DXN53" s="354"/>
      <c r="DXO53" s="354"/>
      <c r="DXP53" s="354"/>
      <c r="DXQ53" s="354"/>
      <c r="DXR53" s="354"/>
      <c r="DXS53" s="354"/>
      <c r="DXT53" s="354"/>
      <c r="DXU53" s="354"/>
      <c r="DXV53" s="354"/>
      <c r="DXW53" s="354"/>
      <c r="DXX53" s="354"/>
      <c r="DXY53" s="354"/>
      <c r="DXZ53" s="354"/>
      <c r="DYA53" s="354"/>
      <c r="DYB53" s="354"/>
      <c r="DYC53" s="354"/>
      <c r="DYD53" s="354"/>
      <c r="DYE53" s="354"/>
      <c r="DYF53" s="354"/>
      <c r="DYG53" s="354"/>
      <c r="DYH53" s="354"/>
      <c r="DYI53" s="354"/>
      <c r="DYJ53" s="354"/>
      <c r="DYK53" s="354"/>
      <c r="DYL53" s="354"/>
      <c r="DYM53" s="354"/>
      <c r="DYN53" s="354"/>
      <c r="DYO53" s="354"/>
      <c r="DYP53" s="354"/>
      <c r="DYQ53" s="354"/>
      <c r="DYR53" s="354"/>
      <c r="DYS53" s="354"/>
      <c r="DYT53" s="354"/>
      <c r="DYU53" s="354"/>
      <c r="DYV53" s="354"/>
      <c r="DYW53" s="354"/>
      <c r="DYX53" s="354"/>
      <c r="DYY53" s="354"/>
      <c r="DYZ53" s="354"/>
      <c r="DZA53" s="354"/>
      <c r="DZB53" s="354"/>
      <c r="DZC53" s="354"/>
      <c r="DZD53" s="354"/>
      <c r="DZE53" s="354"/>
      <c r="DZF53" s="354"/>
      <c r="DZG53" s="354"/>
      <c r="DZH53" s="354"/>
      <c r="DZI53" s="354"/>
      <c r="DZJ53" s="354"/>
      <c r="DZK53" s="354"/>
      <c r="DZL53" s="354"/>
      <c r="DZM53" s="354"/>
      <c r="DZN53" s="354"/>
      <c r="DZO53" s="354"/>
      <c r="DZP53" s="354"/>
      <c r="DZQ53" s="354"/>
      <c r="DZR53" s="354"/>
      <c r="DZS53" s="354"/>
      <c r="DZT53" s="354"/>
      <c r="DZU53" s="354"/>
      <c r="DZV53" s="354"/>
      <c r="DZW53" s="354"/>
      <c r="DZX53" s="354"/>
      <c r="DZY53" s="354"/>
      <c r="DZZ53" s="354"/>
      <c r="EAA53" s="354"/>
      <c r="EAB53" s="354"/>
      <c r="EAC53" s="354"/>
      <c r="EAD53" s="354"/>
      <c r="EAE53" s="354"/>
      <c r="EAF53" s="354"/>
      <c r="EAG53" s="354"/>
      <c r="EAH53" s="354"/>
      <c r="EAI53" s="354"/>
      <c r="EAJ53" s="354"/>
      <c r="EAK53" s="354"/>
      <c r="EAL53" s="354"/>
      <c r="EAM53" s="354"/>
      <c r="EAN53" s="354"/>
      <c r="EAO53" s="354"/>
      <c r="EAP53" s="354"/>
      <c r="EAQ53" s="354"/>
      <c r="EAR53" s="354"/>
      <c r="EAS53" s="354"/>
      <c r="EAT53" s="354"/>
      <c r="EAU53" s="354"/>
      <c r="EAV53" s="354"/>
      <c r="EAW53" s="354"/>
      <c r="EAX53" s="354"/>
      <c r="EAY53" s="354"/>
      <c r="EAZ53" s="354"/>
      <c r="EBA53" s="354"/>
      <c r="EBB53" s="354"/>
      <c r="EBC53" s="354"/>
      <c r="EBD53" s="354"/>
      <c r="EBE53" s="354"/>
      <c r="EBF53" s="354"/>
      <c r="EBG53" s="354"/>
      <c r="EBH53" s="354"/>
      <c r="EBI53" s="354"/>
      <c r="EBJ53" s="354"/>
      <c r="EBK53" s="354"/>
      <c r="EBL53" s="354"/>
      <c r="EBM53" s="354"/>
      <c r="EBN53" s="354"/>
      <c r="EBO53" s="354"/>
      <c r="EBP53" s="354"/>
      <c r="EBQ53" s="354"/>
      <c r="EBR53" s="354"/>
      <c r="EBS53" s="354"/>
      <c r="EBT53" s="354"/>
      <c r="EBU53" s="354"/>
      <c r="EBV53" s="354"/>
      <c r="EBW53" s="354"/>
      <c r="EBX53" s="354"/>
      <c r="EBY53" s="354"/>
      <c r="EBZ53" s="354"/>
      <c r="ECA53" s="354"/>
      <c r="ECB53" s="354"/>
      <c r="ECC53" s="354"/>
      <c r="ECD53" s="354"/>
      <c r="ECE53" s="354"/>
      <c r="ECF53" s="354"/>
      <c r="ECG53" s="354"/>
      <c r="ECH53" s="354"/>
      <c r="ECI53" s="354"/>
      <c r="ECJ53" s="354"/>
      <c r="ECK53" s="354"/>
      <c r="ECL53" s="354"/>
      <c r="ECM53" s="354"/>
      <c r="ECN53" s="354"/>
      <c r="ECO53" s="354"/>
      <c r="ECP53" s="354"/>
      <c r="ECQ53" s="354"/>
      <c r="ECR53" s="354"/>
      <c r="ECS53" s="354"/>
      <c r="ECT53" s="354"/>
      <c r="ECU53" s="354"/>
      <c r="ECV53" s="354"/>
      <c r="ECW53" s="354"/>
      <c r="ECX53" s="354"/>
      <c r="ECY53" s="354"/>
      <c r="ECZ53" s="354"/>
      <c r="EDA53" s="354"/>
      <c r="EDB53" s="354"/>
      <c r="EDC53" s="354"/>
      <c r="EDD53" s="354"/>
      <c r="EDE53" s="354"/>
      <c r="EDF53" s="354"/>
      <c r="EDG53" s="354"/>
      <c r="EDH53" s="354"/>
      <c r="EDI53" s="354"/>
      <c r="EDJ53" s="354"/>
      <c r="EDK53" s="354"/>
      <c r="EDL53" s="354"/>
      <c r="EDM53" s="354"/>
      <c r="EDN53" s="354"/>
      <c r="EDO53" s="354"/>
      <c r="EDP53" s="354"/>
      <c r="EDQ53" s="354"/>
      <c r="EDR53" s="354"/>
      <c r="EDS53" s="354"/>
      <c r="EDT53" s="354"/>
      <c r="EDU53" s="354"/>
      <c r="EDV53" s="354"/>
      <c r="EDW53" s="354"/>
      <c r="EDX53" s="354"/>
      <c r="EDY53" s="354"/>
      <c r="EDZ53" s="354"/>
      <c r="EEA53" s="354"/>
      <c r="EEB53" s="354"/>
      <c r="EEC53" s="354"/>
      <c r="EED53" s="354"/>
      <c r="EEE53" s="354"/>
      <c r="EEF53" s="354"/>
      <c r="EEG53" s="354"/>
      <c r="EEH53" s="354"/>
      <c r="EEI53" s="354"/>
      <c r="EEJ53" s="354"/>
      <c r="EEK53" s="354"/>
      <c r="EEL53" s="354"/>
      <c r="EEM53" s="354"/>
      <c r="EEN53" s="354"/>
      <c r="EEO53" s="354"/>
      <c r="EEP53" s="354"/>
      <c r="EEQ53" s="354"/>
      <c r="EER53" s="354"/>
      <c r="EES53" s="354"/>
      <c r="EET53" s="354"/>
      <c r="EEU53" s="354"/>
      <c r="EEV53" s="354"/>
      <c r="EEW53" s="354"/>
      <c r="EEX53" s="354"/>
      <c r="EEY53" s="354"/>
      <c r="EEZ53" s="354"/>
      <c r="EFA53" s="354"/>
      <c r="EFB53" s="354"/>
      <c r="EFC53" s="354"/>
      <c r="EFD53" s="354"/>
      <c r="EFE53" s="354"/>
      <c r="EFF53" s="354"/>
      <c r="EFG53" s="354"/>
      <c r="EFH53" s="354"/>
      <c r="EFI53" s="354"/>
      <c r="EFJ53" s="354"/>
      <c r="EFK53" s="354"/>
      <c r="EFL53" s="354"/>
      <c r="EFM53" s="354"/>
      <c r="EFN53" s="354"/>
      <c r="EFO53" s="354"/>
      <c r="EFP53" s="354"/>
      <c r="EFQ53" s="354"/>
      <c r="EFR53" s="354"/>
      <c r="EFS53" s="354"/>
      <c r="EFT53" s="354"/>
      <c r="EFU53" s="354"/>
      <c r="EFV53" s="354"/>
      <c r="EFW53" s="354"/>
      <c r="EFX53" s="354"/>
      <c r="EFY53" s="354"/>
      <c r="EFZ53" s="354"/>
      <c r="EGA53" s="354"/>
      <c r="EGB53" s="354"/>
      <c r="EGC53" s="354"/>
      <c r="EGD53" s="354"/>
      <c r="EGE53" s="354"/>
      <c r="EGF53" s="354"/>
      <c r="EGG53" s="354"/>
      <c r="EGH53" s="354"/>
      <c r="EGI53" s="354"/>
      <c r="EGJ53" s="354"/>
      <c r="EGK53" s="354"/>
      <c r="EGL53" s="354"/>
      <c r="EGM53" s="354"/>
      <c r="EGN53" s="354"/>
      <c r="EGO53" s="354"/>
      <c r="EGP53" s="354"/>
      <c r="EGQ53" s="354"/>
      <c r="EGR53" s="354"/>
      <c r="EGS53" s="354"/>
      <c r="EGT53" s="354"/>
      <c r="EGU53" s="354"/>
      <c r="EGV53" s="354"/>
      <c r="EGW53" s="354"/>
      <c r="EGX53" s="354"/>
      <c r="EGY53" s="354"/>
      <c r="EGZ53" s="354"/>
      <c r="EHA53" s="354"/>
      <c r="EHB53" s="354"/>
      <c r="EHC53" s="354"/>
      <c r="EHD53" s="354"/>
      <c r="EHE53" s="354"/>
      <c r="EHF53" s="354"/>
      <c r="EHG53" s="354"/>
      <c r="EHH53" s="354"/>
      <c r="EHI53" s="354"/>
      <c r="EHJ53" s="354"/>
      <c r="EHK53" s="354"/>
      <c r="EHL53" s="354"/>
      <c r="EHM53" s="354"/>
      <c r="EHN53" s="354"/>
      <c r="EHO53" s="354"/>
      <c r="EHP53" s="354"/>
      <c r="EHQ53" s="354"/>
      <c r="EHR53" s="354"/>
      <c r="EHS53" s="354"/>
      <c r="EHT53" s="354"/>
      <c r="EHU53" s="354"/>
      <c r="EHV53" s="354"/>
      <c r="EHW53" s="354"/>
      <c r="EHX53" s="354"/>
      <c r="EHY53" s="354"/>
      <c r="EHZ53" s="354"/>
      <c r="EIA53" s="354"/>
      <c r="EIB53" s="354"/>
      <c r="EIC53" s="354"/>
      <c r="EID53" s="354"/>
      <c r="EIE53" s="354"/>
      <c r="EIF53" s="354"/>
      <c r="EIG53" s="354"/>
      <c r="EIH53" s="354"/>
      <c r="EII53" s="354"/>
      <c r="EIJ53" s="354"/>
      <c r="EIK53" s="354"/>
      <c r="EIL53" s="354"/>
      <c r="EIM53" s="354"/>
      <c r="EIN53" s="354"/>
      <c r="EIO53" s="354"/>
      <c r="EIP53" s="354"/>
      <c r="EIQ53" s="354"/>
      <c r="EIR53" s="354"/>
      <c r="EIS53" s="354"/>
      <c r="EIT53" s="354"/>
      <c r="EIU53" s="354"/>
      <c r="EIV53" s="354"/>
      <c r="EIW53" s="354"/>
      <c r="EIX53" s="354"/>
      <c r="EIY53" s="354"/>
      <c r="EIZ53" s="354"/>
      <c r="EJA53" s="354"/>
      <c r="EJB53" s="354"/>
      <c r="EJC53" s="354"/>
      <c r="EJD53" s="354"/>
      <c r="EJE53" s="354"/>
      <c r="EJF53" s="354"/>
      <c r="EJG53" s="354"/>
      <c r="EJH53" s="354"/>
      <c r="EJI53" s="354"/>
      <c r="EJJ53" s="354"/>
      <c r="EJK53" s="354"/>
      <c r="EJL53" s="354"/>
      <c r="EJM53" s="354"/>
      <c r="EJN53" s="354"/>
      <c r="EJO53" s="354"/>
      <c r="EJP53" s="354"/>
      <c r="EJQ53" s="354"/>
      <c r="EJR53" s="354"/>
      <c r="EJS53" s="354"/>
      <c r="EJT53" s="354"/>
      <c r="EJU53" s="354"/>
      <c r="EJV53" s="354"/>
      <c r="EJW53" s="354"/>
      <c r="EJX53" s="354"/>
      <c r="EJY53" s="354"/>
      <c r="EJZ53" s="354"/>
      <c r="EKA53" s="354"/>
      <c r="EKB53" s="354"/>
      <c r="EKC53" s="354"/>
      <c r="EKD53" s="354"/>
      <c r="EKE53" s="354"/>
      <c r="EKF53" s="354"/>
      <c r="EKG53" s="354"/>
      <c r="EKH53" s="354"/>
      <c r="EKI53" s="354"/>
      <c r="EKJ53" s="354"/>
      <c r="EKK53" s="354"/>
      <c r="EKL53" s="354"/>
      <c r="EKM53" s="354"/>
      <c r="EKN53" s="354"/>
      <c r="EKO53" s="354"/>
      <c r="EKP53" s="354"/>
      <c r="EKQ53" s="354"/>
      <c r="EKR53" s="354"/>
      <c r="EKS53" s="354"/>
      <c r="EKT53" s="354"/>
      <c r="EKU53" s="354"/>
      <c r="EKV53" s="354"/>
      <c r="EKW53" s="354"/>
      <c r="EKX53" s="354"/>
      <c r="EKY53" s="354"/>
      <c r="EKZ53" s="354"/>
      <c r="ELA53" s="354"/>
      <c r="ELB53" s="354"/>
      <c r="ELC53" s="354"/>
      <c r="ELD53" s="354"/>
      <c r="ELE53" s="354"/>
      <c r="ELF53" s="354"/>
      <c r="ELG53" s="354"/>
      <c r="ELH53" s="354"/>
      <c r="ELI53" s="354"/>
      <c r="ELJ53" s="354"/>
      <c r="ELK53" s="354"/>
      <c r="ELL53" s="354"/>
      <c r="ELM53" s="354"/>
      <c r="ELN53" s="354"/>
      <c r="ELO53" s="354"/>
      <c r="ELP53" s="354"/>
      <c r="ELQ53" s="354"/>
      <c r="ELR53" s="354"/>
      <c r="ELS53" s="354"/>
      <c r="ELT53" s="354"/>
      <c r="ELU53" s="354"/>
      <c r="ELV53" s="354"/>
      <c r="ELW53" s="354"/>
      <c r="ELX53" s="354"/>
      <c r="ELY53" s="354"/>
      <c r="ELZ53" s="354"/>
      <c r="EMA53" s="354"/>
      <c r="EMB53" s="354"/>
      <c r="EMC53" s="354"/>
      <c r="EMD53" s="354"/>
      <c r="EME53" s="354"/>
      <c r="EMF53" s="354"/>
      <c r="EMG53" s="354"/>
      <c r="EMH53" s="354"/>
      <c r="EMI53" s="354"/>
      <c r="EMJ53" s="354"/>
      <c r="EMK53" s="354"/>
      <c r="EML53" s="354"/>
      <c r="EMM53" s="354"/>
      <c r="EMN53" s="354"/>
      <c r="EMO53" s="354"/>
      <c r="EMP53" s="354"/>
      <c r="EMQ53" s="354"/>
      <c r="EMR53" s="354"/>
      <c r="EMS53" s="354"/>
      <c r="EMT53" s="354"/>
      <c r="EMU53" s="354"/>
      <c r="EMV53" s="354"/>
      <c r="EMW53" s="354"/>
      <c r="EMX53" s="354"/>
      <c r="EMY53" s="354"/>
      <c r="EMZ53" s="354"/>
      <c r="ENA53" s="354"/>
      <c r="ENB53" s="354"/>
      <c r="ENC53" s="354"/>
      <c r="END53" s="354"/>
      <c r="ENE53" s="354"/>
      <c r="ENF53" s="354"/>
      <c r="ENG53" s="354"/>
      <c r="ENH53" s="354"/>
      <c r="ENI53" s="354"/>
      <c r="ENJ53" s="354"/>
      <c r="ENK53" s="354"/>
      <c r="ENL53" s="354"/>
      <c r="ENM53" s="354"/>
      <c r="ENN53" s="354"/>
      <c r="ENO53" s="354"/>
      <c r="ENP53" s="354"/>
      <c r="ENQ53" s="354"/>
      <c r="ENR53" s="354"/>
      <c r="ENS53" s="354"/>
      <c r="ENT53" s="354"/>
      <c r="ENU53" s="354"/>
      <c r="ENV53" s="354"/>
      <c r="ENW53" s="354"/>
      <c r="ENX53" s="354"/>
      <c r="ENY53" s="354"/>
      <c r="ENZ53" s="354"/>
      <c r="EOA53" s="354"/>
      <c r="EOB53" s="354"/>
      <c r="EOC53" s="354"/>
      <c r="EOD53" s="354"/>
      <c r="EOE53" s="354"/>
      <c r="EOF53" s="354"/>
      <c r="EOG53" s="354"/>
      <c r="EOH53" s="354"/>
      <c r="EOI53" s="354"/>
      <c r="EOJ53" s="354"/>
      <c r="EOK53" s="354"/>
      <c r="EOL53" s="354"/>
      <c r="EOM53" s="354"/>
      <c r="EON53" s="354"/>
      <c r="EOO53" s="354"/>
      <c r="EOP53" s="354"/>
      <c r="EOQ53" s="354"/>
      <c r="EOR53" s="354"/>
      <c r="EOS53" s="354"/>
      <c r="EOT53" s="354"/>
      <c r="EOU53" s="354"/>
      <c r="EOV53" s="354"/>
      <c r="EOW53" s="354"/>
      <c r="EOX53" s="354"/>
      <c r="EOY53" s="354"/>
      <c r="EOZ53" s="354"/>
      <c r="EPA53" s="354"/>
      <c r="EPB53" s="354"/>
      <c r="EPC53" s="354"/>
      <c r="EPD53" s="354"/>
      <c r="EPE53" s="354"/>
      <c r="EPF53" s="354"/>
      <c r="EPG53" s="354"/>
      <c r="EPH53" s="354"/>
      <c r="EPI53" s="354"/>
      <c r="EPJ53" s="354"/>
      <c r="EPK53" s="354"/>
      <c r="EPL53" s="354"/>
      <c r="EPM53" s="354"/>
      <c r="EPN53" s="354"/>
      <c r="EPO53" s="354"/>
      <c r="EPP53" s="354"/>
      <c r="EPQ53" s="354"/>
      <c r="EPR53" s="354"/>
      <c r="EPS53" s="354"/>
      <c r="EPT53" s="354"/>
      <c r="EPU53" s="354"/>
      <c r="EPV53" s="354"/>
      <c r="EPW53" s="354"/>
      <c r="EPX53" s="354"/>
      <c r="EPY53" s="354"/>
      <c r="EPZ53" s="354"/>
      <c r="EQA53" s="354"/>
      <c r="EQB53" s="354"/>
      <c r="EQC53" s="354"/>
      <c r="EQD53" s="354"/>
      <c r="EQE53" s="354"/>
      <c r="EQF53" s="354"/>
      <c r="EQG53" s="354"/>
      <c r="EQH53" s="354"/>
      <c r="EQI53" s="354"/>
      <c r="EQJ53" s="354"/>
      <c r="EQK53" s="354"/>
      <c r="EQL53" s="354"/>
      <c r="EQM53" s="354"/>
      <c r="EQN53" s="354"/>
      <c r="EQO53" s="354"/>
      <c r="EQP53" s="354"/>
      <c r="EQQ53" s="354"/>
      <c r="EQR53" s="354"/>
      <c r="EQS53" s="354"/>
      <c r="EQT53" s="354"/>
      <c r="EQU53" s="354"/>
      <c r="EQV53" s="354"/>
      <c r="EQW53" s="354"/>
      <c r="EQX53" s="354"/>
      <c r="EQY53" s="354"/>
      <c r="EQZ53" s="354"/>
      <c r="ERA53" s="354"/>
      <c r="ERB53" s="354"/>
      <c r="ERC53" s="354"/>
      <c r="ERD53" s="354"/>
      <c r="ERE53" s="354"/>
      <c r="ERF53" s="354"/>
      <c r="ERG53" s="354"/>
      <c r="ERH53" s="354"/>
      <c r="ERI53" s="354"/>
      <c r="ERJ53" s="354"/>
      <c r="ERK53" s="354"/>
      <c r="ERL53" s="354"/>
      <c r="ERM53" s="354"/>
      <c r="ERN53" s="354"/>
      <c r="ERO53" s="354"/>
      <c r="ERP53" s="354"/>
      <c r="ERQ53" s="354"/>
      <c r="ERR53" s="354"/>
      <c r="ERS53" s="354"/>
      <c r="ERT53" s="354"/>
      <c r="ERU53" s="354"/>
      <c r="ERV53" s="354"/>
      <c r="ERW53" s="354"/>
      <c r="ERX53" s="354"/>
      <c r="ERY53" s="354"/>
      <c r="ERZ53" s="354"/>
      <c r="ESA53" s="354"/>
      <c r="ESB53" s="354"/>
      <c r="ESC53" s="354"/>
      <c r="ESD53" s="354"/>
      <c r="ESE53" s="354"/>
      <c r="ESF53" s="354"/>
      <c r="ESG53" s="354"/>
      <c r="ESH53" s="354"/>
      <c r="ESI53" s="354"/>
      <c r="ESJ53" s="354"/>
      <c r="ESK53" s="354"/>
      <c r="ESL53" s="354"/>
      <c r="ESM53" s="354"/>
      <c r="ESN53" s="354"/>
      <c r="ESO53" s="354"/>
      <c r="ESP53" s="354"/>
      <c r="ESQ53" s="354"/>
      <c r="ESR53" s="354"/>
      <c r="ESS53" s="354"/>
      <c r="EST53" s="354"/>
      <c r="ESU53" s="354"/>
      <c r="ESV53" s="354"/>
      <c r="ESW53" s="354"/>
      <c r="ESX53" s="354"/>
      <c r="ESY53" s="354"/>
      <c r="ESZ53" s="354"/>
      <c r="ETA53" s="354"/>
      <c r="ETB53" s="354"/>
      <c r="ETC53" s="354"/>
      <c r="ETD53" s="354"/>
      <c r="ETE53" s="354"/>
      <c r="ETF53" s="354"/>
      <c r="ETG53" s="354"/>
      <c r="ETH53" s="354"/>
      <c r="ETI53" s="354"/>
      <c r="ETJ53" s="354"/>
      <c r="ETK53" s="354"/>
      <c r="ETL53" s="354"/>
      <c r="ETM53" s="354"/>
      <c r="ETN53" s="354"/>
      <c r="ETO53" s="354"/>
      <c r="ETP53" s="354"/>
      <c r="ETQ53" s="354"/>
      <c r="ETR53" s="354"/>
      <c r="ETS53" s="354"/>
      <c r="ETT53" s="354"/>
      <c r="ETU53" s="354"/>
      <c r="ETV53" s="354"/>
      <c r="ETW53" s="354"/>
      <c r="ETX53" s="354"/>
      <c r="ETY53" s="354"/>
      <c r="ETZ53" s="354"/>
      <c r="EUA53" s="354"/>
      <c r="EUB53" s="354"/>
      <c r="EUC53" s="354"/>
      <c r="EUD53" s="354"/>
      <c r="EUE53" s="354"/>
      <c r="EUF53" s="354"/>
      <c r="EUG53" s="354"/>
      <c r="EUH53" s="354"/>
      <c r="EUI53" s="354"/>
      <c r="EUJ53" s="354"/>
      <c r="EUK53" s="354"/>
      <c r="EUL53" s="354"/>
      <c r="EUM53" s="354"/>
      <c r="EUN53" s="354"/>
      <c r="EUO53" s="354"/>
      <c r="EUP53" s="354"/>
      <c r="EUQ53" s="354"/>
      <c r="EUR53" s="354"/>
      <c r="EUS53" s="354"/>
      <c r="EUT53" s="354"/>
      <c r="EUU53" s="354"/>
      <c r="EUV53" s="354"/>
      <c r="EUW53" s="354"/>
      <c r="EUX53" s="354"/>
      <c r="EUY53" s="354"/>
      <c r="EUZ53" s="354"/>
      <c r="EVA53" s="354"/>
      <c r="EVB53" s="354"/>
      <c r="EVC53" s="354"/>
      <c r="EVD53" s="354"/>
      <c r="EVE53" s="354"/>
      <c r="EVF53" s="354"/>
      <c r="EVG53" s="354"/>
      <c r="EVH53" s="354"/>
      <c r="EVI53" s="354"/>
      <c r="EVJ53" s="354"/>
      <c r="EVK53" s="354"/>
      <c r="EVL53" s="354"/>
      <c r="EVM53" s="354"/>
      <c r="EVN53" s="354"/>
      <c r="EVO53" s="354"/>
      <c r="EVP53" s="354"/>
      <c r="EVQ53" s="354"/>
      <c r="EVR53" s="354"/>
      <c r="EVS53" s="354"/>
      <c r="EVT53" s="354"/>
      <c r="EVU53" s="354"/>
      <c r="EVV53" s="354"/>
      <c r="EVW53" s="354"/>
      <c r="EVX53" s="354"/>
      <c r="EVY53" s="354"/>
      <c r="EVZ53" s="354"/>
      <c r="EWA53" s="354"/>
      <c r="EWB53" s="354"/>
      <c r="EWC53" s="354"/>
      <c r="EWD53" s="354"/>
      <c r="EWE53" s="354"/>
      <c r="EWF53" s="354"/>
      <c r="EWG53" s="354"/>
      <c r="EWH53" s="354"/>
      <c r="EWI53" s="354"/>
      <c r="EWJ53" s="354"/>
      <c r="EWK53" s="354"/>
      <c r="EWL53" s="354"/>
      <c r="EWM53" s="354"/>
      <c r="EWN53" s="354"/>
      <c r="EWO53" s="354"/>
      <c r="EWP53" s="354"/>
      <c r="EWQ53" s="354"/>
      <c r="EWR53" s="354"/>
      <c r="EWS53" s="354"/>
      <c r="EWT53" s="354"/>
      <c r="EWU53" s="354"/>
      <c r="EWV53" s="354"/>
      <c r="EWW53" s="354"/>
      <c r="EWX53" s="354"/>
      <c r="EWY53" s="354"/>
      <c r="EWZ53" s="354"/>
      <c r="EXA53" s="354"/>
      <c r="EXB53" s="354"/>
      <c r="EXC53" s="354"/>
      <c r="EXD53" s="354"/>
      <c r="EXE53" s="354"/>
      <c r="EXF53" s="354"/>
      <c r="EXG53" s="354"/>
      <c r="EXH53" s="354"/>
      <c r="EXI53" s="354"/>
      <c r="EXJ53" s="354"/>
      <c r="EXK53" s="354"/>
      <c r="EXL53" s="354"/>
      <c r="EXM53" s="354"/>
      <c r="EXN53" s="354"/>
      <c r="EXO53" s="354"/>
      <c r="EXP53" s="354"/>
      <c r="EXQ53" s="354"/>
      <c r="EXR53" s="354"/>
      <c r="EXS53" s="354"/>
      <c r="EXT53" s="354"/>
      <c r="EXU53" s="354"/>
      <c r="EXV53" s="354"/>
      <c r="EXW53" s="354"/>
      <c r="EXX53" s="354"/>
      <c r="EXY53" s="354"/>
      <c r="EXZ53" s="354"/>
      <c r="EYA53" s="354"/>
      <c r="EYB53" s="354"/>
      <c r="EYC53" s="354"/>
      <c r="EYD53" s="354"/>
      <c r="EYE53" s="354"/>
      <c r="EYF53" s="354"/>
      <c r="EYG53" s="354"/>
      <c r="EYH53" s="354"/>
      <c r="EYI53" s="354"/>
      <c r="EYJ53" s="354"/>
      <c r="EYK53" s="354"/>
      <c r="EYL53" s="354"/>
      <c r="EYM53" s="354"/>
      <c r="EYN53" s="354"/>
      <c r="EYO53" s="354"/>
      <c r="EYP53" s="354"/>
      <c r="EYQ53" s="354"/>
      <c r="EYR53" s="354"/>
      <c r="EYS53" s="354"/>
      <c r="EYT53" s="354"/>
      <c r="EYU53" s="354"/>
      <c r="EYV53" s="354"/>
      <c r="EYW53" s="354"/>
      <c r="EYX53" s="354"/>
      <c r="EYY53" s="354"/>
      <c r="EYZ53" s="354"/>
      <c r="EZA53" s="354"/>
      <c r="EZB53" s="354"/>
      <c r="EZC53" s="354"/>
      <c r="EZD53" s="354"/>
      <c r="EZE53" s="354"/>
      <c r="EZF53" s="354"/>
      <c r="EZG53" s="354"/>
      <c r="EZH53" s="354"/>
      <c r="EZI53" s="354"/>
      <c r="EZJ53" s="354"/>
      <c r="EZK53" s="354"/>
      <c r="EZL53" s="354"/>
      <c r="EZM53" s="354"/>
      <c r="EZN53" s="354"/>
      <c r="EZO53" s="354"/>
      <c r="EZP53" s="354"/>
      <c r="EZQ53" s="354"/>
      <c r="EZR53" s="354"/>
      <c r="EZS53" s="354"/>
      <c r="EZT53" s="354"/>
      <c r="EZU53" s="354"/>
      <c r="EZV53" s="354"/>
      <c r="EZW53" s="354"/>
      <c r="EZX53" s="354"/>
      <c r="EZY53" s="354"/>
      <c r="EZZ53" s="354"/>
      <c r="FAA53" s="354"/>
      <c r="FAB53" s="354"/>
      <c r="FAC53" s="354"/>
      <c r="FAD53" s="354"/>
      <c r="FAE53" s="354"/>
      <c r="FAF53" s="354"/>
      <c r="FAG53" s="354"/>
      <c r="FAH53" s="354"/>
      <c r="FAI53" s="354"/>
      <c r="FAJ53" s="354"/>
      <c r="FAK53" s="354"/>
      <c r="FAL53" s="354"/>
      <c r="FAM53" s="354"/>
      <c r="FAN53" s="354"/>
      <c r="FAO53" s="354"/>
      <c r="FAP53" s="354"/>
      <c r="FAQ53" s="354"/>
      <c r="FAR53" s="354"/>
      <c r="FAS53" s="354"/>
      <c r="FAT53" s="354"/>
      <c r="FAU53" s="354"/>
      <c r="FAV53" s="354"/>
      <c r="FAW53" s="354"/>
      <c r="FAX53" s="354"/>
      <c r="FAY53" s="354"/>
      <c r="FAZ53" s="354"/>
      <c r="FBA53" s="354"/>
      <c r="FBB53" s="354"/>
      <c r="FBC53" s="354"/>
      <c r="FBD53" s="354"/>
      <c r="FBE53" s="354"/>
      <c r="FBF53" s="354"/>
      <c r="FBG53" s="354"/>
      <c r="FBH53" s="354"/>
      <c r="FBI53" s="354"/>
      <c r="FBJ53" s="354"/>
      <c r="FBK53" s="354"/>
      <c r="FBL53" s="354"/>
      <c r="FBM53" s="354"/>
      <c r="FBN53" s="354"/>
      <c r="FBO53" s="354"/>
      <c r="FBP53" s="354"/>
      <c r="FBQ53" s="354"/>
      <c r="FBR53" s="354"/>
      <c r="FBS53" s="354"/>
      <c r="FBT53" s="354"/>
      <c r="FBU53" s="354"/>
      <c r="FBV53" s="354"/>
      <c r="FBW53" s="354"/>
      <c r="FBX53" s="354"/>
      <c r="FBY53" s="354"/>
      <c r="FBZ53" s="354"/>
      <c r="FCA53" s="354"/>
      <c r="FCB53" s="354"/>
      <c r="FCC53" s="354"/>
      <c r="FCD53" s="354"/>
      <c r="FCE53" s="354"/>
      <c r="FCF53" s="354"/>
      <c r="FCG53" s="354"/>
      <c r="FCH53" s="354"/>
      <c r="FCI53" s="354"/>
      <c r="FCJ53" s="354"/>
      <c r="FCK53" s="354"/>
      <c r="FCL53" s="354"/>
      <c r="FCM53" s="354"/>
      <c r="FCN53" s="354"/>
      <c r="FCO53" s="354"/>
      <c r="FCP53" s="354"/>
      <c r="FCQ53" s="354"/>
      <c r="FCR53" s="354"/>
      <c r="FCS53" s="354"/>
      <c r="FCT53" s="354"/>
      <c r="FCU53" s="354"/>
      <c r="FCV53" s="354"/>
      <c r="FCW53" s="354"/>
      <c r="FCX53" s="354"/>
      <c r="FCY53" s="354"/>
      <c r="FCZ53" s="354"/>
      <c r="FDA53" s="354"/>
      <c r="FDB53" s="354"/>
      <c r="FDC53" s="354"/>
      <c r="FDD53" s="354"/>
      <c r="FDE53" s="354"/>
      <c r="FDF53" s="354"/>
      <c r="FDG53" s="354"/>
      <c r="FDH53" s="354"/>
      <c r="FDI53" s="354"/>
      <c r="FDJ53" s="354"/>
      <c r="FDK53" s="354"/>
      <c r="FDL53" s="354"/>
      <c r="FDM53" s="354"/>
      <c r="FDN53" s="354"/>
      <c r="FDO53" s="354"/>
      <c r="FDP53" s="354"/>
      <c r="FDQ53" s="354"/>
      <c r="FDR53" s="354"/>
      <c r="FDS53" s="354"/>
      <c r="FDT53" s="354"/>
      <c r="FDU53" s="354"/>
      <c r="FDV53" s="354"/>
      <c r="FDW53" s="354"/>
      <c r="FDX53" s="354"/>
      <c r="FDY53" s="354"/>
      <c r="FDZ53" s="354"/>
      <c r="FEA53" s="354"/>
      <c r="FEB53" s="354"/>
      <c r="FEC53" s="354"/>
      <c r="FED53" s="354"/>
      <c r="FEE53" s="354"/>
      <c r="FEF53" s="354"/>
      <c r="FEG53" s="354"/>
      <c r="FEH53" s="354"/>
      <c r="FEI53" s="354"/>
      <c r="FEJ53" s="354"/>
      <c r="FEK53" s="354"/>
      <c r="FEL53" s="354"/>
      <c r="FEM53" s="354"/>
      <c r="FEN53" s="354"/>
      <c r="FEO53" s="354"/>
      <c r="FEP53" s="354"/>
      <c r="FEQ53" s="354"/>
      <c r="FER53" s="354"/>
      <c r="FES53" s="354"/>
      <c r="FET53" s="354"/>
      <c r="FEU53" s="354"/>
      <c r="FEV53" s="354"/>
      <c r="FEW53" s="354"/>
      <c r="FEX53" s="354"/>
      <c r="FEY53" s="354"/>
      <c r="FEZ53" s="354"/>
      <c r="FFA53" s="354"/>
      <c r="FFB53" s="354"/>
      <c r="FFC53" s="354"/>
      <c r="FFD53" s="354"/>
      <c r="FFE53" s="354"/>
      <c r="FFF53" s="354"/>
      <c r="FFG53" s="354"/>
      <c r="FFH53" s="354"/>
      <c r="FFI53" s="354"/>
      <c r="FFJ53" s="354"/>
      <c r="FFK53" s="354"/>
      <c r="FFL53" s="354"/>
      <c r="FFM53" s="354"/>
      <c r="FFN53" s="354"/>
      <c r="FFO53" s="354"/>
      <c r="FFP53" s="354"/>
      <c r="FFQ53" s="354"/>
      <c r="FFR53" s="354"/>
      <c r="FFS53" s="354"/>
      <c r="FFT53" s="354"/>
      <c r="FFU53" s="354"/>
      <c r="FFV53" s="354"/>
      <c r="FFW53" s="354"/>
      <c r="FFX53" s="354"/>
      <c r="FFY53" s="354"/>
      <c r="FFZ53" s="354"/>
      <c r="FGA53" s="354"/>
      <c r="FGB53" s="354"/>
      <c r="FGC53" s="354"/>
      <c r="FGD53" s="354"/>
      <c r="FGE53" s="354"/>
      <c r="FGF53" s="354"/>
      <c r="FGG53" s="354"/>
      <c r="FGH53" s="354"/>
      <c r="FGI53" s="354"/>
      <c r="FGJ53" s="354"/>
      <c r="FGK53" s="354"/>
      <c r="FGL53" s="354"/>
      <c r="FGM53" s="354"/>
      <c r="FGN53" s="354"/>
      <c r="FGO53" s="354"/>
      <c r="FGP53" s="354"/>
      <c r="FGQ53" s="354"/>
      <c r="FGR53" s="354"/>
      <c r="FGS53" s="354"/>
      <c r="FGT53" s="354"/>
      <c r="FGU53" s="354"/>
      <c r="FGV53" s="354"/>
      <c r="FGW53" s="354"/>
      <c r="FGX53" s="354"/>
      <c r="FGY53" s="354"/>
      <c r="FGZ53" s="354"/>
      <c r="FHA53" s="354"/>
      <c r="FHB53" s="354"/>
      <c r="FHC53" s="354"/>
      <c r="FHD53" s="354"/>
      <c r="FHE53" s="354"/>
      <c r="FHF53" s="354"/>
      <c r="FHG53" s="354"/>
      <c r="FHH53" s="354"/>
      <c r="FHI53" s="354"/>
      <c r="FHJ53" s="354"/>
      <c r="FHK53" s="354"/>
      <c r="FHL53" s="354"/>
      <c r="FHM53" s="354"/>
      <c r="FHN53" s="354"/>
      <c r="FHO53" s="354"/>
      <c r="FHP53" s="354"/>
      <c r="FHQ53" s="354"/>
      <c r="FHR53" s="354"/>
      <c r="FHS53" s="354"/>
      <c r="FHT53" s="354"/>
      <c r="FHU53" s="354"/>
      <c r="FHV53" s="354"/>
      <c r="FHW53" s="354"/>
      <c r="FHX53" s="354"/>
      <c r="FHY53" s="354"/>
      <c r="FHZ53" s="354"/>
      <c r="FIA53" s="354"/>
      <c r="FIB53" s="354"/>
      <c r="FIC53" s="354"/>
      <c r="FID53" s="354"/>
      <c r="FIE53" s="354"/>
      <c r="FIF53" s="354"/>
      <c r="FIG53" s="354"/>
      <c r="FIH53" s="354"/>
      <c r="FII53" s="354"/>
      <c r="FIJ53" s="354"/>
      <c r="FIK53" s="354"/>
      <c r="FIL53" s="354"/>
      <c r="FIM53" s="354"/>
      <c r="FIN53" s="354"/>
      <c r="FIO53" s="354"/>
      <c r="FIP53" s="354"/>
      <c r="FIQ53" s="354"/>
      <c r="FIR53" s="354"/>
      <c r="FIS53" s="354"/>
      <c r="FIT53" s="354"/>
      <c r="FIU53" s="354"/>
      <c r="FIV53" s="354"/>
      <c r="FIW53" s="354"/>
      <c r="FIX53" s="354"/>
      <c r="FIY53" s="354"/>
      <c r="FIZ53" s="354"/>
      <c r="FJA53" s="354"/>
      <c r="FJB53" s="354"/>
      <c r="FJC53" s="354"/>
      <c r="FJD53" s="354"/>
      <c r="FJE53" s="354"/>
      <c r="FJF53" s="354"/>
      <c r="FJG53" s="354"/>
      <c r="FJH53" s="354"/>
      <c r="FJI53" s="354"/>
      <c r="FJJ53" s="354"/>
      <c r="FJK53" s="354"/>
      <c r="FJL53" s="354"/>
      <c r="FJM53" s="354"/>
      <c r="FJN53" s="354"/>
      <c r="FJO53" s="354"/>
      <c r="FJP53" s="354"/>
      <c r="FJQ53" s="354"/>
      <c r="FJR53" s="354"/>
      <c r="FJS53" s="354"/>
      <c r="FJT53" s="354"/>
      <c r="FJU53" s="354"/>
      <c r="FJV53" s="354"/>
      <c r="FJW53" s="354"/>
      <c r="FJX53" s="354"/>
      <c r="FJY53" s="354"/>
      <c r="FJZ53" s="354"/>
      <c r="FKA53" s="354"/>
      <c r="FKB53" s="354"/>
      <c r="FKC53" s="354"/>
      <c r="FKD53" s="354"/>
      <c r="FKE53" s="354"/>
      <c r="FKF53" s="354"/>
      <c r="FKG53" s="354"/>
      <c r="FKH53" s="354"/>
      <c r="FKI53" s="354"/>
      <c r="FKJ53" s="354"/>
      <c r="FKK53" s="354"/>
      <c r="FKL53" s="354"/>
      <c r="FKM53" s="354"/>
      <c r="FKN53" s="354"/>
      <c r="FKO53" s="354"/>
      <c r="FKP53" s="354"/>
      <c r="FKQ53" s="354"/>
      <c r="FKR53" s="354"/>
      <c r="FKS53" s="354"/>
      <c r="FKT53" s="354"/>
      <c r="FKU53" s="354"/>
      <c r="FKV53" s="354"/>
      <c r="FKW53" s="354"/>
      <c r="FKX53" s="354"/>
      <c r="FKY53" s="354"/>
      <c r="FKZ53" s="354"/>
      <c r="FLA53" s="354"/>
      <c r="FLB53" s="354"/>
      <c r="FLC53" s="354"/>
      <c r="FLD53" s="354"/>
      <c r="FLE53" s="354"/>
      <c r="FLF53" s="354"/>
      <c r="FLG53" s="354"/>
      <c r="FLH53" s="354"/>
      <c r="FLI53" s="354"/>
      <c r="FLJ53" s="354"/>
      <c r="FLK53" s="354"/>
      <c r="FLL53" s="354"/>
      <c r="FLM53" s="354"/>
      <c r="FLN53" s="354"/>
      <c r="FLO53" s="354"/>
      <c r="FLP53" s="354"/>
      <c r="FLQ53" s="354"/>
      <c r="FLR53" s="354"/>
      <c r="FLS53" s="354"/>
      <c r="FLT53" s="354"/>
      <c r="FLU53" s="354"/>
      <c r="FLV53" s="354"/>
      <c r="FLW53" s="354"/>
      <c r="FLX53" s="354"/>
      <c r="FLY53" s="354"/>
      <c r="FLZ53" s="354"/>
      <c r="FMA53" s="354"/>
      <c r="FMB53" s="354"/>
      <c r="FMC53" s="354"/>
      <c r="FMD53" s="354"/>
      <c r="FME53" s="354"/>
      <c r="FMF53" s="354"/>
      <c r="FMG53" s="354"/>
      <c r="FMH53" s="354"/>
      <c r="FMI53" s="354"/>
      <c r="FMJ53" s="354"/>
      <c r="FMK53" s="354"/>
      <c r="FML53" s="354"/>
      <c r="FMM53" s="354"/>
      <c r="FMN53" s="354"/>
      <c r="FMO53" s="354"/>
      <c r="FMP53" s="354"/>
      <c r="FMQ53" s="354"/>
      <c r="FMR53" s="354"/>
      <c r="FMS53" s="354"/>
      <c r="FMT53" s="354"/>
      <c r="FMU53" s="354"/>
      <c r="FMV53" s="354"/>
      <c r="FMW53" s="354"/>
      <c r="FMX53" s="354"/>
      <c r="FMY53" s="354"/>
      <c r="FMZ53" s="354"/>
      <c r="FNA53" s="354"/>
      <c r="FNB53" s="354"/>
      <c r="FNC53" s="354"/>
      <c r="FND53" s="354"/>
      <c r="FNE53" s="354"/>
      <c r="FNF53" s="354"/>
      <c r="FNG53" s="354"/>
      <c r="FNH53" s="354"/>
      <c r="FNI53" s="354"/>
      <c r="FNJ53" s="354"/>
      <c r="FNK53" s="354"/>
      <c r="FNL53" s="354"/>
      <c r="FNM53" s="354"/>
      <c r="FNN53" s="354"/>
      <c r="FNO53" s="354"/>
      <c r="FNP53" s="354"/>
      <c r="FNQ53" s="354"/>
      <c r="FNR53" s="354"/>
      <c r="FNS53" s="354"/>
      <c r="FNT53" s="354"/>
      <c r="FNU53" s="354"/>
      <c r="FNV53" s="354"/>
      <c r="FNW53" s="354"/>
      <c r="FNX53" s="354"/>
      <c r="FNY53" s="354"/>
      <c r="FNZ53" s="354"/>
      <c r="FOA53" s="354"/>
      <c r="FOB53" s="354"/>
      <c r="FOC53" s="354"/>
      <c r="FOD53" s="354"/>
      <c r="FOE53" s="354"/>
      <c r="FOF53" s="354"/>
      <c r="FOG53" s="354"/>
      <c r="FOH53" s="354"/>
      <c r="FOI53" s="354"/>
      <c r="FOJ53" s="354"/>
      <c r="FOK53" s="354"/>
      <c r="FOL53" s="354"/>
      <c r="FOM53" s="354"/>
      <c r="FON53" s="354"/>
      <c r="FOO53" s="354"/>
      <c r="FOP53" s="354"/>
      <c r="FOQ53" s="354"/>
      <c r="FOR53" s="354"/>
      <c r="FOS53" s="354"/>
      <c r="FOT53" s="354"/>
      <c r="FOU53" s="354"/>
      <c r="FOV53" s="354"/>
      <c r="FOW53" s="354"/>
      <c r="FOX53" s="354"/>
      <c r="FOY53" s="354"/>
      <c r="FOZ53" s="354"/>
      <c r="FPA53" s="354"/>
      <c r="FPB53" s="354"/>
      <c r="FPC53" s="354"/>
      <c r="FPD53" s="354"/>
      <c r="FPE53" s="354"/>
      <c r="FPF53" s="354"/>
      <c r="FPG53" s="354"/>
      <c r="FPH53" s="354"/>
      <c r="FPI53" s="354"/>
      <c r="FPJ53" s="354"/>
      <c r="FPK53" s="354"/>
      <c r="FPL53" s="354"/>
      <c r="FPM53" s="354"/>
      <c r="FPN53" s="354"/>
      <c r="FPO53" s="354"/>
      <c r="FPP53" s="354"/>
      <c r="FPQ53" s="354"/>
      <c r="FPR53" s="354"/>
      <c r="FPS53" s="354"/>
      <c r="FPT53" s="354"/>
      <c r="FPU53" s="354"/>
      <c r="FPV53" s="354"/>
      <c r="FPW53" s="354"/>
      <c r="FPX53" s="354"/>
      <c r="FPY53" s="354"/>
      <c r="FPZ53" s="354"/>
      <c r="FQA53" s="354"/>
      <c r="FQB53" s="354"/>
      <c r="FQC53" s="354"/>
      <c r="FQD53" s="354"/>
      <c r="FQE53" s="354"/>
      <c r="FQF53" s="354"/>
      <c r="FQG53" s="354"/>
      <c r="FQH53" s="354"/>
      <c r="FQI53" s="354"/>
      <c r="FQJ53" s="354"/>
      <c r="FQK53" s="354"/>
      <c r="FQL53" s="354"/>
      <c r="FQM53" s="354"/>
      <c r="FQN53" s="354"/>
      <c r="FQO53" s="354"/>
      <c r="FQP53" s="354"/>
      <c r="FQQ53" s="354"/>
      <c r="FQR53" s="354"/>
      <c r="FQS53" s="354"/>
      <c r="FQT53" s="354"/>
      <c r="FQU53" s="354"/>
      <c r="FQV53" s="354"/>
      <c r="FQW53" s="354"/>
      <c r="FQX53" s="354"/>
      <c r="FQY53" s="354"/>
      <c r="FQZ53" s="354"/>
      <c r="FRA53" s="354"/>
      <c r="FRB53" s="354"/>
      <c r="FRC53" s="354"/>
      <c r="FRD53" s="354"/>
      <c r="FRE53" s="354"/>
      <c r="FRF53" s="354"/>
      <c r="FRG53" s="354"/>
      <c r="FRH53" s="354"/>
      <c r="FRI53" s="354"/>
      <c r="FRJ53" s="354"/>
      <c r="FRK53" s="354"/>
      <c r="FRL53" s="354"/>
      <c r="FRM53" s="354"/>
      <c r="FRN53" s="354"/>
      <c r="FRO53" s="354"/>
      <c r="FRP53" s="354"/>
      <c r="FRQ53" s="354"/>
      <c r="FRR53" s="354"/>
      <c r="FRS53" s="354"/>
      <c r="FRT53" s="354"/>
      <c r="FRU53" s="354"/>
      <c r="FRV53" s="354"/>
      <c r="FRW53" s="354"/>
      <c r="FRX53" s="354"/>
      <c r="FRY53" s="354"/>
      <c r="FRZ53" s="354"/>
      <c r="FSA53" s="354"/>
      <c r="FSB53" s="354"/>
      <c r="FSC53" s="354"/>
      <c r="FSD53" s="354"/>
      <c r="FSE53" s="354"/>
      <c r="FSF53" s="354"/>
      <c r="FSG53" s="354"/>
      <c r="FSH53" s="354"/>
      <c r="FSI53" s="354"/>
      <c r="FSJ53" s="354"/>
      <c r="FSK53" s="354"/>
      <c r="FSL53" s="354"/>
      <c r="FSM53" s="354"/>
      <c r="FSN53" s="354"/>
      <c r="FSO53" s="354"/>
      <c r="FSP53" s="354"/>
      <c r="FSQ53" s="354"/>
      <c r="FSR53" s="354"/>
      <c r="FSS53" s="354"/>
      <c r="FST53" s="354"/>
      <c r="FSU53" s="354"/>
      <c r="FSV53" s="354"/>
      <c r="FSW53" s="354"/>
      <c r="FSX53" s="354"/>
      <c r="FSY53" s="354"/>
      <c r="FSZ53" s="354"/>
      <c r="FTA53" s="354"/>
      <c r="FTB53" s="354"/>
      <c r="FTC53" s="354"/>
      <c r="FTD53" s="354"/>
      <c r="FTE53" s="354"/>
      <c r="FTF53" s="354"/>
      <c r="FTG53" s="354"/>
      <c r="FTH53" s="354"/>
      <c r="FTI53" s="354"/>
      <c r="FTJ53" s="354"/>
      <c r="FTK53" s="354"/>
      <c r="FTL53" s="354"/>
      <c r="FTM53" s="354"/>
      <c r="FTN53" s="354"/>
      <c r="FTO53" s="354"/>
      <c r="FTP53" s="354"/>
      <c r="FTQ53" s="354"/>
      <c r="FTR53" s="354"/>
      <c r="FTS53" s="354"/>
      <c r="FTT53" s="354"/>
      <c r="FTU53" s="354"/>
      <c r="FTV53" s="354"/>
      <c r="FTW53" s="354"/>
      <c r="FTX53" s="354"/>
      <c r="FTY53" s="354"/>
      <c r="FTZ53" s="354"/>
      <c r="FUA53" s="354"/>
      <c r="FUB53" s="354"/>
      <c r="FUC53" s="354"/>
      <c r="FUD53" s="354"/>
      <c r="FUE53" s="354"/>
      <c r="FUF53" s="354"/>
      <c r="FUG53" s="354"/>
      <c r="FUH53" s="354"/>
      <c r="FUI53" s="354"/>
      <c r="FUJ53" s="354"/>
      <c r="FUK53" s="354"/>
      <c r="FUL53" s="354"/>
      <c r="FUM53" s="354"/>
      <c r="FUN53" s="354"/>
      <c r="FUO53" s="354"/>
      <c r="FUP53" s="354"/>
      <c r="FUQ53" s="354"/>
      <c r="FUR53" s="354"/>
      <c r="FUS53" s="354"/>
      <c r="FUT53" s="354"/>
      <c r="FUU53" s="354"/>
      <c r="FUV53" s="354"/>
      <c r="FUW53" s="354"/>
      <c r="FUX53" s="354"/>
      <c r="FUY53" s="354"/>
      <c r="FUZ53" s="354"/>
      <c r="FVA53" s="354"/>
      <c r="FVB53" s="354"/>
      <c r="FVC53" s="354"/>
      <c r="FVD53" s="354"/>
      <c r="FVE53" s="354"/>
      <c r="FVF53" s="354"/>
      <c r="FVG53" s="354"/>
      <c r="FVH53" s="354"/>
      <c r="FVI53" s="354"/>
      <c r="FVJ53" s="354"/>
      <c r="FVK53" s="354"/>
      <c r="FVL53" s="354"/>
      <c r="FVM53" s="354"/>
      <c r="FVN53" s="354"/>
      <c r="FVO53" s="354"/>
      <c r="FVP53" s="354"/>
      <c r="FVQ53" s="354"/>
      <c r="FVR53" s="354"/>
      <c r="FVS53" s="354"/>
      <c r="FVT53" s="354"/>
      <c r="FVU53" s="354"/>
      <c r="FVV53" s="354"/>
      <c r="FVW53" s="354"/>
      <c r="FVX53" s="354"/>
      <c r="FVY53" s="354"/>
      <c r="FVZ53" s="354"/>
      <c r="FWA53" s="354"/>
      <c r="FWB53" s="354"/>
      <c r="FWC53" s="354"/>
      <c r="FWD53" s="354"/>
      <c r="FWE53" s="354"/>
      <c r="FWF53" s="354"/>
      <c r="FWG53" s="354"/>
      <c r="FWH53" s="354"/>
      <c r="FWI53" s="354"/>
      <c r="FWJ53" s="354"/>
      <c r="FWK53" s="354"/>
      <c r="FWL53" s="354"/>
      <c r="FWM53" s="354"/>
      <c r="FWN53" s="354"/>
      <c r="FWO53" s="354"/>
      <c r="FWP53" s="354"/>
      <c r="FWQ53" s="354"/>
      <c r="FWR53" s="354"/>
      <c r="FWS53" s="354"/>
      <c r="FWT53" s="354"/>
      <c r="FWU53" s="354"/>
      <c r="FWV53" s="354"/>
      <c r="FWW53" s="354"/>
      <c r="FWX53" s="354"/>
      <c r="FWY53" s="354"/>
      <c r="FWZ53" s="354"/>
      <c r="FXA53" s="354"/>
      <c r="FXB53" s="354"/>
      <c r="FXC53" s="354"/>
      <c r="FXD53" s="354"/>
      <c r="FXE53" s="354"/>
      <c r="FXF53" s="354"/>
      <c r="FXG53" s="354"/>
      <c r="FXH53" s="354"/>
      <c r="FXI53" s="354"/>
      <c r="FXJ53" s="354"/>
      <c r="FXK53" s="354"/>
      <c r="FXL53" s="354"/>
      <c r="FXM53" s="354"/>
      <c r="FXN53" s="354"/>
      <c r="FXO53" s="354"/>
      <c r="FXP53" s="354"/>
      <c r="FXQ53" s="354"/>
      <c r="FXR53" s="354"/>
      <c r="FXS53" s="354"/>
      <c r="FXT53" s="354"/>
      <c r="FXU53" s="354"/>
      <c r="FXV53" s="354"/>
      <c r="FXW53" s="354"/>
      <c r="FXX53" s="354"/>
      <c r="FXY53" s="354"/>
      <c r="FXZ53" s="354"/>
      <c r="FYA53" s="354"/>
      <c r="FYB53" s="354"/>
      <c r="FYC53" s="354"/>
      <c r="FYD53" s="354"/>
      <c r="FYE53" s="354"/>
      <c r="FYF53" s="354"/>
      <c r="FYG53" s="354"/>
      <c r="FYH53" s="354"/>
      <c r="FYI53" s="354"/>
      <c r="FYJ53" s="354"/>
      <c r="FYK53" s="354"/>
      <c r="FYL53" s="354"/>
      <c r="FYM53" s="354"/>
      <c r="FYN53" s="354"/>
      <c r="FYO53" s="354"/>
      <c r="FYP53" s="354"/>
      <c r="FYQ53" s="354"/>
      <c r="FYR53" s="354"/>
      <c r="FYS53" s="354"/>
      <c r="FYT53" s="354"/>
      <c r="FYU53" s="354"/>
      <c r="FYV53" s="354"/>
      <c r="FYW53" s="354"/>
      <c r="FYX53" s="354"/>
      <c r="FYY53" s="354"/>
      <c r="FYZ53" s="354"/>
      <c r="FZA53" s="354"/>
      <c r="FZB53" s="354"/>
      <c r="FZC53" s="354"/>
      <c r="FZD53" s="354"/>
      <c r="FZE53" s="354"/>
      <c r="FZF53" s="354"/>
      <c r="FZG53" s="354"/>
      <c r="FZH53" s="354"/>
      <c r="FZI53" s="354"/>
      <c r="FZJ53" s="354"/>
      <c r="FZK53" s="354"/>
      <c r="FZL53" s="354"/>
      <c r="FZM53" s="354"/>
      <c r="FZN53" s="354"/>
      <c r="FZO53" s="354"/>
      <c r="FZP53" s="354"/>
      <c r="FZQ53" s="354"/>
      <c r="FZR53" s="354"/>
      <c r="FZS53" s="354"/>
      <c r="FZT53" s="354"/>
      <c r="FZU53" s="354"/>
      <c r="FZV53" s="354"/>
      <c r="FZW53" s="354"/>
      <c r="FZX53" s="354"/>
      <c r="FZY53" s="354"/>
      <c r="FZZ53" s="354"/>
      <c r="GAA53" s="354"/>
      <c r="GAB53" s="354"/>
      <c r="GAC53" s="354"/>
      <c r="GAD53" s="354"/>
      <c r="GAE53" s="354"/>
      <c r="GAF53" s="354"/>
      <c r="GAG53" s="354"/>
      <c r="GAH53" s="354"/>
      <c r="GAI53" s="354"/>
      <c r="GAJ53" s="354"/>
      <c r="GAK53" s="354"/>
      <c r="GAL53" s="354"/>
      <c r="GAM53" s="354"/>
      <c r="GAN53" s="354"/>
      <c r="GAO53" s="354"/>
      <c r="GAP53" s="354"/>
      <c r="GAQ53" s="354"/>
      <c r="GAR53" s="354"/>
      <c r="GAS53" s="354"/>
      <c r="GAT53" s="354"/>
      <c r="GAU53" s="354"/>
      <c r="GAV53" s="354"/>
      <c r="GAW53" s="354"/>
      <c r="GAX53" s="354"/>
      <c r="GAY53" s="354"/>
      <c r="GAZ53" s="354"/>
      <c r="GBA53" s="354"/>
      <c r="GBB53" s="354"/>
      <c r="GBC53" s="354"/>
      <c r="GBD53" s="354"/>
      <c r="GBE53" s="354"/>
      <c r="GBF53" s="354"/>
      <c r="GBG53" s="354"/>
      <c r="GBH53" s="354"/>
      <c r="GBI53" s="354"/>
      <c r="GBJ53" s="354"/>
      <c r="GBK53" s="354"/>
      <c r="GBL53" s="354"/>
      <c r="GBM53" s="354"/>
      <c r="GBN53" s="354"/>
      <c r="GBO53" s="354"/>
      <c r="GBP53" s="354"/>
      <c r="GBQ53" s="354"/>
      <c r="GBR53" s="354"/>
      <c r="GBS53" s="354"/>
      <c r="GBT53" s="354"/>
      <c r="GBU53" s="354"/>
      <c r="GBV53" s="354"/>
      <c r="GBW53" s="354"/>
      <c r="GBX53" s="354"/>
      <c r="GBY53" s="354"/>
      <c r="GBZ53" s="354"/>
      <c r="GCA53" s="354"/>
      <c r="GCB53" s="354"/>
      <c r="GCC53" s="354"/>
      <c r="GCD53" s="354"/>
      <c r="GCE53" s="354"/>
      <c r="GCF53" s="354"/>
      <c r="GCG53" s="354"/>
      <c r="GCH53" s="354"/>
      <c r="GCI53" s="354"/>
      <c r="GCJ53" s="354"/>
      <c r="GCK53" s="354"/>
      <c r="GCL53" s="354"/>
      <c r="GCM53" s="354"/>
      <c r="GCN53" s="354"/>
      <c r="GCO53" s="354"/>
      <c r="GCP53" s="354"/>
      <c r="GCQ53" s="354"/>
      <c r="GCR53" s="354"/>
      <c r="GCS53" s="354"/>
      <c r="GCT53" s="354"/>
      <c r="GCU53" s="354"/>
      <c r="GCV53" s="354"/>
      <c r="GCW53" s="354"/>
      <c r="GCX53" s="354"/>
      <c r="GCY53" s="354"/>
      <c r="GCZ53" s="354"/>
      <c r="GDA53" s="354"/>
      <c r="GDB53" s="354"/>
      <c r="GDC53" s="354"/>
      <c r="GDD53" s="354"/>
      <c r="GDE53" s="354"/>
      <c r="GDF53" s="354"/>
      <c r="GDG53" s="354"/>
      <c r="GDH53" s="354"/>
      <c r="GDI53" s="354"/>
      <c r="GDJ53" s="354"/>
      <c r="GDK53" s="354"/>
      <c r="GDL53" s="354"/>
      <c r="GDM53" s="354"/>
      <c r="GDN53" s="354"/>
      <c r="GDO53" s="354"/>
      <c r="GDP53" s="354"/>
      <c r="GDQ53" s="354"/>
      <c r="GDR53" s="354"/>
      <c r="GDS53" s="354"/>
      <c r="GDT53" s="354"/>
      <c r="GDU53" s="354"/>
      <c r="GDV53" s="354"/>
      <c r="GDW53" s="354"/>
      <c r="GDX53" s="354"/>
      <c r="GDY53" s="354"/>
      <c r="GDZ53" s="354"/>
      <c r="GEA53" s="354"/>
      <c r="GEB53" s="354"/>
      <c r="GEC53" s="354"/>
      <c r="GED53" s="354"/>
      <c r="GEE53" s="354"/>
      <c r="GEF53" s="354"/>
      <c r="GEG53" s="354"/>
      <c r="GEH53" s="354"/>
      <c r="GEI53" s="354"/>
      <c r="GEJ53" s="354"/>
      <c r="GEK53" s="354"/>
      <c r="GEL53" s="354"/>
      <c r="GEM53" s="354"/>
      <c r="GEN53" s="354"/>
      <c r="GEO53" s="354"/>
      <c r="GEP53" s="354"/>
      <c r="GEQ53" s="354"/>
      <c r="GER53" s="354"/>
      <c r="GES53" s="354"/>
      <c r="GET53" s="354"/>
      <c r="GEU53" s="354"/>
      <c r="GEV53" s="354"/>
      <c r="GEW53" s="354"/>
      <c r="GEX53" s="354"/>
      <c r="GEY53" s="354"/>
      <c r="GEZ53" s="354"/>
      <c r="GFA53" s="354"/>
      <c r="GFB53" s="354"/>
      <c r="GFC53" s="354"/>
      <c r="GFD53" s="354"/>
      <c r="GFE53" s="354"/>
      <c r="GFF53" s="354"/>
      <c r="GFG53" s="354"/>
      <c r="GFH53" s="354"/>
      <c r="GFI53" s="354"/>
      <c r="GFJ53" s="354"/>
      <c r="GFK53" s="354"/>
      <c r="GFL53" s="354"/>
      <c r="GFM53" s="354"/>
      <c r="GFN53" s="354"/>
      <c r="GFO53" s="354"/>
      <c r="GFP53" s="354"/>
      <c r="GFQ53" s="354"/>
      <c r="GFR53" s="354"/>
      <c r="GFS53" s="354"/>
      <c r="GFT53" s="354"/>
      <c r="GFU53" s="354"/>
      <c r="GFV53" s="354"/>
      <c r="GFW53" s="354"/>
      <c r="GFX53" s="354"/>
      <c r="GFY53" s="354"/>
      <c r="GFZ53" s="354"/>
      <c r="GGA53" s="354"/>
      <c r="GGB53" s="354"/>
      <c r="GGC53" s="354"/>
      <c r="GGD53" s="354"/>
      <c r="GGE53" s="354"/>
      <c r="GGF53" s="354"/>
      <c r="GGG53" s="354"/>
      <c r="GGH53" s="354"/>
      <c r="GGI53" s="354"/>
      <c r="GGJ53" s="354"/>
      <c r="GGK53" s="354"/>
      <c r="GGL53" s="354"/>
      <c r="GGM53" s="354"/>
      <c r="GGN53" s="354"/>
      <c r="GGO53" s="354"/>
      <c r="GGP53" s="354"/>
      <c r="GGQ53" s="354"/>
      <c r="GGR53" s="354"/>
      <c r="GGS53" s="354"/>
      <c r="GGT53" s="354"/>
      <c r="GGU53" s="354"/>
      <c r="GGV53" s="354"/>
      <c r="GGW53" s="354"/>
      <c r="GGX53" s="354"/>
      <c r="GGY53" s="354"/>
      <c r="GGZ53" s="354"/>
      <c r="GHA53" s="354"/>
      <c r="GHB53" s="354"/>
      <c r="GHC53" s="354"/>
      <c r="GHD53" s="354"/>
      <c r="GHE53" s="354"/>
      <c r="GHF53" s="354"/>
      <c r="GHG53" s="354"/>
      <c r="GHH53" s="354"/>
      <c r="GHI53" s="354"/>
      <c r="GHJ53" s="354"/>
      <c r="GHK53" s="354"/>
      <c r="GHL53" s="354"/>
      <c r="GHM53" s="354"/>
      <c r="GHN53" s="354"/>
      <c r="GHO53" s="354"/>
      <c r="GHP53" s="354"/>
      <c r="GHQ53" s="354"/>
      <c r="GHR53" s="354"/>
      <c r="GHS53" s="354"/>
      <c r="GHT53" s="354"/>
      <c r="GHU53" s="354"/>
      <c r="GHV53" s="354"/>
      <c r="GHW53" s="354"/>
      <c r="GHX53" s="354"/>
      <c r="GHY53" s="354"/>
      <c r="GHZ53" s="354"/>
      <c r="GIA53" s="354"/>
      <c r="GIB53" s="354"/>
      <c r="GIC53" s="354"/>
      <c r="GID53" s="354"/>
      <c r="GIE53" s="354"/>
      <c r="GIF53" s="354"/>
      <c r="GIG53" s="354"/>
      <c r="GIH53" s="354"/>
      <c r="GII53" s="354"/>
      <c r="GIJ53" s="354"/>
      <c r="GIK53" s="354"/>
      <c r="GIL53" s="354"/>
      <c r="GIM53" s="354"/>
      <c r="GIN53" s="354"/>
      <c r="GIO53" s="354"/>
      <c r="GIP53" s="354"/>
      <c r="GIQ53" s="354"/>
      <c r="GIR53" s="354"/>
      <c r="GIS53" s="354"/>
      <c r="GIT53" s="354"/>
      <c r="GIU53" s="354"/>
      <c r="GIV53" s="354"/>
      <c r="GIW53" s="354"/>
      <c r="GIX53" s="354"/>
      <c r="GIY53" s="354"/>
      <c r="GIZ53" s="354"/>
      <c r="GJA53" s="354"/>
      <c r="GJB53" s="354"/>
      <c r="GJC53" s="354"/>
      <c r="GJD53" s="354"/>
      <c r="GJE53" s="354"/>
      <c r="GJF53" s="354"/>
      <c r="GJG53" s="354"/>
      <c r="GJH53" s="354"/>
      <c r="GJI53" s="354"/>
      <c r="GJJ53" s="354"/>
      <c r="GJK53" s="354"/>
      <c r="GJL53" s="354"/>
      <c r="GJM53" s="354"/>
      <c r="GJN53" s="354"/>
      <c r="GJO53" s="354"/>
      <c r="GJP53" s="354"/>
      <c r="GJQ53" s="354"/>
      <c r="GJR53" s="354"/>
      <c r="GJS53" s="354"/>
      <c r="GJT53" s="354"/>
      <c r="GJU53" s="354"/>
      <c r="GJV53" s="354"/>
      <c r="GJW53" s="354"/>
      <c r="GJX53" s="354"/>
      <c r="GJY53" s="354"/>
      <c r="GJZ53" s="354"/>
      <c r="GKA53" s="354"/>
      <c r="GKB53" s="354"/>
      <c r="GKC53" s="354"/>
      <c r="GKD53" s="354"/>
      <c r="GKE53" s="354"/>
      <c r="GKF53" s="354"/>
      <c r="GKG53" s="354"/>
      <c r="GKH53" s="354"/>
      <c r="GKI53" s="354"/>
      <c r="GKJ53" s="354"/>
      <c r="GKK53" s="354"/>
      <c r="GKL53" s="354"/>
      <c r="GKM53" s="354"/>
      <c r="GKN53" s="354"/>
      <c r="GKO53" s="354"/>
      <c r="GKP53" s="354"/>
      <c r="GKQ53" s="354"/>
      <c r="GKR53" s="354"/>
      <c r="GKS53" s="354"/>
      <c r="GKT53" s="354"/>
      <c r="GKU53" s="354"/>
      <c r="GKV53" s="354"/>
      <c r="GKW53" s="354"/>
      <c r="GKX53" s="354"/>
      <c r="GKY53" s="354"/>
      <c r="GKZ53" s="354"/>
      <c r="GLA53" s="354"/>
      <c r="GLB53" s="354"/>
      <c r="GLC53" s="354"/>
      <c r="GLD53" s="354"/>
      <c r="GLE53" s="354"/>
      <c r="GLF53" s="354"/>
      <c r="GLG53" s="354"/>
      <c r="GLH53" s="354"/>
      <c r="GLI53" s="354"/>
      <c r="GLJ53" s="354"/>
      <c r="GLK53" s="354"/>
      <c r="GLL53" s="354"/>
      <c r="GLM53" s="354"/>
      <c r="GLN53" s="354"/>
      <c r="GLO53" s="354"/>
      <c r="GLP53" s="354"/>
      <c r="GLQ53" s="354"/>
      <c r="GLR53" s="354"/>
      <c r="GLS53" s="354"/>
      <c r="GLT53" s="354"/>
      <c r="GLU53" s="354"/>
      <c r="GLV53" s="354"/>
      <c r="GLW53" s="354"/>
      <c r="GLX53" s="354"/>
      <c r="GLY53" s="354"/>
      <c r="GLZ53" s="354"/>
      <c r="GMA53" s="354"/>
      <c r="GMB53" s="354"/>
      <c r="GMC53" s="354"/>
      <c r="GMD53" s="354"/>
      <c r="GME53" s="354"/>
      <c r="GMF53" s="354"/>
      <c r="GMG53" s="354"/>
      <c r="GMH53" s="354"/>
      <c r="GMI53" s="354"/>
      <c r="GMJ53" s="354"/>
      <c r="GMK53" s="354"/>
      <c r="GML53" s="354"/>
      <c r="GMM53" s="354"/>
      <c r="GMN53" s="354"/>
      <c r="GMO53" s="354"/>
      <c r="GMP53" s="354"/>
      <c r="GMQ53" s="354"/>
      <c r="GMR53" s="354"/>
      <c r="GMS53" s="354"/>
      <c r="GMT53" s="354"/>
      <c r="GMU53" s="354"/>
      <c r="GMV53" s="354"/>
      <c r="GMW53" s="354"/>
      <c r="GMX53" s="354"/>
      <c r="GMY53" s="354"/>
      <c r="GMZ53" s="354"/>
      <c r="GNA53" s="354"/>
      <c r="GNB53" s="354"/>
      <c r="GNC53" s="354"/>
      <c r="GND53" s="354"/>
      <c r="GNE53" s="354"/>
      <c r="GNF53" s="354"/>
      <c r="GNG53" s="354"/>
      <c r="GNH53" s="354"/>
      <c r="GNI53" s="354"/>
      <c r="GNJ53" s="354"/>
      <c r="GNK53" s="354"/>
      <c r="GNL53" s="354"/>
      <c r="GNM53" s="354"/>
      <c r="GNN53" s="354"/>
      <c r="GNO53" s="354"/>
      <c r="GNP53" s="354"/>
      <c r="GNQ53" s="354"/>
      <c r="GNR53" s="354"/>
      <c r="GNS53" s="354"/>
      <c r="GNT53" s="354"/>
      <c r="GNU53" s="354"/>
      <c r="GNV53" s="354"/>
      <c r="GNW53" s="354"/>
      <c r="GNX53" s="354"/>
      <c r="GNY53" s="354"/>
      <c r="GNZ53" s="354"/>
      <c r="GOA53" s="354"/>
      <c r="GOB53" s="354"/>
      <c r="GOC53" s="354"/>
      <c r="GOD53" s="354"/>
      <c r="GOE53" s="354"/>
      <c r="GOF53" s="354"/>
      <c r="GOG53" s="354"/>
      <c r="GOH53" s="354"/>
      <c r="GOI53" s="354"/>
      <c r="GOJ53" s="354"/>
      <c r="GOK53" s="354"/>
      <c r="GOL53" s="354"/>
      <c r="GOM53" s="354"/>
      <c r="GON53" s="354"/>
      <c r="GOO53" s="354"/>
      <c r="GOP53" s="354"/>
      <c r="GOQ53" s="354"/>
      <c r="GOR53" s="354"/>
      <c r="GOS53" s="354"/>
      <c r="GOT53" s="354"/>
      <c r="GOU53" s="354"/>
      <c r="GOV53" s="354"/>
      <c r="GOW53" s="354"/>
      <c r="GOX53" s="354"/>
      <c r="GOY53" s="354"/>
      <c r="GOZ53" s="354"/>
      <c r="GPA53" s="354"/>
      <c r="GPB53" s="354"/>
      <c r="GPC53" s="354"/>
      <c r="GPD53" s="354"/>
      <c r="GPE53" s="354"/>
      <c r="GPF53" s="354"/>
      <c r="GPG53" s="354"/>
      <c r="GPH53" s="354"/>
      <c r="GPI53" s="354"/>
      <c r="GPJ53" s="354"/>
      <c r="GPK53" s="354"/>
      <c r="GPL53" s="354"/>
      <c r="GPM53" s="354"/>
      <c r="GPN53" s="354"/>
      <c r="GPO53" s="354"/>
      <c r="GPP53" s="354"/>
      <c r="GPQ53" s="354"/>
      <c r="GPR53" s="354"/>
      <c r="GPS53" s="354"/>
      <c r="GPT53" s="354"/>
      <c r="GPU53" s="354"/>
      <c r="GPV53" s="354"/>
      <c r="GPW53" s="354"/>
      <c r="GPX53" s="354"/>
      <c r="GPY53" s="354"/>
      <c r="GPZ53" s="354"/>
      <c r="GQA53" s="354"/>
      <c r="GQB53" s="354"/>
      <c r="GQC53" s="354"/>
      <c r="GQD53" s="354"/>
      <c r="GQE53" s="354"/>
      <c r="GQF53" s="354"/>
      <c r="GQG53" s="354"/>
      <c r="GQH53" s="354"/>
      <c r="GQI53" s="354"/>
      <c r="GQJ53" s="354"/>
      <c r="GQK53" s="354"/>
      <c r="GQL53" s="354"/>
      <c r="GQM53" s="354"/>
      <c r="GQN53" s="354"/>
      <c r="GQO53" s="354"/>
      <c r="GQP53" s="354"/>
      <c r="GQQ53" s="354"/>
      <c r="GQR53" s="354"/>
      <c r="GQS53" s="354"/>
      <c r="GQT53" s="354"/>
      <c r="GQU53" s="354"/>
      <c r="GQV53" s="354"/>
      <c r="GQW53" s="354"/>
      <c r="GQX53" s="354"/>
      <c r="GQY53" s="354"/>
      <c r="GQZ53" s="354"/>
      <c r="GRA53" s="354"/>
      <c r="GRB53" s="354"/>
      <c r="GRC53" s="354"/>
      <c r="GRD53" s="354"/>
      <c r="GRE53" s="354"/>
      <c r="GRF53" s="354"/>
      <c r="GRG53" s="354"/>
      <c r="GRH53" s="354"/>
      <c r="GRI53" s="354"/>
      <c r="GRJ53" s="354"/>
      <c r="GRK53" s="354"/>
      <c r="GRL53" s="354"/>
      <c r="GRM53" s="354"/>
      <c r="GRN53" s="354"/>
      <c r="GRO53" s="354"/>
      <c r="GRP53" s="354"/>
      <c r="GRQ53" s="354"/>
      <c r="GRR53" s="354"/>
      <c r="GRS53" s="354"/>
      <c r="GRT53" s="354"/>
      <c r="GRU53" s="354"/>
      <c r="GRV53" s="354"/>
      <c r="GRW53" s="354"/>
      <c r="GRX53" s="354"/>
      <c r="GRY53" s="354"/>
      <c r="GRZ53" s="354"/>
      <c r="GSA53" s="354"/>
      <c r="GSB53" s="354"/>
      <c r="GSC53" s="354"/>
      <c r="GSD53" s="354"/>
      <c r="GSE53" s="354"/>
      <c r="GSF53" s="354"/>
      <c r="GSG53" s="354"/>
      <c r="GSH53" s="354"/>
      <c r="GSI53" s="354"/>
      <c r="GSJ53" s="354"/>
      <c r="GSK53" s="354"/>
      <c r="GSL53" s="354"/>
      <c r="GSM53" s="354"/>
      <c r="GSN53" s="354"/>
      <c r="GSO53" s="354"/>
      <c r="GSP53" s="354"/>
      <c r="GSQ53" s="354"/>
      <c r="GSR53" s="354"/>
      <c r="GSS53" s="354"/>
      <c r="GST53" s="354"/>
      <c r="GSU53" s="354"/>
      <c r="GSV53" s="354"/>
      <c r="GSW53" s="354"/>
      <c r="GSX53" s="354"/>
      <c r="GSY53" s="354"/>
      <c r="GSZ53" s="354"/>
      <c r="GTA53" s="354"/>
      <c r="GTB53" s="354"/>
      <c r="GTC53" s="354"/>
      <c r="GTD53" s="354"/>
      <c r="GTE53" s="354"/>
      <c r="GTF53" s="354"/>
      <c r="GTG53" s="354"/>
      <c r="GTH53" s="354"/>
      <c r="GTI53" s="354"/>
      <c r="GTJ53" s="354"/>
      <c r="GTK53" s="354"/>
      <c r="GTL53" s="354"/>
      <c r="GTM53" s="354"/>
      <c r="GTN53" s="354"/>
      <c r="GTO53" s="354"/>
      <c r="GTP53" s="354"/>
      <c r="GTQ53" s="354"/>
      <c r="GTR53" s="354"/>
      <c r="GTS53" s="354"/>
      <c r="GTT53" s="354"/>
      <c r="GTU53" s="354"/>
      <c r="GTV53" s="354"/>
      <c r="GTW53" s="354"/>
      <c r="GTX53" s="354"/>
      <c r="GTY53" s="354"/>
      <c r="GTZ53" s="354"/>
      <c r="GUA53" s="354"/>
      <c r="GUB53" s="354"/>
      <c r="GUC53" s="354"/>
      <c r="GUD53" s="354"/>
      <c r="GUE53" s="354"/>
      <c r="GUF53" s="354"/>
      <c r="GUG53" s="354"/>
      <c r="GUH53" s="354"/>
      <c r="GUI53" s="354"/>
      <c r="GUJ53" s="354"/>
      <c r="GUK53" s="354"/>
      <c r="GUL53" s="354"/>
      <c r="GUM53" s="354"/>
      <c r="GUN53" s="354"/>
      <c r="GUO53" s="354"/>
      <c r="GUP53" s="354"/>
      <c r="GUQ53" s="354"/>
      <c r="GUR53" s="354"/>
      <c r="GUS53" s="354"/>
      <c r="GUT53" s="354"/>
      <c r="GUU53" s="354"/>
      <c r="GUV53" s="354"/>
      <c r="GUW53" s="354"/>
      <c r="GUX53" s="354"/>
      <c r="GUY53" s="354"/>
      <c r="GUZ53" s="354"/>
      <c r="GVA53" s="354"/>
      <c r="GVB53" s="354"/>
      <c r="GVC53" s="354"/>
      <c r="GVD53" s="354"/>
      <c r="GVE53" s="354"/>
      <c r="GVF53" s="354"/>
      <c r="GVG53" s="354"/>
      <c r="GVH53" s="354"/>
      <c r="GVI53" s="354"/>
      <c r="GVJ53" s="354"/>
      <c r="GVK53" s="354"/>
      <c r="GVL53" s="354"/>
      <c r="GVM53" s="354"/>
      <c r="GVN53" s="354"/>
      <c r="GVO53" s="354"/>
      <c r="GVP53" s="354"/>
      <c r="GVQ53" s="354"/>
      <c r="GVR53" s="354"/>
      <c r="GVS53" s="354"/>
      <c r="GVT53" s="354"/>
      <c r="GVU53" s="354"/>
      <c r="GVV53" s="354"/>
      <c r="GVW53" s="354"/>
      <c r="GVX53" s="354"/>
      <c r="GVY53" s="354"/>
      <c r="GVZ53" s="354"/>
      <c r="GWA53" s="354"/>
      <c r="GWB53" s="354"/>
      <c r="GWC53" s="354"/>
      <c r="GWD53" s="354"/>
      <c r="GWE53" s="354"/>
      <c r="GWF53" s="354"/>
      <c r="GWG53" s="354"/>
      <c r="GWH53" s="354"/>
      <c r="GWI53" s="354"/>
      <c r="GWJ53" s="354"/>
      <c r="GWK53" s="354"/>
      <c r="GWL53" s="354"/>
      <c r="GWM53" s="354"/>
      <c r="GWN53" s="354"/>
      <c r="GWO53" s="354"/>
      <c r="GWP53" s="354"/>
      <c r="GWQ53" s="354"/>
      <c r="GWR53" s="354"/>
      <c r="GWS53" s="354"/>
      <c r="GWT53" s="354"/>
      <c r="GWU53" s="354"/>
      <c r="GWV53" s="354"/>
      <c r="GWW53" s="354"/>
      <c r="GWX53" s="354"/>
      <c r="GWY53" s="354"/>
      <c r="GWZ53" s="354"/>
      <c r="GXA53" s="354"/>
      <c r="GXB53" s="354"/>
      <c r="GXC53" s="354"/>
      <c r="GXD53" s="354"/>
      <c r="GXE53" s="354"/>
      <c r="GXF53" s="354"/>
      <c r="GXG53" s="354"/>
      <c r="GXH53" s="354"/>
      <c r="GXI53" s="354"/>
      <c r="GXJ53" s="354"/>
      <c r="GXK53" s="354"/>
      <c r="GXL53" s="354"/>
      <c r="GXM53" s="354"/>
      <c r="GXN53" s="354"/>
      <c r="GXO53" s="354"/>
      <c r="GXP53" s="354"/>
      <c r="GXQ53" s="354"/>
      <c r="GXR53" s="354"/>
      <c r="GXS53" s="354"/>
      <c r="GXT53" s="354"/>
      <c r="GXU53" s="354"/>
      <c r="GXV53" s="354"/>
      <c r="GXW53" s="354"/>
      <c r="GXX53" s="354"/>
      <c r="GXY53" s="354"/>
      <c r="GXZ53" s="354"/>
      <c r="GYA53" s="354"/>
      <c r="GYB53" s="354"/>
      <c r="GYC53" s="354"/>
      <c r="GYD53" s="354"/>
      <c r="GYE53" s="354"/>
      <c r="GYF53" s="354"/>
      <c r="GYG53" s="354"/>
      <c r="GYH53" s="354"/>
      <c r="GYI53" s="354"/>
      <c r="GYJ53" s="354"/>
      <c r="GYK53" s="354"/>
      <c r="GYL53" s="354"/>
      <c r="GYM53" s="354"/>
      <c r="GYN53" s="354"/>
      <c r="GYO53" s="354"/>
      <c r="GYP53" s="354"/>
      <c r="GYQ53" s="354"/>
      <c r="GYR53" s="354"/>
      <c r="GYS53" s="354"/>
      <c r="GYT53" s="354"/>
      <c r="GYU53" s="354"/>
      <c r="GYV53" s="354"/>
      <c r="GYW53" s="354"/>
      <c r="GYX53" s="354"/>
      <c r="GYY53" s="354"/>
      <c r="GYZ53" s="354"/>
      <c r="GZA53" s="354"/>
      <c r="GZB53" s="354"/>
      <c r="GZC53" s="354"/>
      <c r="GZD53" s="354"/>
      <c r="GZE53" s="354"/>
      <c r="GZF53" s="354"/>
      <c r="GZG53" s="354"/>
      <c r="GZH53" s="354"/>
      <c r="GZI53" s="354"/>
      <c r="GZJ53" s="354"/>
      <c r="GZK53" s="354"/>
      <c r="GZL53" s="354"/>
      <c r="GZM53" s="354"/>
      <c r="GZN53" s="354"/>
      <c r="GZO53" s="354"/>
      <c r="GZP53" s="354"/>
      <c r="GZQ53" s="354"/>
      <c r="GZR53" s="354"/>
      <c r="GZS53" s="354"/>
      <c r="GZT53" s="354"/>
      <c r="GZU53" s="354"/>
      <c r="GZV53" s="354"/>
      <c r="GZW53" s="354"/>
      <c r="GZX53" s="354"/>
      <c r="GZY53" s="354"/>
      <c r="GZZ53" s="354"/>
      <c r="HAA53" s="354"/>
      <c r="HAB53" s="354"/>
      <c r="HAC53" s="354"/>
      <c r="HAD53" s="354"/>
      <c r="HAE53" s="354"/>
      <c r="HAF53" s="354"/>
      <c r="HAG53" s="354"/>
      <c r="HAH53" s="354"/>
      <c r="HAI53" s="354"/>
      <c r="HAJ53" s="354"/>
      <c r="HAK53" s="354"/>
      <c r="HAL53" s="354"/>
      <c r="HAM53" s="354"/>
      <c r="HAN53" s="354"/>
      <c r="HAO53" s="354"/>
      <c r="HAP53" s="354"/>
      <c r="HAQ53" s="354"/>
      <c r="HAR53" s="354"/>
      <c r="HAS53" s="354"/>
      <c r="HAT53" s="354"/>
      <c r="HAU53" s="354"/>
      <c r="HAV53" s="354"/>
      <c r="HAW53" s="354"/>
      <c r="HAX53" s="354"/>
      <c r="HAY53" s="354"/>
      <c r="HAZ53" s="354"/>
      <c r="HBA53" s="354"/>
      <c r="HBB53" s="354"/>
      <c r="HBC53" s="354"/>
      <c r="HBD53" s="354"/>
      <c r="HBE53" s="354"/>
      <c r="HBF53" s="354"/>
      <c r="HBG53" s="354"/>
      <c r="HBH53" s="354"/>
      <c r="HBI53" s="354"/>
      <c r="HBJ53" s="354"/>
      <c r="HBK53" s="354"/>
      <c r="HBL53" s="354"/>
      <c r="HBM53" s="354"/>
      <c r="HBN53" s="354"/>
      <c r="HBO53" s="354"/>
      <c r="HBP53" s="354"/>
      <c r="HBQ53" s="354"/>
      <c r="HBR53" s="354"/>
      <c r="HBS53" s="354"/>
      <c r="HBT53" s="354"/>
      <c r="HBU53" s="354"/>
      <c r="HBV53" s="354"/>
      <c r="HBW53" s="354"/>
      <c r="HBX53" s="354"/>
      <c r="HBY53" s="354"/>
      <c r="HBZ53" s="354"/>
      <c r="HCA53" s="354"/>
      <c r="HCB53" s="354"/>
      <c r="HCC53" s="354"/>
      <c r="HCD53" s="354"/>
      <c r="HCE53" s="354"/>
      <c r="HCF53" s="354"/>
      <c r="HCG53" s="354"/>
      <c r="HCH53" s="354"/>
      <c r="HCI53" s="354"/>
      <c r="HCJ53" s="354"/>
      <c r="HCK53" s="354"/>
      <c r="HCL53" s="354"/>
      <c r="HCM53" s="354"/>
      <c r="HCN53" s="354"/>
      <c r="HCO53" s="354"/>
      <c r="HCP53" s="354"/>
      <c r="HCQ53" s="354"/>
      <c r="HCR53" s="354"/>
      <c r="HCS53" s="354"/>
      <c r="HCT53" s="354"/>
      <c r="HCU53" s="354"/>
      <c r="HCV53" s="354"/>
      <c r="HCW53" s="354"/>
      <c r="HCX53" s="354"/>
      <c r="HCY53" s="354"/>
      <c r="HCZ53" s="354"/>
      <c r="HDA53" s="354"/>
      <c r="HDB53" s="354"/>
      <c r="HDC53" s="354"/>
      <c r="HDD53" s="354"/>
      <c r="HDE53" s="354"/>
      <c r="HDF53" s="354"/>
      <c r="HDG53" s="354"/>
      <c r="HDH53" s="354"/>
      <c r="HDI53" s="354"/>
      <c r="HDJ53" s="354"/>
      <c r="HDK53" s="354"/>
      <c r="HDL53" s="354"/>
      <c r="HDM53" s="354"/>
      <c r="HDN53" s="354"/>
      <c r="HDO53" s="354"/>
      <c r="HDP53" s="354"/>
      <c r="HDQ53" s="354"/>
      <c r="HDR53" s="354"/>
      <c r="HDS53" s="354"/>
      <c r="HDT53" s="354"/>
      <c r="HDU53" s="354"/>
      <c r="HDV53" s="354"/>
      <c r="HDW53" s="354"/>
      <c r="HDX53" s="354"/>
      <c r="HDY53" s="354"/>
      <c r="HDZ53" s="354"/>
      <c r="HEA53" s="354"/>
      <c r="HEB53" s="354"/>
      <c r="HEC53" s="354"/>
      <c r="HED53" s="354"/>
      <c r="HEE53" s="354"/>
      <c r="HEF53" s="354"/>
      <c r="HEG53" s="354"/>
      <c r="HEH53" s="354"/>
      <c r="HEI53" s="354"/>
      <c r="HEJ53" s="354"/>
      <c r="HEK53" s="354"/>
      <c r="HEL53" s="354"/>
      <c r="HEM53" s="354"/>
      <c r="HEN53" s="354"/>
      <c r="HEO53" s="354"/>
      <c r="HEP53" s="354"/>
      <c r="HEQ53" s="354"/>
      <c r="HER53" s="354"/>
      <c r="HES53" s="354"/>
      <c r="HET53" s="354"/>
      <c r="HEU53" s="354"/>
      <c r="HEV53" s="354"/>
      <c r="HEW53" s="354"/>
      <c r="HEX53" s="354"/>
      <c r="HEY53" s="354"/>
      <c r="HEZ53" s="354"/>
      <c r="HFA53" s="354"/>
      <c r="HFB53" s="354"/>
      <c r="HFC53" s="354"/>
      <c r="HFD53" s="354"/>
      <c r="HFE53" s="354"/>
      <c r="HFF53" s="354"/>
      <c r="HFG53" s="354"/>
      <c r="HFH53" s="354"/>
      <c r="HFI53" s="354"/>
      <c r="HFJ53" s="354"/>
      <c r="HFK53" s="354"/>
      <c r="HFL53" s="354"/>
      <c r="HFM53" s="354"/>
      <c r="HFN53" s="354"/>
      <c r="HFO53" s="354"/>
      <c r="HFP53" s="354"/>
      <c r="HFQ53" s="354"/>
      <c r="HFR53" s="354"/>
      <c r="HFS53" s="354"/>
      <c r="HFT53" s="354"/>
      <c r="HFU53" s="354"/>
      <c r="HFV53" s="354"/>
      <c r="HFW53" s="354"/>
      <c r="HFX53" s="354"/>
      <c r="HFY53" s="354"/>
      <c r="HFZ53" s="354"/>
      <c r="HGA53" s="354"/>
      <c r="HGB53" s="354"/>
      <c r="HGC53" s="354"/>
      <c r="HGD53" s="354"/>
      <c r="HGE53" s="354"/>
      <c r="HGF53" s="354"/>
      <c r="HGG53" s="354"/>
      <c r="HGH53" s="354"/>
      <c r="HGI53" s="354"/>
      <c r="HGJ53" s="354"/>
      <c r="HGK53" s="354"/>
      <c r="HGL53" s="354"/>
      <c r="HGM53" s="354"/>
      <c r="HGN53" s="354"/>
      <c r="HGO53" s="354"/>
      <c r="HGP53" s="354"/>
      <c r="HGQ53" s="354"/>
      <c r="HGR53" s="354"/>
      <c r="HGS53" s="354"/>
      <c r="HGT53" s="354"/>
      <c r="HGU53" s="354"/>
      <c r="HGV53" s="354"/>
      <c r="HGW53" s="354"/>
      <c r="HGX53" s="354"/>
      <c r="HGY53" s="354"/>
      <c r="HGZ53" s="354"/>
      <c r="HHA53" s="354"/>
      <c r="HHB53" s="354"/>
      <c r="HHC53" s="354"/>
      <c r="HHD53" s="354"/>
      <c r="HHE53" s="354"/>
      <c r="HHF53" s="354"/>
      <c r="HHG53" s="354"/>
      <c r="HHH53" s="354"/>
      <c r="HHI53" s="354"/>
      <c r="HHJ53" s="354"/>
      <c r="HHK53" s="354"/>
      <c r="HHL53" s="354"/>
      <c r="HHM53" s="354"/>
      <c r="HHN53" s="354"/>
      <c r="HHO53" s="354"/>
      <c r="HHP53" s="354"/>
      <c r="HHQ53" s="354"/>
      <c r="HHR53" s="354"/>
      <c r="HHS53" s="354"/>
      <c r="HHT53" s="354"/>
      <c r="HHU53" s="354"/>
      <c r="HHV53" s="354"/>
      <c r="HHW53" s="354"/>
      <c r="HHX53" s="354"/>
      <c r="HHY53" s="354"/>
      <c r="HHZ53" s="354"/>
      <c r="HIA53" s="354"/>
      <c r="HIB53" s="354"/>
      <c r="HIC53" s="354"/>
      <c r="HID53" s="354"/>
      <c r="HIE53" s="354"/>
      <c r="HIF53" s="354"/>
      <c r="HIG53" s="354"/>
      <c r="HIH53" s="354"/>
      <c r="HII53" s="354"/>
      <c r="HIJ53" s="354"/>
      <c r="HIK53" s="354"/>
      <c r="HIL53" s="354"/>
      <c r="HIM53" s="354"/>
      <c r="HIN53" s="354"/>
      <c r="HIO53" s="354"/>
      <c r="HIP53" s="354"/>
      <c r="HIQ53" s="354"/>
      <c r="HIR53" s="354"/>
      <c r="HIS53" s="354"/>
      <c r="HIT53" s="354"/>
      <c r="HIU53" s="354"/>
      <c r="HIV53" s="354"/>
      <c r="HIW53" s="354"/>
      <c r="HIX53" s="354"/>
      <c r="HIY53" s="354"/>
      <c r="HIZ53" s="354"/>
      <c r="HJA53" s="354"/>
      <c r="HJB53" s="354"/>
      <c r="HJC53" s="354"/>
      <c r="HJD53" s="354"/>
      <c r="HJE53" s="354"/>
      <c r="HJF53" s="354"/>
      <c r="HJG53" s="354"/>
      <c r="HJH53" s="354"/>
      <c r="HJI53" s="354"/>
      <c r="HJJ53" s="354"/>
      <c r="HJK53" s="354"/>
      <c r="HJL53" s="354"/>
      <c r="HJM53" s="354"/>
      <c r="HJN53" s="354"/>
      <c r="HJO53" s="354"/>
      <c r="HJP53" s="354"/>
      <c r="HJQ53" s="354"/>
      <c r="HJR53" s="354"/>
      <c r="HJS53" s="354"/>
      <c r="HJT53" s="354"/>
      <c r="HJU53" s="354"/>
      <c r="HJV53" s="354"/>
      <c r="HJW53" s="354"/>
      <c r="HJX53" s="354"/>
      <c r="HJY53" s="354"/>
      <c r="HJZ53" s="354"/>
      <c r="HKA53" s="354"/>
      <c r="HKB53" s="354"/>
      <c r="HKC53" s="354"/>
      <c r="HKD53" s="354"/>
      <c r="HKE53" s="354"/>
      <c r="HKF53" s="354"/>
      <c r="HKG53" s="354"/>
      <c r="HKH53" s="354"/>
      <c r="HKI53" s="354"/>
      <c r="HKJ53" s="354"/>
      <c r="HKK53" s="354"/>
      <c r="HKL53" s="354"/>
      <c r="HKM53" s="354"/>
      <c r="HKN53" s="354"/>
      <c r="HKO53" s="354"/>
      <c r="HKP53" s="354"/>
      <c r="HKQ53" s="354"/>
      <c r="HKR53" s="354"/>
      <c r="HKS53" s="354"/>
      <c r="HKT53" s="354"/>
      <c r="HKU53" s="354"/>
      <c r="HKV53" s="354"/>
      <c r="HKW53" s="354"/>
      <c r="HKX53" s="354"/>
      <c r="HKY53" s="354"/>
      <c r="HKZ53" s="354"/>
      <c r="HLA53" s="354"/>
      <c r="HLB53" s="354"/>
      <c r="HLC53" s="354"/>
      <c r="HLD53" s="354"/>
      <c r="HLE53" s="354"/>
      <c r="HLF53" s="354"/>
      <c r="HLG53" s="354"/>
      <c r="HLH53" s="354"/>
      <c r="HLI53" s="354"/>
      <c r="HLJ53" s="354"/>
      <c r="HLK53" s="354"/>
      <c r="HLL53" s="354"/>
      <c r="HLM53" s="354"/>
      <c r="HLN53" s="354"/>
      <c r="HLO53" s="354"/>
      <c r="HLP53" s="354"/>
      <c r="HLQ53" s="354"/>
      <c r="HLR53" s="354"/>
      <c r="HLS53" s="354"/>
      <c r="HLT53" s="354"/>
      <c r="HLU53" s="354"/>
      <c r="HLV53" s="354"/>
      <c r="HLW53" s="354"/>
      <c r="HLX53" s="354"/>
      <c r="HLY53" s="354"/>
      <c r="HLZ53" s="354"/>
      <c r="HMA53" s="354"/>
      <c r="HMB53" s="354"/>
      <c r="HMC53" s="354"/>
      <c r="HMD53" s="354"/>
      <c r="HME53" s="354"/>
      <c r="HMF53" s="354"/>
      <c r="HMG53" s="354"/>
      <c r="HMH53" s="354"/>
      <c r="HMI53" s="354"/>
      <c r="HMJ53" s="354"/>
      <c r="HMK53" s="354"/>
      <c r="HML53" s="354"/>
      <c r="HMM53" s="354"/>
      <c r="HMN53" s="354"/>
      <c r="HMO53" s="354"/>
      <c r="HMP53" s="354"/>
      <c r="HMQ53" s="354"/>
      <c r="HMR53" s="354"/>
      <c r="HMS53" s="354"/>
      <c r="HMT53" s="354"/>
      <c r="HMU53" s="354"/>
      <c r="HMV53" s="354"/>
      <c r="HMW53" s="354"/>
      <c r="HMX53" s="354"/>
      <c r="HMY53" s="354"/>
      <c r="HMZ53" s="354"/>
      <c r="HNA53" s="354"/>
      <c r="HNB53" s="354"/>
      <c r="HNC53" s="354"/>
      <c r="HND53" s="354"/>
      <c r="HNE53" s="354"/>
      <c r="HNF53" s="354"/>
      <c r="HNG53" s="354"/>
      <c r="HNH53" s="354"/>
      <c r="HNI53" s="354"/>
      <c r="HNJ53" s="354"/>
      <c r="HNK53" s="354"/>
      <c r="HNL53" s="354"/>
      <c r="HNM53" s="354"/>
      <c r="HNN53" s="354"/>
      <c r="HNO53" s="354"/>
      <c r="HNP53" s="354"/>
      <c r="HNQ53" s="354"/>
      <c r="HNR53" s="354"/>
      <c r="HNS53" s="354"/>
      <c r="HNT53" s="354"/>
      <c r="HNU53" s="354"/>
      <c r="HNV53" s="354"/>
      <c r="HNW53" s="354"/>
      <c r="HNX53" s="354"/>
      <c r="HNY53" s="354"/>
      <c r="HNZ53" s="354"/>
      <c r="HOA53" s="354"/>
      <c r="HOB53" s="354"/>
      <c r="HOC53" s="354"/>
      <c r="HOD53" s="354"/>
      <c r="HOE53" s="354"/>
      <c r="HOF53" s="354"/>
      <c r="HOG53" s="354"/>
      <c r="HOH53" s="354"/>
      <c r="HOI53" s="354"/>
      <c r="HOJ53" s="354"/>
      <c r="HOK53" s="354"/>
      <c r="HOL53" s="354"/>
      <c r="HOM53" s="354"/>
      <c r="HON53" s="354"/>
      <c r="HOO53" s="354"/>
      <c r="HOP53" s="354"/>
      <c r="HOQ53" s="354"/>
      <c r="HOR53" s="354"/>
      <c r="HOS53" s="354"/>
      <c r="HOT53" s="354"/>
      <c r="HOU53" s="354"/>
      <c r="HOV53" s="354"/>
      <c r="HOW53" s="354"/>
      <c r="HOX53" s="354"/>
      <c r="HOY53" s="354"/>
      <c r="HOZ53" s="354"/>
      <c r="HPA53" s="354"/>
      <c r="HPB53" s="354"/>
      <c r="HPC53" s="354"/>
      <c r="HPD53" s="354"/>
      <c r="HPE53" s="354"/>
      <c r="HPF53" s="354"/>
      <c r="HPG53" s="354"/>
      <c r="HPH53" s="354"/>
      <c r="HPI53" s="354"/>
      <c r="HPJ53" s="354"/>
      <c r="HPK53" s="354"/>
      <c r="HPL53" s="354"/>
      <c r="HPM53" s="354"/>
      <c r="HPN53" s="354"/>
      <c r="HPO53" s="354"/>
      <c r="HPP53" s="354"/>
      <c r="HPQ53" s="354"/>
      <c r="HPR53" s="354"/>
      <c r="HPS53" s="354"/>
      <c r="HPT53" s="354"/>
      <c r="HPU53" s="354"/>
      <c r="HPV53" s="354"/>
      <c r="HPW53" s="354"/>
      <c r="HPX53" s="354"/>
      <c r="HPY53" s="354"/>
      <c r="HPZ53" s="354"/>
      <c r="HQA53" s="354"/>
      <c r="HQB53" s="354"/>
      <c r="HQC53" s="354"/>
      <c r="HQD53" s="354"/>
      <c r="HQE53" s="354"/>
      <c r="HQF53" s="354"/>
      <c r="HQG53" s="354"/>
      <c r="HQH53" s="354"/>
      <c r="HQI53" s="354"/>
      <c r="HQJ53" s="354"/>
      <c r="HQK53" s="354"/>
      <c r="HQL53" s="354"/>
      <c r="HQM53" s="354"/>
      <c r="HQN53" s="354"/>
      <c r="HQO53" s="354"/>
      <c r="HQP53" s="354"/>
      <c r="HQQ53" s="354"/>
      <c r="HQR53" s="354"/>
      <c r="HQS53" s="354"/>
      <c r="HQT53" s="354"/>
      <c r="HQU53" s="354"/>
      <c r="HQV53" s="354"/>
      <c r="HQW53" s="354"/>
      <c r="HQX53" s="354"/>
      <c r="HQY53" s="354"/>
      <c r="HQZ53" s="354"/>
      <c r="HRA53" s="354"/>
      <c r="HRB53" s="354"/>
      <c r="HRC53" s="354"/>
      <c r="HRD53" s="354"/>
      <c r="HRE53" s="354"/>
      <c r="HRF53" s="354"/>
      <c r="HRG53" s="354"/>
      <c r="HRH53" s="354"/>
      <c r="HRI53" s="354"/>
      <c r="HRJ53" s="354"/>
      <c r="HRK53" s="354"/>
      <c r="HRL53" s="354"/>
      <c r="HRM53" s="354"/>
      <c r="HRN53" s="354"/>
      <c r="HRO53" s="354"/>
      <c r="HRP53" s="354"/>
      <c r="HRQ53" s="354"/>
      <c r="HRR53" s="354"/>
      <c r="HRS53" s="354"/>
      <c r="HRT53" s="354"/>
      <c r="HRU53" s="354"/>
      <c r="HRV53" s="354"/>
      <c r="HRW53" s="354"/>
      <c r="HRX53" s="354"/>
      <c r="HRY53" s="354"/>
      <c r="HRZ53" s="354"/>
      <c r="HSA53" s="354"/>
      <c r="HSB53" s="354"/>
      <c r="HSC53" s="354"/>
      <c r="HSD53" s="354"/>
      <c r="HSE53" s="354"/>
      <c r="HSF53" s="354"/>
      <c r="HSG53" s="354"/>
      <c r="HSH53" s="354"/>
      <c r="HSI53" s="354"/>
      <c r="HSJ53" s="354"/>
      <c r="HSK53" s="354"/>
      <c r="HSL53" s="354"/>
      <c r="HSM53" s="354"/>
      <c r="HSN53" s="354"/>
      <c r="HSO53" s="354"/>
      <c r="HSP53" s="354"/>
      <c r="HSQ53" s="354"/>
      <c r="HSR53" s="354"/>
      <c r="HSS53" s="354"/>
      <c r="HST53" s="354"/>
      <c r="HSU53" s="354"/>
      <c r="HSV53" s="354"/>
      <c r="HSW53" s="354"/>
      <c r="HSX53" s="354"/>
      <c r="HSY53" s="354"/>
      <c r="HSZ53" s="354"/>
      <c r="HTA53" s="354"/>
      <c r="HTB53" s="354"/>
      <c r="HTC53" s="354"/>
      <c r="HTD53" s="354"/>
      <c r="HTE53" s="354"/>
      <c r="HTF53" s="354"/>
      <c r="HTG53" s="354"/>
      <c r="HTH53" s="354"/>
      <c r="HTI53" s="354"/>
      <c r="HTJ53" s="354"/>
      <c r="HTK53" s="354"/>
      <c r="HTL53" s="354"/>
      <c r="HTM53" s="354"/>
      <c r="HTN53" s="354"/>
      <c r="HTO53" s="354"/>
      <c r="HTP53" s="354"/>
      <c r="HTQ53" s="354"/>
      <c r="HTR53" s="354"/>
      <c r="HTS53" s="354"/>
      <c r="HTT53" s="354"/>
      <c r="HTU53" s="354"/>
      <c r="HTV53" s="354"/>
      <c r="HTW53" s="354"/>
      <c r="HTX53" s="354"/>
      <c r="HTY53" s="354"/>
      <c r="HTZ53" s="354"/>
      <c r="HUA53" s="354"/>
      <c r="HUB53" s="354"/>
      <c r="HUC53" s="354"/>
      <c r="HUD53" s="354"/>
      <c r="HUE53" s="354"/>
      <c r="HUF53" s="354"/>
      <c r="HUG53" s="354"/>
      <c r="HUH53" s="354"/>
      <c r="HUI53" s="354"/>
      <c r="HUJ53" s="354"/>
      <c r="HUK53" s="354"/>
      <c r="HUL53" s="354"/>
      <c r="HUM53" s="354"/>
      <c r="HUN53" s="354"/>
      <c r="HUO53" s="354"/>
      <c r="HUP53" s="354"/>
      <c r="HUQ53" s="354"/>
      <c r="HUR53" s="354"/>
      <c r="HUS53" s="354"/>
      <c r="HUT53" s="354"/>
      <c r="HUU53" s="354"/>
      <c r="HUV53" s="354"/>
      <c r="HUW53" s="354"/>
      <c r="HUX53" s="354"/>
      <c r="HUY53" s="354"/>
      <c r="HUZ53" s="354"/>
      <c r="HVA53" s="354"/>
      <c r="HVB53" s="354"/>
      <c r="HVC53" s="354"/>
      <c r="HVD53" s="354"/>
      <c r="HVE53" s="354"/>
      <c r="HVF53" s="354"/>
      <c r="HVG53" s="354"/>
      <c r="HVH53" s="354"/>
      <c r="HVI53" s="354"/>
      <c r="HVJ53" s="354"/>
      <c r="HVK53" s="354"/>
      <c r="HVL53" s="354"/>
      <c r="HVM53" s="354"/>
      <c r="HVN53" s="354"/>
      <c r="HVO53" s="354"/>
      <c r="HVP53" s="354"/>
      <c r="HVQ53" s="354"/>
      <c r="HVR53" s="354"/>
      <c r="HVS53" s="354"/>
      <c r="HVT53" s="354"/>
      <c r="HVU53" s="354"/>
      <c r="HVV53" s="354"/>
      <c r="HVW53" s="354"/>
      <c r="HVX53" s="354"/>
      <c r="HVY53" s="354"/>
      <c r="HVZ53" s="354"/>
      <c r="HWA53" s="354"/>
      <c r="HWB53" s="354"/>
      <c r="HWC53" s="354"/>
      <c r="HWD53" s="354"/>
      <c r="HWE53" s="354"/>
      <c r="HWF53" s="354"/>
      <c r="HWG53" s="354"/>
      <c r="HWH53" s="354"/>
      <c r="HWI53" s="354"/>
      <c r="HWJ53" s="354"/>
      <c r="HWK53" s="354"/>
      <c r="HWL53" s="354"/>
      <c r="HWM53" s="354"/>
      <c r="HWN53" s="354"/>
      <c r="HWO53" s="354"/>
      <c r="HWP53" s="354"/>
      <c r="HWQ53" s="354"/>
      <c r="HWR53" s="354"/>
      <c r="HWS53" s="354"/>
      <c r="HWT53" s="354"/>
      <c r="HWU53" s="354"/>
      <c r="HWV53" s="354"/>
      <c r="HWW53" s="354"/>
      <c r="HWX53" s="354"/>
      <c r="HWY53" s="354"/>
      <c r="HWZ53" s="354"/>
      <c r="HXA53" s="354"/>
      <c r="HXB53" s="354"/>
      <c r="HXC53" s="354"/>
      <c r="HXD53" s="354"/>
      <c r="HXE53" s="354"/>
      <c r="HXF53" s="354"/>
      <c r="HXG53" s="354"/>
      <c r="HXH53" s="354"/>
      <c r="HXI53" s="354"/>
      <c r="HXJ53" s="354"/>
      <c r="HXK53" s="354"/>
      <c r="HXL53" s="354"/>
      <c r="HXM53" s="354"/>
      <c r="HXN53" s="354"/>
      <c r="HXO53" s="354"/>
      <c r="HXP53" s="354"/>
      <c r="HXQ53" s="354"/>
      <c r="HXR53" s="354"/>
      <c r="HXS53" s="354"/>
      <c r="HXT53" s="354"/>
      <c r="HXU53" s="354"/>
      <c r="HXV53" s="354"/>
      <c r="HXW53" s="354"/>
      <c r="HXX53" s="354"/>
      <c r="HXY53" s="354"/>
      <c r="HXZ53" s="354"/>
      <c r="HYA53" s="354"/>
      <c r="HYB53" s="354"/>
      <c r="HYC53" s="354"/>
      <c r="HYD53" s="354"/>
      <c r="HYE53" s="354"/>
      <c r="HYF53" s="354"/>
      <c r="HYG53" s="354"/>
      <c r="HYH53" s="354"/>
      <c r="HYI53" s="354"/>
      <c r="HYJ53" s="354"/>
      <c r="HYK53" s="354"/>
      <c r="HYL53" s="354"/>
      <c r="HYM53" s="354"/>
      <c r="HYN53" s="354"/>
      <c r="HYO53" s="354"/>
      <c r="HYP53" s="354"/>
      <c r="HYQ53" s="354"/>
      <c r="HYR53" s="354"/>
      <c r="HYS53" s="354"/>
      <c r="HYT53" s="354"/>
      <c r="HYU53" s="354"/>
      <c r="HYV53" s="354"/>
      <c r="HYW53" s="354"/>
      <c r="HYX53" s="354"/>
      <c r="HYY53" s="354"/>
      <c r="HYZ53" s="354"/>
      <c r="HZA53" s="354"/>
      <c r="HZB53" s="354"/>
      <c r="HZC53" s="354"/>
      <c r="HZD53" s="354"/>
      <c r="HZE53" s="354"/>
      <c r="HZF53" s="354"/>
      <c r="HZG53" s="354"/>
      <c r="HZH53" s="354"/>
      <c r="HZI53" s="354"/>
      <c r="HZJ53" s="354"/>
      <c r="HZK53" s="354"/>
      <c r="HZL53" s="354"/>
      <c r="HZM53" s="354"/>
      <c r="HZN53" s="354"/>
      <c r="HZO53" s="354"/>
      <c r="HZP53" s="354"/>
      <c r="HZQ53" s="354"/>
      <c r="HZR53" s="354"/>
      <c r="HZS53" s="354"/>
      <c r="HZT53" s="354"/>
      <c r="HZU53" s="354"/>
      <c r="HZV53" s="354"/>
      <c r="HZW53" s="354"/>
      <c r="HZX53" s="354"/>
      <c r="HZY53" s="354"/>
      <c r="HZZ53" s="354"/>
      <c r="IAA53" s="354"/>
      <c r="IAB53" s="354"/>
      <c r="IAC53" s="354"/>
      <c r="IAD53" s="354"/>
      <c r="IAE53" s="354"/>
      <c r="IAF53" s="354"/>
      <c r="IAG53" s="354"/>
      <c r="IAH53" s="354"/>
      <c r="IAI53" s="354"/>
      <c r="IAJ53" s="354"/>
      <c r="IAK53" s="354"/>
      <c r="IAL53" s="354"/>
      <c r="IAM53" s="354"/>
      <c r="IAN53" s="354"/>
      <c r="IAO53" s="354"/>
      <c r="IAP53" s="354"/>
      <c r="IAQ53" s="354"/>
      <c r="IAR53" s="354"/>
      <c r="IAS53" s="354"/>
      <c r="IAT53" s="354"/>
      <c r="IAU53" s="354"/>
      <c r="IAV53" s="354"/>
      <c r="IAW53" s="354"/>
      <c r="IAX53" s="354"/>
      <c r="IAY53" s="354"/>
      <c r="IAZ53" s="354"/>
      <c r="IBA53" s="354"/>
      <c r="IBB53" s="354"/>
      <c r="IBC53" s="354"/>
      <c r="IBD53" s="354"/>
      <c r="IBE53" s="354"/>
      <c r="IBF53" s="354"/>
      <c r="IBG53" s="354"/>
      <c r="IBH53" s="354"/>
      <c r="IBI53" s="354"/>
      <c r="IBJ53" s="354"/>
      <c r="IBK53" s="354"/>
      <c r="IBL53" s="354"/>
      <c r="IBM53" s="354"/>
      <c r="IBN53" s="354"/>
      <c r="IBO53" s="354"/>
      <c r="IBP53" s="354"/>
      <c r="IBQ53" s="354"/>
      <c r="IBR53" s="354"/>
      <c r="IBS53" s="354"/>
      <c r="IBT53" s="354"/>
      <c r="IBU53" s="354"/>
      <c r="IBV53" s="354"/>
      <c r="IBW53" s="354"/>
      <c r="IBX53" s="354"/>
      <c r="IBY53" s="354"/>
      <c r="IBZ53" s="354"/>
      <c r="ICA53" s="354"/>
      <c r="ICB53" s="354"/>
      <c r="ICC53" s="354"/>
      <c r="ICD53" s="354"/>
      <c r="ICE53" s="354"/>
      <c r="ICF53" s="354"/>
      <c r="ICG53" s="354"/>
      <c r="ICH53" s="354"/>
      <c r="ICI53" s="354"/>
      <c r="ICJ53" s="354"/>
      <c r="ICK53" s="354"/>
      <c r="ICL53" s="354"/>
      <c r="ICM53" s="354"/>
      <c r="ICN53" s="354"/>
      <c r="ICO53" s="354"/>
      <c r="ICP53" s="354"/>
      <c r="ICQ53" s="354"/>
      <c r="ICR53" s="354"/>
      <c r="ICS53" s="354"/>
      <c r="ICT53" s="354"/>
      <c r="ICU53" s="354"/>
      <c r="ICV53" s="354"/>
      <c r="ICW53" s="354"/>
      <c r="ICX53" s="354"/>
      <c r="ICY53" s="354"/>
      <c r="ICZ53" s="354"/>
      <c r="IDA53" s="354"/>
      <c r="IDB53" s="354"/>
      <c r="IDC53" s="354"/>
      <c r="IDD53" s="354"/>
      <c r="IDE53" s="354"/>
      <c r="IDF53" s="354"/>
      <c r="IDG53" s="354"/>
      <c r="IDH53" s="354"/>
      <c r="IDI53" s="354"/>
      <c r="IDJ53" s="354"/>
      <c r="IDK53" s="354"/>
      <c r="IDL53" s="354"/>
      <c r="IDM53" s="354"/>
      <c r="IDN53" s="354"/>
      <c r="IDO53" s="354"/>
      <c r="IDP53" s="354"/>
      <c r="IDQ53" s="354"/>
      <c r="IDR53" s="354"/>
      <c r="IDS53" s="354"/>
      <c r="IDT53" s="354"/>
      <c r="IDU53" s="354"/>
      <c r="IDV53" s="354"/>
      <c r="IDW53" s="354"/>
      <c r="IDX53" s="354"/>
      <c r="IDY53" s="354"/>
      <c r="IDZ53" s="354"/>
      <c r="IEA53" s="354"/>
      <c r="IEB53" s="354"/>
      <c r="IEC53" s="354"/>
      <c r="IED53" s="354"/>
      <c r="IEE53" s="354"/>
      <c r="IEF53" s="354"/>
      <c r="IEG53" s="354"/>
      <c r="IEH53" s="354"/>
      <c r="IEI53" s="354"/>
      <c r="IEJ53" s="354"/>
      <c r="IEK53" s="354"/>
      <c r="IEL53" s="354"/>
      <c r="IEM53" s="354"/>
      <c r="IEN53" s="354"/>
      <c r="IEO53" s="354"/>
      <c r="IEP53" s="354"/>
      <c r="IEQ53" s="354"/>
      <c r="IER53" s="354"/>
      <c r="IES53" s="354"/>
      <c r="IET53" s="354"/>
      <c r="IEU53" s="354"/>
      <c r="IEV53" s="354"/>
      <c r="IEW53" s="354"/>
      <c r="IEX53" s="354"/>
      <c r="IEY53" s="354"/>
      <c r="IEZ53" s="354"/>
      <c r="IFA53" s="354"/>
      <c r="IFB53" s="354"/>
      <c r="IFC53" s="354"/>
      <c r="IFD53" s="354"/>
      <c r="IFE53" s="354"/>
      <c r="IFF53" s="354"/>
      <c r="IFG53" s="354"/>
      <c r="IFH53" s="354"/>
      <c r="IFI53" s="354"/>
      <c r="IFJ53" s="354"/>
      <c r="IFK53" s="354"/>
      <c r="IFL53" s="354"/>
      <c r="IFM53" s="354"/>
      <c r="IFN53" s="354"/>
      <c r="IFO53" s="354"/>
      <c r="IFP53" s="354"/>
      <c r="IFQ53" s="354"/>
      <c r="IFR53" s="354"/>
      <c r="IFS53" s="354"/>
      <c r="IFT53" s="354"/>
      <c r="IFU53" s="354"/>
      <c r="IFV53" s="354"/>
      <c r="IFW53" s="354"/>
      <c r="IFX53" s="354"/>
      <c r="IFY53" s="354"/>
      <c r="IFZ53" s="354"/>
      <c r="IGA53" s="354"/>
      <c r="IGB53" s="354"/>
      <c r="IGC53" s="354"/>
      <c r="IGD53" s="354"/>
      <c r="IGE53" s="354"/>
      <c r="IGF53" s="354"/>
      <c r="IGG53" s="354"/>
      <c r="IGH53" s="354"/>
      <c r="IGI53" s="354"/>
      <c r="IGJ53" s="354"/>
      <c r="IGK53" s="354"/>
      <c r="IGL53" s="354"/>
      <c r="IGM53" s="354"/>
      <c r="IGN53" s="354"/>
      <c r="IGO53" s="354"/>
      <c r="IGP53" s="354"/>
      <c r="IGQ53" s="354"/>
      <c r="IGR53" s="354"/>
      <c r="IGS53" s="354"/>
      <c r="IGT53" s="354"/>
      <c r="IGU53" s="354"/>
      <c r="IGV53" s="354"/>
      <c r="IGW53" s="354"/>
      <c r="IGX53" s="354"/>
      <c r="IGY53" s="354"/>
      <c r="IGZ53" s="354"/>
      <c r="IHA53" s="354"/>
      <c r="IHB53" s="354"/>
      <c r="IHC53" s="354"/>
      <c r="IHD53" s="354"/>
      <c r="IHE53" s="354"/>
      <c r="IHF53" s="354"/>
      <c r="IHG53" s="354"/>
      <c r="IHH53" s="354"/>
      <c r="IHI53" s="354"/>
      <c r="IHJ53" s="354"/>
      <c r="IHK53" s="354"/>
      <c r="IHL53" s="354"/>
      <c r="IHM53" s="354"/>
      <c r="IHN53" s="354"/>
      <c r="IHO53" s="354"/>
      <c r="IHP53" s="354"/>
      <c r="IHQ53" s="354"/>
      <c r="IHR53" s="354"/>
      <c r="IHS53" s="354"/>
      <c r="IHT53" s="354"/>
      <c r="IHU53" s="354"/>
      <c r="IHV53" s="354"/>
      <c r="IHW53" s="354"/>
      <c r="IHX53" s="354"/>
      <c r="IHY53" s="354"/>
      <c r="IHZ53" s="354"/>
      <c r="IIA53" s="354"/>
      <c r="IIB53" s="354"/>
      <c r="IIC53" s="354"/>
      <c r="IID53" s="354"/>
      <c r="IIE53" s="354"/>
      <c r="IIF53" s="354"/>
      <c r="IIG53" s="354"/>
      <c r="IIH53" s="354"/>
      <c r="III53" s="354"/>
      <c r="IIJ53" s="354"/>
      <c r="IIK53" s="354"/>
      <c r="IIL53" s="354"/>
      <c r="IIM53" s="354"/>
      <c r="IIN53" s="354"/>
      <c r="IIO53" s="354"/>
      <c r="IIP53" s="354"/>
      <c r="IIQ53" s="354"/>
      <c r="IIR53" s="354"/>
      <c r="IIS53" s="354"/>
      <c r="IIT53" s="354"/>
      <c r="IIU53" s="354"/>
      <c r="IIV53" s="354"/>
      <c r="IIW53" s="354"/>
      <c r="IIX53" s="354"/>
      <c r="IIY53" s="354"/>
      <c r="IIZ53" s="354"/>
      <c r="IJA53" s="354"/>
      <c r="IJB53" s="354"/>
      <c r="IJC53" s="354"/>
      <c r="IJD53" s="354"/>
      <c r="IJE53" s="354"/>
      <c r="IJF53" s="354"/>
      <c r="IJG53" s="354"/>
      <c r="IJH53" s="354"/>
      <c r="IJI53" s="354"/>
      <c r="IJJ53" s="354"/>
      <c r="IJK53" s="354"/>
      <c r="IJL53" s="354"/>
      <c r="IJM53" s="354"/>
      <c r="IJN53" s="354"/>
      <c r="IJO53" s="354"/>
      <c r="IJP53" s="354"/>
      <c r="IJQ53" s="354"/>
      <c r="IJR53" s="354"/>
      <c r="IJS53" s="354"/>
      <c r="IJT53" s="354"/>
      <c r="IJU53" s="354"/>
      <c r="IJV53" s="354"/>
      <c r="IJW53" s="354"/>
      <c r="IJX53" s="354"/>
      <c r="IJY53" s="354"/>
      <c r="IJZ53" s="354"/>
      <c r="IKA53" s="354"/>
      <c r="IKB53" s="354"/>
      <c r="IKC53" s="354"/>
      <c r="IKD53" s="354"/>
      <c r="IKE53" s="354"/>
      <c r="IKF53" s="354"/>
      <c r="IKG53" s="354"/>
      <c r="IKH53" s="354"/>
      <c r="IKI53" s="354"/>
      <c r="IKJ53" s="354"/>
      <c r="IKK53" s="354"/>
      <c r="IKL53" s="354"/>
      <c r="IKM53" s="354"/>
      <c r="IKN53" s="354"/>
      <c r="IKO53" s="354"/>
      <c r="IKP53" s="354"/>
      <c r="IKQ53" s="354"/>
      <c r="IKR53" s="354"/>
      <c r="IKS53" s="354"/>
      <c r="IKT53" s="354"/>
      <c r="IKU53" s="354"/>
      <c r="IKV53" s="354"/>
      <c r="IKW53" s="354"/>
      <c r="IKX53" s="354"/>
      <c r="IKY53" s="354"/>
      <c r="IKZ53" s="354"/>
      <c r="ILA53" s="354"/>
      <c r="ILB53" s="354"/>
      <c r="ILC53" s="354"/>
      <c r="ILD53" s="354"/>
      <c r="ILE53" s="354"/>
      <c r="ILF53" s="354"/>
      <c r="ILG53" s="354"/>
      <c r="ILH53" s="354"/>
      <c r="ILI53" s="354"/>
      <c r="ILJ53" s="354"/>
      <c r="ILK53" s="354"/>
      <c r="ILL53" s="354"/>
      <c r="ILM53" s="354"/>
      <c r="ILN53" s="354"/>
      <c r="ILO53" s="354"/>
      <c r="ILP53" s="354"/>
      <c r="ILQ53" s="354"/>
      <c r="ILR53" s="354"/>
      <c r="ILS53" s="354"/>
      <c r="ILT53" s="354"/>
      <c r="ILU53" s="354"/>
      <c r="ILV53" s="354"/>
      <c r="ILW53" s="354"/>
      <c r="ILX53" s="354"/>
      <c r="ILY53" s="354"/>
      <c r="ILZ53" s="354"/>
      <c r="IMA53" s="354"/>
      <c r="IMB53" s="354"/>
      <c r="IMC53" s="354"/>
      <c r="IMD53" s="354"/>
      <c r="IME53" s="354"/>
      <c r="IMF53" s="354"/>
      <c r="IMG53" s="354"/>
      <c r="IMH53" s="354"/>
      <c r="IMI53" s="354"/>
      <c r="IMJ53" s="354"/>
      <c r="IMK53" s="354"/>
      <c r="IML53" s="354"/>
      <c r="IMM53" s="354"/>
      <c r="IMN53" s="354"/>
      <c r="IMO53" s="354"/>
      <c r="IMP53" s="354"/>
      <c r="IMQ53" s="354"/>
      <c r="IMR53" s="354"/>
      <c r="IMS53" s="354"/>
      <c r="IMT53" s="354"/>
      <c r="IMU53" s="354"/>
      <c r="IMV53" s="354"/>
      <c r="IMW53" s="354"/>
      <c r="IMX53" s="354"/>
      <c r="IMY53" s="354"/>
      <c r="IMZ53" s="354"/>
      <c r="INA53" s="354"/>
      <c r="INB53" s="354"/>
      <c r="INC53" s="354"/>
      <c r="IND53" s="354"/>
      <c r="INE53" s="354"/>
      <c r="INF53" s="354"/>
      <c r="ING53" s="354"/>
      <c r="INH53" s="354"/>
      <c r="INI53" s="354"/>
      <c r="INJ53" s="354"/>
      <c r="INK53" s="354"/>
      <c r="INL53" s="354"/>
      <c r="INM53" s="354"/>
      <c r="INN53" s="354"/>
      <c r="INO53" s="354"/>
      <c r="INP53" s="354"/>
      <c r="INQ53" s="354"/>
      <c r="INR53" s="354"/>
      <c r="INS53" s="354"/>
      <c r="INT53" s="354"/>
      <c r="INU53" s="354"/>
      <c r="INV53" s="354"/>
      <c r="INW53" s="354"/>
      <c r="INX53" s="354"/>
      <c r="INY53" s="354"/>
      <c r="INZ53" s="354"/>
      <c r="IOA53" s="354"/>
      <c r="IOB53" s="354"/>
      <c r="IOC53" s="354"/>
      <c r="IOD53" s="354"/>
      <c r="IOE53" s="354"/>
      <c r="IOF53" s="354"/>
      <c r="IOG53" s="354"/>
      <c r="IOH53" s="354"/>
      <c r="IOI53" s="354"/>
      <c r="IOJ53" s="354"/>
      <c r="IOK53" s="354"/>
      <c r="IOL53" s="354"/>
      <c r="IOM53" s="354"/>
      <c r="ION53" s="354"/>
      <c r="IOO53" s="354"/>
      <c r="IOP53" s="354"/>
      <c r="IOQ53" s="354"/>
      <c r="IOR53" s="354"/>
      <c r="IOS53" s="354"/>
      <c r="IOT53" s="354"/>
      <c r="IOU53" s="354"/>
      <c r="IOV53" s="354"/>
      <c r="IOW53" s="354"/>
      <c r="IOX53" s="354"/>
      <c r="IOY53" s="354"/>
      <c r="IOZ53" s="354"/>
      <c r="IPA53" s="354"/>
      <c r="IPB53" s="354"/>
      <c r="IPC53" s="354"/>
      <c r="IPD53" s="354"/>
      <c r="IPE53" s="354"/>
      <c r="IPF53" s="354"/>
      <c r="IPG53" s="354"/>
      <c r="IPH53" s="354"/>
      <c r="IPI53" s="354"/>
      <c r="IPJ53" s="354"/>
      <c r="IPK53" s="354"/>
      <c r="IPL53" s="354"/>
      <c r="IPM53" s="354"/>
      <c r="IPN53" s="354"/>
      <c r="IPO53" s="354"/>
      <c r="IPP53" s="354"/>
      <c r="IPQ53" s="354"/>
      <c r="IPR53" s="354"/>
      <c r="IPS53" s="354"/>
      <c r="IPT53" s="354"/>
      <c r="IPU53" s="354"/>
      <c r="IPV53" s="354"/>
      <c r="IPW53" s="354"/>
      <c r="IPX53" s="354"/>
      <c r="IPY53" s="354"/>
      <c r="IPZ53" s="354"/>
      <c r="IQA53" s="354"/>
      <c r="IQB53" s="354"/>
      <c r="IQC53" s="354"/>
      <c r="IQD53" s="354"/>
      <c r="IQE53" s="354"/>
      <c r="IQF53" s="354"/>
      <c r="IQG53" s="354"/>
      <c r="IQH53" s="354"/>
      <c r="IQI53" s="354"/>
      <c r="IQJ53" s="354"/>
      <c r="IQK53" s="354"/>
      <c r="IQL53" s="354"/>
      <c r="IQM53" s="354"/>
      <c r="IQN53" s="354"/>
      <c r="IQO53" s="354"/>
      <c r="IQP53" s="354"/>
      <c r="IQQ53" s="354"/>
      <c r="IQR53" s="354"/>
      <c r="IQS53" s="354"/>
      <c r="IQT53" s="354"/>
      <c r="IQU53" s="354"/>
      <c r="IQV53" s="354"/>
      <c r="IQW53" s="354"/>
      <c r="IQX53" s="354"/>
      <c r="IQY53" s="354"/>
      <c r="IQZ53" s="354"/>
      <c r="IRA53" s="354"/>
      <c r="IRB53" s="354"/>
      <c r="IRC53" s="354"/>
      <c r="IRD53" s="354"/>
      <c r="IRE53" s="354"/>
      <c r="IRF53" s="354"/>
      <c r="IRG53" s="354"/>
      <c r="IRH53" s="354"/>
      <c r="IRI53" s="354"/>
      <c r="IRJ53" s="354"/>
      <c r="IRK53" s="354"/>
      <c r="IRL53" s="354"/>
      <c r="IRM53" s="354"/>
      <c r="IRN53" s="354"/>
      <c r="IRO53" s="354"/>
      <c r="IRP53" s="354"/>
      <c r="IRQ53" s="354"/>
      <c r="IRR53" s="354"/>
      <c r="IRS53" s="354"/>
      <c r="IRT53" s="354"/>
      <c r="IRU53" s="354"/>
      <c r="IRV53" s="354"/>
      <c r="IRW53" s="354"/>
      <c r="IRX53" s="354"/>
      <c r="IRY53" s="354"/>
      <c r="IRZ53" s="354"/>
      <c r="ISA53" s="354"/>
      <c r="ISB53" s="354"/>
      <c r="ISC53" s="354"/>
      <c r="ISD53" s="354"/>
      <c r="ISE53" s="354"/>
      <c r="ISF53" s="354"/>
      <c r="ISG53" s="354"/>
      <c r="ISH53" s="354"/>
      <c r="ISI53" s="354"/>
      <c r="ISJ53" s="354"/>
      <c r="ISK53" s="354"/>
      <c r="ISL53" s="354"/>
      <c r="ISM53" s="354"/>
      <c r="ISN53" s="354"/>
      <c r="ISO53" s="354"/>
      <c r="ISP53" s="354"/>
      <c r="ISQ53" s="354"/>
      <c r="ISR53" s="354"/>
      <c r="ISS53" s="354"/>
      <c r="IST53" s="354"/>
      <c r="ISU53" s="354"/>
      <c r="ISV53" s="354"/>
      <c r="ISW53" s="354"/>
      <c r="ISX53" s="354"/>
      <c r="ISY53" s="354"/>
      <c r="ISZ53" s="354"/>
      <c r="ITA53" s="354"/>
      <c r="ITB53" s="354"/>
      <c r="ITC53" s="354"/>
      <c r="ITD53" s="354"/>
      <c r="ITE53" s="354"/>
      <c r="ITF53" s="354"/>
      <c r="ITG53" s="354"/>
      <c r="ITH53" s="354"/>
      <c r="ITI53" s="354"/>
      <c r="ITJ53" s="354"/>
      <c r="ITK53" s="354"/>
      <c r="ITL53" s="354"/>
      <c r="ITM53" s="354"/>
      <c r="ITN53" s="354"/>
      <c r="ITO53" s="354"/>
      <c r="ITP53" s="354"/>
      <c r="ITQ53" s="354"/>
      <c r="ITR53" s="354"/>
      <c r="ITS53" s="354"/>
      <c r="ITT53" s="354"/>
      <c r="ITU53" s="354"/>
      <c r="ITV53" s="354"/>
      <c r="ITW53" s="354"/>
      <c r="ITX53" s="354"/>
      <c r="ITY53" s="354"/>
      <c r="ITZ53" s="354"/>
      <c r="IUA53" s="354"/>
      <c r="IUB53" s="354"/>
      <c r="IUC53" s="354"/>
      <c r="IUD53" s="354"/>
      <c r="IUE53" s="354"/>
      <c r="IUF53" s="354"/>
      <c r="IUG53" s="354"/>
      <c r="IUH53" s="354"/>
      <c r="IUI53" s="354"/>
      <c r="IUJ53" s="354"/>
      <c r="IUK53" s="354"/>
      <c r="IUL53" s="354"/>
      <c r="IUM53" s="354"/>
      <c r="IUN53" s="354"/>
      <c r="IUO53" s="354"/>
      <c r="IUP53" s="354"/>
      <c r="IUQ53" s="354"/>
      <c r="IUR53" s="354"/>
      <c r="IUS53" s="354"/>
      <c r="IUT53" s="354"/>
      <c r="IUU53" s="354"/>
      <c r="IUV53" s="354"/>
      <c r="IUW53" s="354"/>
      <c r="IUX53" s="354"/>
      <c r="IUY53" s="354"/>
      <c r="IUZ53" s="354"/>
      <c r="IVA53" s="354"/>
      <c r="IVB53" s="354"/>
      <c r="IVC53" s="354"/>
      <c r="IVD53" s="354"/>
      <c r="IVE53" s="354"/>
      <c r="IVF53" s="354"/>
      <c r="IVG53" s="354"/>
      <c r="IVH53" s="354"/>
      <c r="IVI53" s="354"/>
      <c r="IVJ53" s="354"/>
      <c r="IVK53" s="354"/>
      <c r="IVL53" s="354"/>
      <c r="IVM53" s="354"/>
      <c r="IVN53" s="354"/>
      <c r="IVO53" s="354"/>
      <c r="IVP53" s="354"/>
      <c r="IVQ53" s="354"/>
      <c r="IVR53" s="354"/>
      <c r="IVS53" s="354"/>
      <c r="IVT53" s="354"/>
      <c r="IVU53" s="354"/>
      <c r="IVV53" s="354"/>
      <c r="IVW53" s="354"/>
      <c r="IVX53" s="354"/>
      <c r="IVY53" s="354"/>
      <c r="IVZ53" s="354"/>
      <c r="IWA53" s="354"/>
      <c r="IWB53" s="354"/>
      <c r="IWC53" s="354"/>
      <c r="IWD53" s="354"/>
      <c r="IWE53" s="354"/>
      <c r="IWF53" s="354"/>
      <c r="IWG53" s="354"/>
      <c r="IWH53" s="354"/>
      <c r="IWI53" s="354"/>
      <c r="IWJ53" s="354"/>
      <c r="IWK53" s="354"/>
      <c r="IWL53" s="354"/>
      <c r="IWM53" s="354"/>
      <c r="IWN53" s="354"/>
      <c r="IWO53" s="354"/>
      <c r="IWP53" s="354"/>
      <c r="IWQ53" s="354"/>
      <c r="IWR53" s="354"/>
      <c r="IWS53" s="354"/>
      <c r="IWT53" s="354"/>
      <c r="IWU53" s="354"/>
      <c r="IWV53" s="354"/>
      <c r="IWW53" s="354"/>
      <c r="IWX53" s="354"/>
      <c r="IWY53" s="354"/>
      <c r="IWZ53" s="354"/>
      <c r="IXA53" s="354"/>
      <c r="IXB53" s="354"/>
      <c r="IXC53" s="354"/>
      <c r="IXD53" s="354"/>
      <c r="IXE53" s="354"/>
      <c r="IXF53" s="354"/>
      <c r="IXG53" s="354"/>
      <c r="IXH53" s="354"/>
      <c r="IXI53" s="354"/>
      <c r="IXJ53" s="354"/>
      <c r="IXK53" s="354"/>
      <c r="IXL53" s="354"/>
      <c r="IXM53" s="354"/>
      <c r="IXN53" s="354"/>
      <c r="IXO53" s="354"/>
      <c r="IXP53" s="354"/>
      <c r="IXQ53" s="354"/>
      <c r="IXR53" s="354"/>
      <c r="IXS53" s="354"/>
      <c r="IXT53" s="354"/>
      <c r="IXU53" s="354"/>
      <c r="IXV53" s="354"/>
      <c r="IXW53" s="354"/>
      <c r="IXX53" s="354"/>
      <c r="IXY53" s="354"/>
      <c r="IXZ53" s="354"/>
      <c r="IYA53" s="354"/>
      <c r="IYB53" s="354"/>
      <c r="IYC53" s="354"/>
      <c r="IYD53" s="354"/>
      <c r="IYE53" s="354"/>
      <c r="IYF53" s="354"/>
      <c r="IYG53" s="354"/>
      <c r="IYH53" s="354"/>
      <c r="IYI53" s="354"/>
      <c r="IYJ53" s="354"/>
      <c r="IYK53" s="354"/>
      <c r="IYL53" s="354"/>
      <c r="IYM53" s="354"/>
      <c r="IYN53" s="354"/>
      <c r="IYO53" s="354"/>
      <c r="IYP53" s="354"/>
      <c r="IYQ53" s="354"/>
      <c r="IYR53" s="354"/>
      <c r="IYS53" s="354"/>
      <c r="IYT53" s="354"/>
      <c r="IYU53" s="354"/>
      <c r="IYV53" s="354"/>
      <c r="IYW53" s="354"/>
      <c r="IYX53" s="354"/>
      <c r="IYY53" s="354"/>
      <c r="IYZ53" s="354"/>
      <c r="IZA53" s="354"/>
      <c r="IZB53" s="354"/>
      <c r="IZC53" s="354"/>
      <c r="IZD53" s="354"/>
      <c r="IZE53" s="354"/>
      <c r="IZF53" s="354"/>
      <c r="IZG53" s="354"/>
      <c r="IZH53" s="354"/>
      <c r="IZI53" s="354"/>
      <c r="IZJ53" s="354"/>
      <c r="IZK53" s="354"/>
      <c r="IZL53" s="354"/>
      <c r="IZM53" s="354"/>
      <c r="IZN53" s="354"/>
      <c r="IZO53" s="354"/>
      <c r="IZP53" s="354"/>
      <c r="IZQ53" s="354"/>
      <c r="IZR53" s="354"/>
      <c r="IZS53" s="354"/>
      <c r="IZT53" s="354"/>
      <c r="IZU53" s="354"/>
      <c r="IZV53" s="354"/>
      <c r="IZW53" s="354"/>
      <c r="IZX53" s="354"/>
      <c r="IZY53" s="354"/>
      <c r="IZZ53" s="354"/>
      <c r="JAA53" s="354"/>
      <c r="JAB53" s="354"/>
      <c r="JAC53" s="354"/>
      <c r="JAD53" s="354"/>
      <c r="JAE53" s="354"/>
      <c r="JAF53" s="354"/>
      <c r="JAG53" s="354"/>
      <c r="JAH53" s="354"/>
      <c r="JAI53" s="354"/>
      <c r="JAJ53" s="354"/>
      <c r="JAK53" s="354"/>
      <c r="JAL53" s="354"/>
      <c r="JAM53" s="354"/>
      <c r="JAN53" s="354"/>
      <c r="JAO53" s="354"/>
      <c r="JAP53" s="354"/>
      <c r="JAQ53" s="354"/>
      <c r="JAR53" s="354"/>
      <c r="JAS53" s="354"/>
      <c r="JAT53" s="354"/>
      <c r="JAU53" s="354"/>
      <c r="JAV53" s="354"/>
      <c r="JAW53" s="354"/>
      <c r="JAX53" s="354"/>
      <c r="JAY53" s="354"/>
      <c r="JAZ53" s="354"/>
      <c r="JBA53" s="354"/>
      <c r="JBB53" s="354"/>
      <c r="JBC53" s="354"/>
      <c r="JBD53" s="354"/>
      <c r="JBE53" s="354"/>
      <c r="JBF53" s="354"/>
      <c r="JBG53" s="354"/>
      <c r="JBH53" s="354"/>
      <c r="JBI53" s="354"/>
      <c r="JBJ53" s="354"/>
      <c r="JBK53" s="354"/>
      <c r="JBL53" s="354"/>
      <c r="JBM53" s="354"/>
      <c r="JBN53" s="354"/>
      <c r="JBO53" s="354"/>
      <c r="JBP53" s="354"/>
      <c r="JBQ53" s="354"/>
      <c r="JBR53" s="354"/>
      <c r="JBS53" s="354"/>
      <c r="JBT53" s="354"/>
      <c r="JBU53" s="354"/>
      <c r="JBV53" s="354"/>
      <c r="JBW53" s="354"/>
      <c r="JBX53" s="354"/>
      <c r="JBY53" s="354"/>
      <c r="JBZ53" s="354"/>
      <c r="JCA53" s="354"/>
      <c r="JCB53" s="354"/>
      <c r="JCC53" s="354"/>
      <c r="JCD53" s="354"/>
      <c r="JCE53" s="354"/>
      <c r="JCF53" s="354"/>
      <c r="JCG53" s="354"/>
      <c r="JCH53" s="354"/>
      <c r="JCI53" s="354"/>
      <c r="JCJ53" s="354"/>
      <c r="JCK53" s="354"/>
      <c r="JCL53" s="354"/>
      <c r="JCM53" s="354"/>
      <c r="JCN53" s="354"/>
      <c r="JCO53" s="354"/>
      <c r="JCP53" s="354"/>
      <c r="JCQ53" s="354"/>
      <c r="JCR53" s="354"/>
      <c r="JCS53" s="354"/>
      <c r="JCT53" s="354"/>
      <c r="JCU53" s="354"/>
      <c r="JCV53" s="354"/>
      <c r="JCW53" s="354"/>
      <c r="JCX53" s="354"/>
      <c r="JCY53" s="354"/>
      <c r="JCZ53" s="354"/>
      <c r="JDA53" s="354"/>
      <c r="JDB53" s="354"/>
      <c r="JDC53" s="354"/>
      <c r="JDD53" s="354"/>
      <c r="JDE53" s="354"/>
      <c r="JDF53" s="354"/>
      <c r="JDG53" s="354"/>
      <c r="JDH53" s="354"/>
      <c r="JDI53" s="354"/>
      <c r="JDJ53" s="354"/>
      <c r="JDK53" s="354"/>
      <c r="JDL53" s="354"/>
      <c r="JDM53" s="354"/>
      <c r="JDN53" s="354"/>
      <c r="JDO53" s="354"/>
      <c r="JDP53" s="354"/>
      <c r="JDQ53" s="354"/>
      <c r="JDR53" s="354"/>
      <c r="JDS53" s="354"/>
      <c r="JDT53" s="354"/>
      <c r="JDU53" s="354"/>
      <c r="JDV53" s="354"/>
      <c r="JDW53" s="354"/>
      <c r="JDX53" s="354"/>
      <c r="JDY53" s="354"/>
      <c r="JDZ53" s="354"/>
      <c r="JEA53" s="354"/>
      <c r="JEB53" s="354"/>
      <c r="JEC53" s="354"/>
      <c r="JED53" s="354"/>
      <c r="JEE53" s="354"/>
      <c r="JEF53" s="354"/>
      <c r="JEG53" s="354"/>
      <c r="JEH53" s="354"/>
      <c r="JEI53" s="354"/>
      <c r="JEJ53" s="354"/>
      <c r="JEK53" s="354"/>
      <c r="JEL53" s="354"/>
      <c r="JEM53" s="354"/>
      <c r="JEN53" s="354"/>
      <c r="JEO53" s="354"/>
      <c r="JEP53" s="354"/>
      <c r="JEQ53" s="354"/>
      <c r="JER53" s="354"/>
      <c r="JES53" s="354"/>
      <c r="JET53" s="354"/>
      <c r="JEU53" s="354"/>
      <c r="JEV53" s="354"/>
      <c r="JEW53" s="354"/>
      <c r="JEX53" s="354"/>
      <c r="JEY53" s="354"/>
      <c r="JEZ53" s="354"/>
      <c r="JFA53" s="354"/>
      <c r="JFB53" s="354"/>
      <c r="JFC53" s="354"/>
      <c r="JFD53" s="354"/>
      <c r="JFE53" s="354"/>
      <c r="JFF53" s="354"/>
      <c r="JFG53" s="354"/>
      <c r="JFH53" s="354"/>
      <c r="JFI53" s="354"/>
      <c r="JFJ53" s="354"/>
      <c r="JFK53" s="354"/>
      <c r="JFL53" s="354"/>
      <c r="JFM53" s="354"/>
      <c r="JFN53" s="354"/>
      <c r="JFO53" s="354"/>
      <c r="JFP53" s="354"/>
      <c r="JFQ53" s="354"/>
      <c r="JFR53" s="354"/>
      <c r="JFS53" s="354"/>
      <c r="JFT53" s="354"/>
      <c r="JFU53" s="354"/>
      <c r="JFV53" s="354"/>
      <c r="JFW53" s="354"/>
      <c r="JFX53" s="354"/>
      <c r="JFY53" s="354"/>
      <c r="JFZ53" s="354"/>
      <c r="JGA53" s="354"/>
      <c r="JGB53" s="354"/>
      <c r="JGC53" s="354"/>
      <c r="JGD53" s="354"/>
      <c r="JGE53" s="354"/>
      <c r="JGF53" s="354"/>
      <c r="JGG53" s="354"/>
      <c r="JGH53" s="354"/>
      <c r="JGI53" s="354"/>
      <c r="JGJ53" s="354"/>
      <c r="JGK53" s="354"/>
      <c r="JGL53" s="354"/>
      <c r="JGM53" s="354"/>
      <c r="JGN53" s="354"/>
      <c r="JGO53" s="354"/>
      <c r="JGP53" s="354"/>
      <c r="JGQ53" s="354"/>
      <c r="JGR53" s="354"/>
      <c r="JGS53" s="354"/>
      <c r="JGT53" s="354"/>
      <c r="JGU53" s="354"/>
      <c r="JGV53" s="354"/>
      <c r="JGW53" s="354"/>
      <c r="JGX53" s="354"/>
      <c r="JGY53" s="354"/>
      <c r="JGZ53" s="354"/>
      <c r="JHA53" s="354"/>
      <c r="JHB53" s="354"/>
      <c r="JHC53" s="354"/>
      <c r="JHD53" s="354"/>
      <c r="JHE53" s="354"/>
      <c r="JHF53" s="354"/>
      <c r="JHG53" s="354"/>
      <c r="JHH53" s="354"/>
      <c r="JHI53" s="354"/>
      <c r="JHJ53" s="354"/>
      <c r="JHK53" s="354"/>
      <c r="JHL53" s="354"/>
      <c r="JHM53" s="354"/>
      <c r="JHN53" s="354"/>
      <c r="JHO53" s="354"/>
      <c r="JHP53" s="354"/>
      <c r="JHQ53" s="354"/>
      <c r="JHR53" s="354"/>
      <c r="JHS53" s="354"/>
      <c r="JHT53" s="354"/>
      <c r="JHU53" s="354"/>
      <c r="JHV53" s="354"/>
      <c r="JHW53" s="354"/>
      <c r="JHX53" s="354"/>
      <c r="JHY53" s="354"/>
      <c r="JHZ53" s="354"/>
      <c r="JIA53" s="354"/>
      <c r="JIB53" s="354"/>
      <c r="JIC53" s="354"/>
      <c r="JID53" s="354"/>
      <c r="JIE53" s="354"/>
      <c r="JIF53" s="354"/>
      <c r="JIG53" s="354"/>
      <c r="JIH53" s="354"/>
      <c r="JII53" s="354"/>
      <c r="JIJ53" s="354"/>
      <c r="JIK53" s="354"/>
      <c r="JIL53" s="354"/>
      <c r="JIM53" s="354"/>
      <c r="JIN53" s="354"/>
      <c r="JIO53" s="354"/>
      <c r="JIP53" s="354"/>
      <c r="JIQ53" s="354"/>
      <c r="JIR53" s="354"/>
      <c r="JIS53" s="354"/>
      <c r="JIT53" s="354"/>
      <c r="JIU53" s="354"/>
      <c r="JIV53" s="354"/>
      <c r="JIW53" s="354"/>
      <c r="JIX53" s="354"/>
      <c r="JIY53" s="354"/>
      <c r="JIZ53" s="354"/>
      <c r="JJA53" s="354"/>
      <c r="JJB53" s="354"/>
      <c r="JJC53" s="354"/>
      <c r="JJD53" s="354"/>
      <c r="JJE53" s="354"/>
      <c r="JJF53" s="354"/>
      <c r="JJG53" s="354"/>
      <c r="JJH53" s="354"/>
      <c r="JJI53" s="354"/>
      <c r="JJJ53" s="354"/>
      <c r="JJK53" s="354"/>
      <c r="JJL53" s="354"/>
      <c r="JJM53" s="354"/>
      <c r="JJN53" s="354"/>
      <c r="JJO53" s="354"/>
      <c r="JJP53" s="354"/>
      <c r="JJQ53" s="354"/>
      <c r="JJR53" s="354"/>
      <c r="JJS53" s="354"/>
      <c r="JJT53" s="354"/>
      <c r="JJU53" s="354"/>
      <c r="JJV53" s="354"/>
      <c r="JJW53" s="354"/>
      <c r="JJX53" s="354"/>
      <c r="JJY53" s="354"/>
      <c r="JJZ53" s="354"/>
      <c r="JKA53" s="354"/>
      <c r="JKB53" s="354"/>
      <c r="JKC53" s="354"/>
      <c r="JKD53" s="354"/>
      <c r="JKE53" s="354"/>
      <c r="JKF53" s="354"/>
      <c r="JKG53" s="354"/>
      <c r="JKH53" s="354"/>
      <c r="JKI53" s="354"/>
      <c r="JKJ53" s="354"/>
      <c r="JKK53" s="354"/>
      <c r="JKL53" s="354"/>
      <c r="JKM53" s="354"/>
      <c r="JKN53" s="354"/>
      <c r="JKO53" s="354"/>
      <c r="JKP53" s="354"/>
      <c r="JKQ53" s="354"/>
      <c r="JKR53" s="354"/>
      <c r="JKS53" s="354"/>
      <c r="JKT53" s="354"/>
      <c r="JKU53" s="354"/>
      <c r="JKV53" s="354"/>
      <c r="JKW53" s="354"/>
      <c r="JKX53" s="354"/>
      <c r="JKY53" s="354"/>
      <c r="JKZ53" s="354"/>
      <c r="JLA53" s="354"/>
      <c r="JLB53" s="354"/>
      <c r="JLC53" s="354"/>
      <c r="JLD53" s="354"/>
      <c r="JLE53" s="354"/>
      <c r="JLF53" s="354"/>
      <c r="JLG53" s="354"/>
      <c r="JLH53" s="354"/>
      <c r="JLI53" s="354"/>
      <c r="JLJ53" s="354"/>
      <c r="JLK53" s="354"/>
      <c r="JLL53" s="354"/>
      <c r="JLM53" s="354"/>
      <c r="JLN53" s="354"/>
      <c r="JLO53" s="354"/>
      <c r="JLP53" s="354"/>
      <c r="JLQ53" s="354"/>
      <c r="JLR53" s="354"/>
      <c r="JLS53" s="354"/>
      <c r="JLT53" s="354"/>
      <c r="JLU53" s="354"/>
      <c r="JLV53" s="354"/>
      <c r="JLW53" s="354"/>
      <c r="JLX53" s="354"/>
      <c r="JLY53" s="354"/>
      <c r="JLZ53" s="354"/>
      <c r="JMA53" s="354"/>
      <c r="JMB53" s="354"/>
      <c r="JMC53" s="354"/>
      <c r="JMD53" s="354"/>
      <c r="JME53" s="354"/>
      <c r="JMF53" s="354"/>
      <c r="JMG53" s="354"/>
      <c r="JMH53" s="354"/>
      <c r="JMI53" s="354"/>
      <c r="JMJ53" s="354"/>
      <c r="JMK53" s="354"/>
      <c r="JML53" s="354"/>
      <c r="JMM53" s="354"/>
      <c r="JMN53" s="354"/>
      <c r="JMO53" s="354"/>
      <c r="JMP53" s="354"/>
      <c r="JMQ53" s="354"/>
      <c r="JMR53" s="354"/>
      <c r="JMS53" s="354"/>
      <c r="JMT53" s="354"/>
      <c r="JMU53" s="354"/>
      <c r="JMV53" s="354"/>
      <c r="JMW53" s="354"/>
      <c r="JMX53" s="354"/>
      <c r="JMY53" s="354"/>
      <c r="JMZ53" s="354"/>
      <c r="JNA53" s="354"/>
      <c r="JNB53" s="354"/>
      <c r="JNC53" s="354"/>
      <c r="JND53" s="354"/>
      <c r="JNE53" s="354"/>
      <c r="JNF53" s="354"/>
      <c r="JNG53" s="354"/>
      <c r="JNH53" s="354"/>
      <c r="JNI53" s="354"/>
      <c r="JNJ53" s="354"/>
      <c r="JNK53" s="354"/>
      <c r="JNL53" s="354"/>
      <c r="JNM53" s="354"/>
      <c r="JNN53" s="354"/>
      <c r="JNO53" s="354"/>
      <c r="JNP53" s="354"/>
      <c r="JNQ53" s="354"/>
      <c r="JNR53" s="354"/>
      <c r="JNS53" s="354"/>
      <c r="JNT53" s="354"/>
      <c r="JNU53" s="354"/>
      <c r="JNV53" s="354"/>
      <c r="JNW53" s="354"/>
      <c r="JNX53" s="354"/>
      <c r="JNY53" s="354"/>
      <c r="JNZ53" s="354"/>
      <c r="JOA53" s="354"/>
      <c r="JOB53" s="354"/>
      <c r="JOC53" s="354"/>
      <c r="JOD53" s="354"/>
      <c r="JOE53" s="354"/>
      <c r="JOF53" s="354"/>
      <c r="JOG53" s="354"/>
      <c r="JOH53" s="354"/>
      <c r="JOI53" s="354"/>
      <c r="JOJ53" s="354"/>
      <c r="JOK53" s="354"/>
      <c r="JOL53" s="354"/>
      <c r="JOM53" s="354"/>
      <c r="JON53" s="354"/>
      <c r="JOO53" s="354"/>
      <c r="JOP53" s="354"/>
      <c r="JOQ53" s="354"/>
      <c r="JOR53" s="354"/>
      <c r="JOS53" s="354"/>
      <c r="JOT53" s="354"/>
      <c r="JOU53" s="354"/>
      <c r="JOV53" s="354"/>
      <c r="JOW53" s="354"/>
      <c r="JOX53" s="354"/>
      <c r="JOY53" s="354"/>
      <c r="JOZ53" s="354"/>
      <c r="JPA53" s="354"/>
      <c r="JPB53" s="354"/>
      <c r="JPC53" s="354"/>
      <c r="JPD53" s="354"/>
      <c r="JPE53" s="354"/>
      <c r="JPF53" s="354"/>
      <c r="JPG53" s="354"/>
      <c r="JPH53" s="354"/>
      <c r="JPI53" s="354"/>
      <c r="JPJ53" s="354"/>
      <c r="JPK53" s="354"/>
      <c r="JPL53" s="354"/>
      <c r="JPM53" s="354"/>
      <c r="JPN53" s="354"/>
      <c r="JPO53" s="354"/>
      <c r="JPP53" s="354"/>
      <c r="JPQ53" s="354"/>
      <c r="JPR53" s="354"/>
      <c r="JPS53" s="354"/>
      <c r="JPT53" s="354"/>
      <c r="JPU53" s="354"/>
      <c r="JPV53" s="354"/>
      <c r="JPW53" s="354"/>
      <c r="JPX53" s="354"/>
      <c r="JPY53" s="354"/>
      <c r="JPZ53" s="354"/>
      <c r="JQA53" s="354"/>
      <c r="JQB53" s="354"/>
      <c r="JQC53" s="354"/>
      <c r="JQD53" s="354"/>
      <c r="JQE53" s="354"/>
      <c r="JQF53" s="354"/>
      <c r="JQG53" s="354"/>
      <c r="JQH53" s="354"/>
      <c r="JQI53" s="354"/>
      <c r="JQJ53" s="354"/>
      <c r="JQK53" s="354"/>
      <c r="JQL53" s="354"/>
      <c r="JQM53" s="354"/>
      <c r="JQN53" s="354"/>
      <c r="JQO53" s="354"/>
      <c r="JQP53" s="354"/>
      <c r="JQQ53" s="354"/>
      <c r="JQR53" s="354"/>
      <c r="JQS53" s="354"/>
      <c r="JQT53" s="354"/>
      <c r="JQU53" s="354"/>
      <c r="JQV53" s="354"/>
      <c r="JQW53" s="354"/>
      <c r="JQX53" s="354"/>
      <c r="JQY53" s="354"/>
      <c r="JQZ53" s="354"/>
      <c r="JRA53" s="354"/>
      <c r="JRB53" s="354"/>
      <c r="JRC53" s="354"/>
      <c r="JRD53" s="354"/>
      <c r="JRE53" s="354"/>
      <c r="JRF53" s="354"/>
      <c r="JRG53" s="354"/>
      <c r="JRH53" s="354"/>
      <c r="JRI53" s="354"/>
      <c r="JRJ53" s="354"/>
      <c r="JRK53" s="354"/>
      <c r="JRL53" s="354"/>
      <c r="JRM53" s="354"/>
      <c r="JRN53" s="354"/>
      <c r="JRO53" s="354"/>
      <c r="JRP53" s="354"/>
      <c r="JRQ53" s="354"/>
      <c r="JRR53" s="354"/>
      <c r="JRS53" s="354"/>
      <c r="JRT53" s="354"/>
      <c r="JRU53" s="354"/>
      <c r="JRV53" s="354"/>
      <c r="JRW53" s="354"/>
      <c r="JRX53" s="354"/>
      <c r="JRY53" s="354"/>
      <c r="JRZ53" s="354"/>
      <c r="JSA53" s="354"/>
      <c r="JSB53" s="354"/>
      <c r="JSC53" s="354"/>
      <c r="JSD53" s="354"/>
      <c r="JSE53" s="354"/>
      <c r="JSF53" s="354"/>
      <c r="JSG53" s="354"/>
      <c r="JSH53" s="354"/>
      <c r="JSI53" s="354"/>
      <c r="JSJ53" s="354"/>
      <c r="JSK53" s="354"/>
      <c r="JSL53" s="354"/>
      <c r="JSM53" s="354"/>
      <c r="JSN53" s="354"/>
      <c r="JSO53" s="354"/>
      <c r="JSP53" s="354"/>
      <c r="JSQ53" s="354"/>
      <c r="JSR53" s="354"/>
      <c r="JSS53" s="354"/>
      <c r="JST53" s="354"/>
      <c r="JSU53" s="354"/>
      <c r="JSV53" s="354"/>
      <c r="JSW53" s="354"/>
      <c r="JSX53" s="354"/>
      <c r="JSY53" s="354"/>
      <c r="JSZ53" s="354"/>
      <c r="JTA53" s="354"/>
      <c r="JTB53" s="354"/>
      <c r="JTC53" s="354"/>
      <c r="JTD53" s="354"/>
      <c r="JTE53" s="354"/>
      <c r="JTF53" s="354"/>
      <c r="JTG53" s="354"/>
      <c r="JTH53" s="354"/>
      <c r="JTI53" s="354"/>
      <c r="JTJ53" s="354"/>
      <c r="JTK53" s="354"/>
      <c r="JTL53" s="354"/>
      <c r="JTM53" s="354"/>
      <c r="JTN53" s="354"/>
      <c r="JTO53" s="354"/>
      <c r="JTP53" s="354"/>
      <c r="JTQ53" s="354"/>
      <c r="JTR53" s="354"/>
      <c r="JTS53" s="354"/>
      <c r="JTT53" s="354"/>
      <c r="JTU53" s="354"/>
      <c r="JTV53" s="354"/>
      <c r="JTW53" s="354"/>
      <c r="JTX53" s="354"/>
      <c r="JTY53" s="354"/>
      <c r="JTZ53" s="354"/>
      <c r="JUA53" s="354"/>
      <c r="JUB53" s="354"/>
      <c r="JUC53" s="354"/>
      <c r="JUD53" s="354"/>
      <c r="JUE53" s="354"/>
      <c r="JUF53" s="354"/>
      <c r="JUG53" s="354"/>
      <c r="JUH53" s="354"/>
      <c r="JUI53" s="354"/>
      <c r="JUJ53" s="354"/>
      <c r="JUK53" s="354"/>
      <c r="JUL53" s="354"/>
      <c r="JUM53" s="354"/>
      <c r="JUN53" s="354"/>
      <c r="JUO53" s="354"/>
      <c r="JUP53" s="354"/>
      <c r="JUQ53" s="354"/>
      <c r="JUR53" s="354"/>
      <c r="JUS53" s="354"/>
      <c r="JUT53" s="354"/>
      <c r="JUU53" s="354"/>
      <c r="JUV53" s="354"/>
      <c r="JUW53" s="354"/>
      <c r="JUX53" s="354"/>
      <c r="JUY53" s="354"/>
      <c r="JUZ53" s="354"/>
      <c r="JVA53" s="354"/>
      <c r="JVB53" s="354"/>
      <c r="JVC53" s="354"/>
      <c r="JVD53" s="354"/>
      <c r="JVE53" s="354"/>
      <c r="JVF53" s="354"/>
      <c r="JVG53" s="354"/>
      <c r="JVH53" s="354"/>
      <c r="JVI53" s="354"/>
      <c r="JVJ53" s="354"/>
      <c r="JVK53" s="354"/>
      <c r="JVL53" s="354"/>
      <c r="JVM53" s="354"/>
      <c r="JVN53" s="354"/>
      <c r="JVO53" s="354"/>
      <c r="JVP53" s="354"/>
      <c r="JVQ53" s="354"/>
      <c r="JVR53" s="354"/>
      <c r="JVS53" s="354"/>
      <c r="JVT53" s="354"/>
      <c r="JVU53" s="354"/>
      <c r="JVV53" s="354"/>
      <c r="JVW53" s="354"/>
      <c r="JVX53" s="354"/>
      <c r="JVY53" s="354"/>
      <c r="JVZ53" s="354"/>
      <c r="JWA53" s="354"/>
      <c r="JWB53" s="354"/>
      <c r="JWC53" s="354"/>
      <c r="JWD53" s="354"/>
      <c r="JWE53" s="354"/>
      <c r="JWF53" s="354"/>
      <c r="JWG53" s="354"/>
      <c r="JWH53" s="354"/>
      <c r="JWI53" s="354"/>
      <c r="JWJ53" s="354"/>
      <c r="JWK53" s="354"/>
      <c r="JWL53" s="354"/>
      <c r="JWM53" s="354"/>
      <c r="JWN53" s="354"/>
      <c r="JWO53" s="354"/>
      <c r="JWP53" s="354"/>
      <c r="JWQ53" s="354"/>
      <c r="JWR53" s="354"/>
      <c r="JWS53" s="354"/>
      <c r="JWT53" s="354"/>
      <c r="JWU53" s="354"/>
      <c r="JWV53" s="354"/>
      <c r="JWW53" s="354"/>
      <c r="JWX53" s="354"/>
      <c r="JWY53" s="354"/>
      <c r="JWZ53" s="354"/>
      <c r="JXA53" s="354"/>
      <c r="JXB53" s="354"/>
      <c r="JXC53" s="354"/>
      <c r="JXD53" s="354"/>
      <c r="JXE53" s="354"/>
      <c r="JXF53" s="354"/>
      <c r="JXG53" s="354"/>
      <c r="JXH53" s="354"/>
      <c r="JXI53" s="354"/>
      <c r="JXJ53" s="354"/>
      <c r="JXK53" s="354"/>
      <c r="JXL53" s="354"/>
      <c r="JXM53" s="354"/>
      <c r="JXN53" s="354"/>
      <c r="JXO53" s="354"/>
      <c r="JXP53" s="354"/>
      <c r="JXQ53" s="354"/>
      <c r="JXR53" s="354"/>
      <c r="JXS53" s="354"/>
      <c r="JXT53" s="354"/>
      <c r="JXU53" s="354"/>
      <c r="JXV53" s="354"/>
      <c r="JXW53" s="354"/>
      <c r="JXX53" s="354"/>
      <c r="JXY53" s="354"/>
      <c r="JXZ53" s="354"/>
      <c r="JYA53" s="354"/>
      <c r="JYB53" s="354"/>
      <c r="JYC53" s="354"/>
      <c r="JYD53" s="354"/>
      <c r="JYE53" s="354"/>
      <c r="JYF53" s="354"/>
      <c r="JYG53" s="354"/>
      <c r="JYH53" s="354"/>
      <c r="JYI53" s="354"/>
      <c r="JYJ53" s="354"/>
      <c r="JYK53" s="354"/>
      <c r="JYL53" s="354"/>
      <c r="JYM53" s="354"/>
      <c r="JYN53" s="354"/>
      <c r="JYO53" s="354"/>
      <c r="JYP53" s="354"/>
      <c r="JYQ53" s="354"/>
      <c r="JYR53" s="354"/>
      <c r="JYS53" s="354"/>
      <c r="JYT53" s="354"/>
      <c r="JYU53" s="354"/>
      <c r="JYV53" s="354"/>
      <c r="JYW53" s="354"/>
      <c r="JYX53" s="354"/>
      <c r="JYY53" s="354"/>
      <c r="JYZ53" s="354"/>
      <c r="JZA53" s="354"/>
      <c r="JZB53" s="354"/>
      <c r="JZC53" s="354"/>
      <c r="JZD53" s="354"/>
      <c r="JZE53" s="354"/>
      <c r="JZF53" s="354"/>
      <c r="JZG53" s="354"/>
      <c r="JZH53" s="354"/>
      <c r="JZI53" s="354"/>
      <c r="JZJ53" s="354"/>
      <c r="JZK53" s="354"/>
      <c r="JZL53" s="354"/>
      <c r="JZM53" s="354"/>
      <c r="JZN53" s="354"/>
      <c r="JZO53" s="354"/>
      <c r="JZP53" s="354"/>
      <c r="JZQ53" s="354"/>
      <c r="JZR53" s="354"/>
      <c r="JZS53" s="354"/>
      <c r="JZT53" s="354"/>
      <c r="JZU53" s="354"/>
      <c r="JZV53" s="354"/>
      <c r="JZW53" s="354"/>
      <c r="JZX53" s="354"/>
      <c r="JZY53" s="354"/>
      <c r="JZZ53" s="354"/>
      <c r="KAA53" s="354"/>
      <c r="KAB53" s="354"/>
      <c r="KAC53" s="354"/>
      <c r="KAD53" s="354"/>
      <c r="KAE53" s="354"/>
      <c r="KAF53" s="354"/>
      <c r="KAG53" s="354"/>
      <c r="KAH53" s="354"/>
      <c r="KAI53" s="354"/>
      <c r="KAJ53" s="354"/>
      <c r="KAK53" s="354"/>
      <c r="KAL53" s="354"/>
      <c r="KAM53" s="354"/>
      <c r="KAN53" s="354"/>
      <c r="KAO53" s="354"/>
      <c r="KAP53" s="354"/>
      <c r="KAQ53" s="354"/>
      <c r="KAR53" s="354"/>
      <c r="KAS53" s="354"/>
      <c r="KAT53" s="354"/>
      <c r="KAU53" s="354"/>
      <c r="KAV53" s="354"/>
      <c r="KAW53" s="354"/>
      <c r="KAX53" s="354"/>
      <c r="KAY53" s="354"/>
      <c r="KAZ53" s="354"/>
      <c r="KBA53" s="354"/>
      <c r="KBB53" s="354"/>
      <c r="KBC53" s="354"/>
      <c r="KBD53" s="354"/>
      <c r="KBE53" s="354"/>
      <c r="KBF53" s="354"/>
      <c r="KBG53" s="354"/>
      <c r="KBH53" s="354"/>
      <c r="KBI53" s="354"/>
      <c r="KBJ53" s="354"/>
      <c r="KBK53" s="354"/>
      <c r="KBL53" s="354"/>
      <c r="KBM53" s="354"/>
      <c r="KBN53" s="354"/>
      <c r="KBO53" s="354"/>
      <c r="KBP53" s="354"/>
      <c r="KBQ53" s="354"/>
      <c r="KBR53" s="354"/>
      <c r="KBS53" s="354"/>
      <c r="KBT53" s="354"/>
      <c r="KBU53" s="354"/>
      <c r="KBV53" s="354"/>
      <c r="KBW53" s="354"/>
      <c r="KBX53" s="354"/>
      <c r="KBY53" s="354"/>
      <c r="KBZ53" s="354"/>
      <c r="KCA53" s="354"/>
      <c r="KCB53" s="354"/>
      <c r="KCC53" s="354"/>
      <c r="KCD53" s="354"/>
      <c r="KCE53" s="354"/>
      <c r="KCF53" s="354"/>
      <c r="KCG53" s="354"/>
      <c r="KCH53" s="354"/>
      <c r="KCI53" s="354"/>
      <c r="KCJ53" s="354"/>
      <c r="KCK53" s="354"/>
      <c r="KCL53" s="354"/>
      <c r="KCM53" s="354"/>
      <c r="KCN53" s="354"/>
      <c r="KCO53" s="354"/>
      <c r="KCP53" s="354"/>
      <c r="KCQ53" s="354"/>
      <c r="KCR53" s="354"/>
      <c r="KCS53" s="354"/>
      <c r="KCT53" s="354"/>
      <c r="KCU53" s="354"/>
      <c r="KCV53" s="354"/>
      <c r="KCW53" s="354"/>
      <c r="KCX53" s="354"/>
      <c r="KCY53" s="354"/>
      <c r="KCZ53" s="354"/>
      <c r="KDA53" s="354"/>
      <c r="KDB53" s="354"/>
      <c r="KDC53" s="354"/>
      <c r="KDD53" s="354"/>
      <c r="KDE53" s="354"/>
      <c r="KDF53" s="354"/>
      <c r="KDG53" s="354"/>
      <c r="KDH53" s="354"/>
      <c r="KDI53" s="354"/>
      <c r="KDJ53" s="354"/>
      <c r="KDK53" s="354"/>
      <c r="KDL53" s="354"/>
      <c r="KDM53" s="354"/>
      <c r="KDN53" s="354"/>
      <c r="KDO53" s="354"/>
      <c r="KDP53" s="354"/>
      <c r="KDQ53" s="354"/>
      <c r="KDR53" s="354"/>
      <c r="KDS53" s="354"/>
      <c r="KDT53" s="354"/>
      <c r="KDU53" s="354"/>
      <c r="KDV53" s="354"/>
      <c r="KDW53" s="354"/>
      <c r="KDX53" s="354"/>
      <c r="KDY53" s="354"/>
      <c r="KDZ53" s="354"/>
      <c r="KEA53" s="354"/>
      <c r="KEB53" s="354"/>
      <c r="KEC53" s="354"/>
      <c r="KED53" s="354"/>
      <c r="KEE53" s="354"/>
      <c r="KEF53" s="354"/>
      <c r="KEG53" s="354"/>
      <c r="KEH53" s="354"/>
      <c r="KEI53" s="354"/>
      <c r="KEJ53" s="354"/>
      <c r="KEK53" s="354"/>
      <c r="KEL53" s="354"/>
      <c r="KEM53" s="354"/>
      <c r="KEN53" s="354"/>
      <c r="KEO53" s="354"/>
      <c r="KEP53" s="354"/>
      <c r="KEQ53" s="354"/>
      <c r="KER53" s="354"/>
      <c r="KES53" s="354"/>
      <c r="KET53" s="354"/>
      <c r="KEU53" s="354"/>
      <c r="KEV53" s="354"/>
      <c r="KEW53" s="354"/>
      <c r="KEX53" s="354"/>
      <c r="KEY53" s="354"/>
      <c r="KEZ53" s="354"/>
      <c r="KFA53" s="354"/>
      <c r="KFB53" s="354"/>
      <c r="KFC53" s="354"/>
      <c r="KFD53" s="354"/>
      <c r="KFE53" s="354"/>
      <c r="KFF53" s="354"/>
      <c r="KFG53" s="354"/>
      <c r="KFH53" s="354"/>
      <c r="KFI53" s="354"/>
      <c r="KFJ53" s="354"/>
      <c r="KFK53" s="354"/>
      <c r="KFL53" s="354"/>
      <c r="KFM53" s="354"/>
      <c r="KFN53" s="354"/>
      <c r="KFO53" s="354"/>
      <c r="KFP53" s="354"/>
      <c r="KFQ53" s="354"/>
      <c r="KFR53" s="354"/>
      <c r="KFS53" s="354"/>
      <c r="KFT53" s="354"/>
      <c r="KFU53" s="354"/>
      <c r="KFV53" s="354"/>
      <c r="KFW53" s="354"/>
      <c r="KFX53" s="354"/>
      <c r="KFY53" s="354"/>
      <c r="KFZ53" s="354"/>
      <c r="KGA53" s="354"/>
      <c r="KGB53" s="354"/>
      <c r="KGC53" s="354"/>
      <c r="KGD53" s="354"/>
      <c r="KGE53" s="354"/>
      <c r="KGF53" s="354"/>
      <c r="KGG53" s="354"/>
      <c r="KGH53" s="354"/>
      <c r="KGI53" s="354"/>
      <c r="KGJ53" s="354"/>
      <c r="KGK53" s="354"/>
      <c r="KGL53" s="354"/>
      <c r="KGM53" s="354"/>
      <c r="KGN53" s="354"/>
      <c r="KGO53" s="354"/>
      <c r="KGP53" s="354"/>
      <c r="KGQ53" s="354"/>
      <c r="KGR53" s="354"/>
      <c r="KGS53" s="354"/>
      <c r="KGT53" s="354"/>
      <c r="KGU53" s="354"/>
      <c r="KGV53" s="354"/>
      <c r="KGW53" s="354"/>
      <c r="KGX53" s="354"/>
      <c r="KGY53" s="354"/>
      <c r="KGZ53" s="354"/>
      <c r="KHA53" s="354"/>
      <c r="KHB53" s="354"/>
      <c r="KHC53" s="354"/>
      <c r="KHD53" s="354"/>
      <c r="KHE53" s="354"/>
      <c r="KHF53" s="354"/>
      <c r="KHG53" s="354"/>
      <c r="KHH53" s="354"/>
      <c r="KHI53" s="354"/>
      <c r="KHJ53" s="354"/>
      <c r="KHK53" s="354"/>
      <c r="KHL53" s="354"/>
      <c r="KHM53" s="354"/>
      <c r="KHN53" s="354"/>
      <c r="KHO53" s="354"/>
      <c r="KHP53" s="354"/>
      <c r="KHQ53" s="354"/>
      <c r="KHR53" s="354"/>
      <c r="KHS53" s="354"/>
      <c r="KHT53" s="354"/>
      <c r="KHU53" s="354"/>
      <c r="KHV53" s="354"/>
      <c r="KHW53" s="354"/>
      <c r="KHX53" s="354"/>
      <c r="KHY53" s="354"/>
      <c r="KHZ53" s="354"/>
      <c r="KIA53" s="354"/>
      <c r="KIB53" s="354"/>
      <c r="KIC53" s="354"/>
      <c r="KID53" s="354"/>
      <c r="KIE53" s="354"/>
      <c r="KIF53" s="354"/>
      <c r="KIG53" s="354"/>
      <c r="KIH53" s="354"/>
      <c r="KII53" s="354"/>
      <c r="KIJ53" s="354"/>
      <c r="KIK53" s="354"/>
      <c r="KIL53" s="354"/>
      <c r="KIM53" s="354"/>
      <c r="KIN53" s="354"/>
      <c r="KIO53" s="354"/>
      <c r="KIP53" s="354"/>
      <c r="KIQ53" s="354"/>
      <c r="KIR53" s="354"/>
      <c r="KIS53" s="354"/>
      <c r="KIT53" s="354"/>
      <c r="KIU53" s="354"/>
      <c r="KIV53" s="354"/>
      <c r="KIW53" s="354"/>
      <c r="KIX53" s="354"/>
      <c r="KIY53" s="354"/>
      <c r="KIZ53" s="354"/>
      <c r="KJA53" s="354"/>
      <c r="KJB53" s="354"/>
      <c r="KJC53" s="354"/>
      <c r="KJD53" s="354"/>
      <c r="KJE53" s="354"/>
      <c r="KJF53" s="354"/>
      <c r="KJG53" s="354"/>
      <c r="KJH53" s="354"/>
      <c r="KJI53" s="354"/>
      <c r="KJJ53" s="354"/>
      <c r="KJK53" s="354"/>
      <c r="KJL53" s="354"/>
      <c r="KJM53" s="354"/>
      <c r="KJN53" s="354"/>
      <c r="KJO53" s="354"/>
      <c r="KJP53" s="354"/>
      <c r="KJQ53" s="354"/>
      <c r="KJR53" s="354"/>
      <c r="KJS53" s="354"/>
      <c r="KJT53" s="354"/>
      <c r="KJU53" s="354"/>
      <c r="KJV53" s="354"/>
      <c r="KJW53" s="354"/>
      <c r="KJX53" s="354"/>
      <c r="KJY53" s="354"/>
      <c r="KJZ53" s="354"/>
      <c r="KKA53" s="354"/>
      <c r="KKB53" s="354"/>
      <c r="KKC53" s="354"/>
      <c r="KKD53" s="354"/>
      <c r="KKE53" s="354"/>
      <c r="KKF53" s="354"/>
      <c r="KKG53" s="354"/>
      <c r="KKH53" s="354"/>
      <c r="KKI53" s="354"/>
      <c r="KKJ53" s="354"/>
      <c r="KKK53" s="354"/>
      <c r="KKL53" s="354"/>
      <c r="KKM53" s="354"/>
      <c r="KKN53" s="354"/>
      <c r="KKO53" s="354"/>
      <c r="KKP53" s="354"/>
      <c r="KKQ53" s="354"/>
      <c r="KKR53" s="354"/>
      <c r="KKS53" s="354"/>
      <c r="KKT53" s="354"/>
      <c r="KKU53" s="354"/>
      <c r="KKV53" s="354"/>
      <c r="KKW53" s="354"/>
      <c r="KKX53" s="354"/>
      <c r="KKY53" s="354"/>
      <c r="KKZ53" s="354"/>
      <c r="KLA53" s="354"/>
      <c r="KLB53" s="354"/>
      <c r="KLC53" s="354"/>
      <c r="KLD53" s="354"/>
      <c r="KLE53" s="354"/>
      <c r="KLF53" s="354"/>
      <c r="KLG53" s="354"/>
      <c r="KLH53" s="354"/>
      <c r="KLI53" s="354"/>
      <c r="KLJ53" s="354"/>
      <c r="KLK53" s="354"/>
      <c r="KLL53" s="354"/>
      <c r="KLM53" s="354"/>
      <c r="KLN53" s="354"/>
      <c r="KLO53" s="354"/>
      <c r="KLP53" s="354"/>
      <c r="KLQ53" s="354"/>
      <c r="KLR53" s="354"/>
      <c r="KLS53" s="354"/>
      <c r="KLT53" s="354"/>
      <c r="KLU53" s="354"/>
      <c r="KLV53" s="354"/>
      <c r="KLW53" s="354"/>
      <c r="KLX53" s="354"/>
      <c r="KLY53" s="354"/>
      <c r="KLZ53" s="354"/>
      <c r="KMA53" s="354"/>
      <c r="KMB53" s="354"/>
      <c r="KMC53" s="354"/>
      <c r="KMD53" s="354"/>
      <c r="KME53" s="354"/>
      <c r="KMF53" s="354"/>
      <c r="KMG53" s="354"/>
      <c r="KMH53" s="354"/>
      <c r="KMI53" s="354"/>
      <c r="KMJ53" s="354"/>
      <c r="KMK53" s="354"/>
      <c r="KML53" s="354"/>
      <c r="KMM53" s="354"/>
      <c r="KMN53" s="354"/>
      <c r="KMO53" s="354"/>
      <c r="KMP53" s="354"/>
      <c r="KMQ53" s="354"/>
      <c r="KMR53" s="354"/>
      <c r="KMS53" s="354"/>
      <c r="KMT53" s="354"/>
      <c r="KMU53" s="354"/>
      <c r="KMV53" s="354"/>
      <c r="KMW53" s="354"/>
      <c r="KMX53" s="354"/>
      <c r="KMY53" s="354"/>
      <c r="KMZ53" s="354"/>
      <c r="KNA53" s="354"/>
      <c r="KNB53" s="354"/>
      <c r="KNC53" s="354"/>
      <c r="KND53" s="354"/>
      <c r="KNE53" s="354"/>
      <c r="KNF53" s="354"/>
      <c r="KNG53" s="354"/>
      <c r="KNH53" s="354"/>
      <c r="KNI53" s="354"/>
      <c r="KNJ53" s="354"/>
      <c r="KNK53" s="354"/>
      <c r="KNL53" s="354"/>
      <c r="KNM53" s="354"/>
      <c r="KNN53" s="354"/>
      <c r="KNO53" s="354"/>
      <c r="KNP53" s="354"/>
      <c r="KNQ53" s="354"/>
      <c r="KNR53" s="354"/>
      <c r="KNS53" s="354"/>
      <c r="KNT53" s="354"/>
      <c r="KNU53" s="354"/>
      <c r="KNV53" s="354"/>
      <c r="KNW53" s="354"/>
      <c r="KNX53" s="354"/>
      <c r="KNY53" s="354"/>
      <c r="KNZ53" s="354"/>
      <c r="KOA53" s="354"/>
      <c r="KOB53" s="354"/>
      <c r="KOC53" s="354"/>
      <c r="KOD53" s="354"/>
      <c r="KOE53" s="354"/>
      <c r="KOF53" s="354"/>
      <c r="KOG53" s="354"/>
      <c r="KOH53" s="354"/>
      <c r="KOI53" s="354"/>
      <c r="KOJ53" s="354"/>
      <c r="KOK53" s="354"/>
      <c r="KOL53" s="354"/>
      <c r="KOM53" s="354"/>
      <c r="KON53" s="354"/>
      <c r="KOO53" s="354"/>
      <c r="KOP53" s="354"/>
      <c r="KOQ53" s="354"/>
      <c r="KOR53" s="354"/>
      <c r="KOS53" s="354"/>
      <c r="KOT53" s="354"/>
      <c r="KOU53" s="354"/>
      <c r="KOV53" s="354"/>
      <c r="KOW53" s="354"/>
      <c r="KOX53" s="354"/>
      <c r="KOY53" s="354"/>
      <c r="KOZ53" s="354"/>
      <c r="KPA53" s="354"/>
      <c r="KPB53" s="354"/>
      <c r="KPC53" s="354"/>
      <c r="KPD53" s="354"/>
      <c r="KPE53" s="354"/>
      <c r="KPF53" s="354"/>
      <c r="KPG53" s="354"/>
      <c r="KPH53" s="354"/>
      <c r="KPI53" s="354"/>
      <c r="KPJ53" s="354"/>
      <c r="KPK53" s="354"/>
      <c r="KPL53" s="354"/>
      <c r="KPM53" s="354"/>
      <c r="KPN53" s="354"/>
      <c r="KPO53" s="354"/>
      <c r="KPP53" s="354"/>
      <c r="KPQ53" s="354"/>
      <c r="KPR53" s="354"/>
      <c r="KPS53" s="354"/>
      <c r="KPT53" s="354"/>
      <c r="KPU53" s="354"/>
      <c r="KPV53" s="354"/>
      <c r="KPW53" s="354"/>
      <c r="KPX53" s="354"/>
      <c r="KPY53" s="354"/>
      <c r="KPZ53" s="354"/>
      <c r="KQA53" s="354"/>
      <c r="KQB53" s="354"/>
      <c r="KQC53" s="354"/>
      <c r="KQD53" s="354"/>
      <c r="KQE53" s="354"/>
      <c r="KQF53" s="354"/>
      <c r="KQG53" s="354"/>
      <c r="KQH53" s="354"/>
      <c r="KQI53" s="354"/>
      <c r="KQJ53" s="354"/>
      <c r="KQK53" s="354"/>
      <c r="KQL53" s="354"/>
      <c r="KQM53" s="354"/>
      <c r="KQN53" s="354"/>
      <c r="KQO53" s="354"/>
      <c r="KQP53" s="354"/>
      <c r="KQQ53" s="354"/>
      <c r="KQR53" s="354"/>
      <c r="KQS53" s="354"/>
      <c r="KQT53" s="354"/>
      <c r="KQU53" s="354"/>
      <c r="KQV53" s="354"/>
      <c r="KQW53" s="354"/>
      <c r="KQX53" s="354"/>
      <c r="KQY53" s="354"/>
      <c r="KQZ53" s="354"/>
      <c r="KRA53" s="354"/>
      <c r="KRB53" s="354"/>
      <c r="KRC53" s="354"/>
      <c r="KRD53" s="354"/>
      <c r="KRE53" s="354"/>
      <c r="KRF53" s="354"/>
      <c r="KRG53" s="354"/>
      <c r="KRH53" s="354"/>
      <c r="KRI53" s="354"/>
      <c r="KRJ53" s="354"/>
      <c r="KRK53" s="354"/>
      <c r="KRL53" s="354"/>
      <c r="KRM53" s="354"/>
      <c r="KRN53" s="354"/>
      <c r="KRO53" s="354"/>
      <c r="KRP53" s="354"/>
      <c r="KRQ53" s="354"/>
      <c r="KRR53" s="354"/>
      <c r="KRS53" s="354"/>
      <c r="KRT53" s="354"/>
      <c r="KRU53" s="354"/>
      <c r="KRV53" s="354"/>
      <c r="KRW53" s="354"/>
      <c r="KRX53" s="354"/>
      <c r="KRY53" s="354"/>
      <c r="KRZ53" s="354"/>
      <c r="KSA53" s="354"/>
      <c r="KSB53" s="354"/>
      <c r="KSC53" s="354"/>
      <c r="KSD53" s="354"/>
      <c r="KSE53" s="354"/>
      <c r="KSF53" s="354"/>
      <c r="KSG53" s="354"/>
      <c r="KSH53" s="354"/>
      <c r="KSI53" s="354"/>
      <c r="KSJ53" s="354"/>
      <c r="KSK53" s="354"/>
      <c r="KSL53" s="354"/>
      <c r="KSM53" s="354"/>
      <c r="KSN53" s="354"/>
      <c r="KSO53" s="354"/>
      <c r="KSP53" s="354"/>
      <c r="KSQ53" s="354"/>
      <c r="KSR53" s="354"/>
      <c r="KSS53" s="354"/>
      <c r="KST53" s="354"/>
      <c r="KSU53" s="354"/>
      <c r="KSV53" s="354"/>
      <c r="KSW53" s="354"/>
      <c r="KSX53" s="354"/>
      <c r="KSY53" s="354"/>
      <c r="KSZ53" s="354"/>
      <c r="KTA53" s="354"/>
      <c r="KTB53" s="354"/>
      <c r="KTC53" s="354"/>
      <c r="KTD53" s="354"/>
      <c r="KTE53" s="354"/>
      <c r="KTF53" s="354"/>
      <c r="KTG53" s="354"/>
      <c r="KTH53" s="354"/>
      <c r="KTI53" s="354"/>
      <c r="KTJ53" s="354"/>
      <c r="KTK53" s="354"/>
      <c r="KTL53" s="354"/>
      <c r="KTM53" s="354"/>
      <c r="KTN53" s="354"/>
      <c r="KTO53" s="354"/>
      <c r="KTP53" s="354"/>
      <c r="KTQ53" s="354"/>
      <c r="KTR53" s="354"/>
      <c r="KTS53" s="354"/>
      <c r="KTT53" s="354"/>
      <c r="KTU53" s="354"/>
      <c r="KTV53" s="354"/>
      <c r="KTW53" s="354"/>
      <c r="KTX53" s="354"/>
      <c r="KTY53" s="354"/>
      <c r="KTZ53" s="354"/>
      <c r="KUA53" s="354"/>
      <c r="KUB53" s="354"/>
      <c r="KUC53" s="354"/>
      <c r="KUD53" s="354"/>
      <c r="KUE53" s="354"/>
      <c r="KUF53" s="354"/>
      <c r="KUG53" s="354"/>
      <c r="KUH53" s="354"/>
      <c r="KUI53" s="354"/>
      <c r="KUJ53" s="354"/>
      <c r="KUK53" s="354"/>
      <c r="KUL53" s="354"/>
      <c r="KUM53" s="354"/>
      <c r="KUN53" s="354"/>
      <c r="KUO53" s="354"/>
      <c r="KUP53" s="354"/>
      <c r="KUQ53" s="354"/>
      <c r="KUR53" s="354"/>
      <c r="KUS53" s="354"/>
      <c r="KUT53" s="354"/>
      <c r="KUU53" s="354"/>
      <c r="KUV53" s="354"/>
      <c r="KUW53" s="354"/>
      <c r="KUX53" s="354"/>
      <c r="KUY53" s="354"/>
      <c r="KUZ53" s="354"/>
      <c r="KVA53" s="354"/>
      <c r="KVB53" s="354"/>
      <c r="KVC53" s="354"/>
      <c r="KVD53" s="354"/>
      <c r="KVE53" s="354"/>
      <c r="KVF53" s="354"/>
      <c r="KVG53" s="354"/>
      <c r="KVH53" s="354"/>
      <c r="KVI53" s="354"/>
      <c r="KVJ53" s="354"/>
      <c r="KVK53" s="354"/>
      <c r="KVL53" s="354"/>
      <c r="KVM53" s="354"/>
      <c r="KVN53" s="354"/>
      <c r="KVO53" s="354"/>
      <c r="KVP53" s="354"/>
      <c r="KVQ53" s="354"/>
      <c r="KVR53" s="354"/>
      <c r="KVS53" s="354"/>
      <c r="KVT53" s="354"/>
      <c r="KVU53" s="354"/>
      <c r="KVV53" s="354"/>
      <c r="KVW53" s="354"/>
      <c r="KVX53" s="354"/>
      <c r="KVY53" s="354"/>
      <c r="KVZ53" s="354"/>
      <c r="KWA53" s="354"/>
      <c r="KWB53" s="354"/>
      <c r="KWC53" s="354"/>
      <c r="KWD53" s="354"/>
      <c r="KWE53" s="354"/>
      <c r="KWF53" s="354"/>
      <c r="KWG53" s="354"/>
      <c r="KWH53" s="354"/>
      <c r="KWI53" s="354"/>
      <c r="KWJ53" s="354"/>
      <c r="KWK53" s="354"/>
      <c r="KWL53" s="354"/>
      <c r="KWM53" s="354"/>
      <c r="KWN53" s="354"/>
      <c r="KWO53" s="354"/>
      <c r="KWP53" s="354"/>
      <c r="KWQ53" s="354"/>
      <c r="KWR53" s="354"/>
      <c r="KWS53" s="354"/>
      <c r="KWT53" s="354"/>
      <c r="KWU53" s="354"/>
      <c r="KWV53" s="354"/>
      <c r="KWW53" s="354"/>
      <c r="KWX53" s="354"/>
      <c r="KWY53" s="354"/>
      <c r="KWZ53" s="354"/>
      <c r="KXA53" s="354"/>
      <c r="KXB53" s="354"/>
      <c r="KXC53" s="354"/>
      <c r="KXD53" s="354"/>
      <c r="KXE53" s="354"/>
      <c r="KXF53" s="354"/>
      <c r="KXG53" s="354"/>
      <c r="KXH53" s="354"/>
      <c r="KXI53" s="354"/>
      <c r="KXJ53" s="354"/>
      <c r="KXK53" s="354"/>
      <c r="KXL53" s="354"/>
      <c r="KXM53" s="354"/>
      <c r="KXN53" s="354"/>
      <c r="KXO53" s="354"/>
      <c r="KXP53" s="354"/>
      <c r="KXQ53" s="354"/>
      <c r="KXR53" s="354"/>
      <c r="KXS53" s="354"/>
      <c r="KXT53" s="354"/>
      <c r="KXU53" s="354"/>
      <c r="KXV53" s="354"/>
      <c r="KXW53" s="354"/>
      <c r="KXX53" s="354"/>
      <c r="KXY53" s="354"/>
      <c r="KXZ53" s="354"/>
      <c r="KYA53" s="354"/>
      <c r="KYB53" s="354"/>
      <c r="KYC53" s="354"/>
      <c r="KYD53" s="354"/>
      <c r="KYE53" s="354"/>
      <c r="KYF53" s="354"/>
      <c r="KYG53" s="354"/>
      <c r="KYH53" s="354"/>
      <c r="KYI53" s="354"/>
      <c r="KYJ53" s="354"/>
      <c r="KYK53" s="354"/>
      <c r="KYL53" s="354"/>
      <c r="KYM53" s="354"/>
      <c r="KYN53" s="354"/>
      <c r="KYO53" s="354"/>
      <c r="KYP53" s="354"/>
      <c r="KYQ53" s="354"/>
      <c r="KYR53" s="354"/>
      <c r="KYS53" s="354"/>
      <c r="KYT53" s="354"/>
      <c r="KYU53" s="354"/>
      <c r="KYV53" s="354"/>
      <c r="KYW53" s="354"/>
      <c r="KYX53" s="354"/>
      <c r="KYY53" s="354"/>
      <c r="KYZ53" s="354"/>
      <c r="KZA53" s="354"/>
      <c r="KZB53" s="354"/>
      <c r="KZC53" s="354"/>
      <c r="KZD53" s="354"/>
      <c r="KZE53" s="354"/>
      <c r="KZF53" s="354"/>
      <c r="KZG53" s="354"/>
      <c r="KZH53" s="354"/>
      <c r="KZI53" s="354"/>
      <c r="KZJ53" s="354"/>
      <c r="KZK53" s="354"/>
      <c r="KZL53" s="354"/>
      <c r="KZM53" s="354"/>
      <c r="KZN53" s="354"/>
      <c r="KZO53" s="354"/>
      <c r="KZP53" s="354"/>
      <c r="KZQ53" s="354"/>
      <c r="KZR53" s="354"/>
      <c r="KZS53" s="354"/>
      <c r="KZT53" s="354"/>
      <c r="KZU53" s="354"/>
      <c r="KZV53" s="354"/>
      <c r="KZW53" s="354"/>
      <c r="KZX53" s="354"/>
      <c r="KZY53" s="354"/>
      <c r="KZZ53" s="354"/>
      <c r="LAA53" s="354"/>
      <c r="LAB53" s="354"/>
      <c r="LAC53" s="354"/>
      <c r="LAD53" s="354"/>
      <c r="LAE53" s="354"/>
      <c r="LAF53" s="354"/>
      <c r="LAG53" s="354"/>
      <c r="LAH53" s="354"/>
      <c r="LAI53" s="354"/>
      <c r="LAJ53" s="354"/>
      <c r="LAK53" s="354"/>
      <c r="LAL53" s="354"/>
      <c r="LAM53" s="354"/>
      <c r="LAN53" s="354"/>
      <c r="LAO53" s="354"/>
      <c r="LAP53" s="354"/>
      <c r="LAQ53" s="354"/>
      <c r="LAR53" s="354"/>
      <c r="LAS53" s="354"/>
      <c r="LAT53" s="354"/>
      <c r="LAU53" s="354"/>
      <c r="LAV53" s="354"/>
      <c r="LAW53" s="354"/>
      <c r="LAX53" s="354"/>
      <c r="LAY53" s="354"/>
      <c r="LAZ53" s="354"/>
      <c r="LBA53" s="354"/>
      <c r="LBB53" s="354"/>
      <c r="LBC53" s="354"/>
      <c r="LBD53" s="354"/>
      <c r="LBE53" s="354"/>
      <c r="LBF53" s="354"/>
      <c r="LBG53" s="354"/>
      <c r="LBH53" s="354"/>
      <c r="LBI53" s="354"/>
      <c r="LBJ53" s="354"/>
      <c r="LBK53" s="354"/>
      <c r="LBL53" s="354"/>
      <c r="LBM53" s="354"/>
      <c r="LBN53" s="354"/>
      <c r="LBO53" s="354"/>
      <c r="LBP53" s="354"/>
      <c r="LBQ53" s="354"/>
      <c r="LBR53" s="354"/>
      <c r="LBS53" s="354"/>
      <c r="LBT53" s="354"/>
      <c r="LBU53" s="354"/>
      <c r="LBV53" s="354"/>
      <c r="LBW53" s="354"/>
      <c r="LBX53" s="354"/>
      <c r="LBY53" s="354"/>
      <c r="LBZ53" s="354"/>
      <c r="LCA53" s="354"/>
      <c r="LCB53" s="354"/>
      <c r="LCC53" s="354"/>
      <c r="LCD53" s="354"/>
      <c r="LCE53" s="354"/>
      <c r="LCF53" s="354"/>
      <c r="LCG53" s="354"/>
      <c r="LCH53" s="354"/>
      <c r="LCI53" s="354"/>
      <c r="LCJ53" s="354"/>
      <c r="LCK53" s="354"/>
      <c r="LCL53" s="354"/>
      <c r="LCM53" s="354"/>
      <c r="LCN53" s="354"/>
      <c r="LCO53" s="354"/>
      <c r="LCP53" s="354"/>
      <c r="LCQ53" s="354"/>
      <c r="LCR53" s="354"/>
      <c r="LCS53" s="354"/>
      <c r="LCT53" s="354"/>
      <c r="LCU53" s="354"/>
      <c r="LCV53" s="354"/>
      <c r="LCW53" s="354"/>
      <c r="LCX53" s="354"/>
      <c r="LCY53" s="354"/>
      <c r="LCZ53" s="354"/>
      <c r="LDA53" s="354"/>
      <c r="LDB53" s="354"/>
      <c r="LDC53" s="354"/>
      <c r="LDD53" s="354"/>
      <c r="LDE53" s="354"/>
      <c r="LDF53" s="354"/>
      <c r="LDG53" s="354"/>
      <c r="LDH53" s="354"/>
      <c r="LDI53" s="354"/>
      <c r="LDJ53" s="354"/>
      <c r="LDK53" s="354"/>
      <c r="LDL53" s="354"/>
      <c r="LDM53" s="354"/>
      <c r="LDN53" s="354"/>
      <c r="LDO53" s="354"/>
      <c r="LDP53" s="354"/>
      <c r="LDQ53" s="354"/>
      <c r="LDR53" s="354"/>
      <c r="LDS53" s="354"/>
      <c r="LDT53" s="354"/>
      <c r="LDU53" s="354"/>
      <c r="LDV53" s="354"/>
      <c r="LDW53" s="354"/>
      <c r="LDX53" s="354"/>
      <c r="LDY53" s="354"/>
      <c r="LDZ53" s="354"/>
      <c r="LEA53" s="354"/>
      <c r="LEB53" s="354"/>
      <c r="LEC53" s="354"/>
      <c r="LED53" s="354"/>
      <c r="LEE53" s="354"/>
      <c r="LEF53" s="354"/>
      <c r="LEG53" s="354"/>
      <c r="LEH53" s="354"/>
      <c r="LEI53" s="354"/>
      <c r="LEJ53" s="354"/>
      <c r="LEK53" s="354"/>
      <c r="LEL53" s="354"/>
      <c r="LEM53" s="354"/>
      <c r="LEN53" s="354"/>
      <c r="LEO53" s="354"/>
      <c r="LEP53" s="354"/>
      <c r="LEQ53" s="354"/>
      <c r="LER53" s="354"/>
      <c r="LES53" s="354"/>
      <c r="LET53" s="354"/>
      <c r="LEU53" s="354"/>
      <c r="LEV53" s="354"/>
      <c r="LEW53" s="354"/>
      <c r="LEX53" s="354"/>
      <c r="LEY53" s="354"/>
      <c r="LEZ53" s="354"/>
      <c r="LFA53" s="354"/>
      <c r="LFB53" s="354"/>
      <c r="LFC53" s="354"/>
      <c r="LFD53" s="354"/>
      <c r="LFE53" s="354"/>
      <c r="LFF53" s="354"/>
      <c r="LFG53" s="354"/>
      <c r="LFH53" s="354"/>
      <c r="LFI53" s="354"/>
      <c r="LFJ53" s="354"/>
      <c r="LFK53" s="354"/>
      <c r="LFL53" s="354"/>
      <c r="LFM53" s="354"/>
      <c r="LFN53" s="354"/>
      <c r="LFO53" s="354"/>
      <c r="LFP53" s="354"/>
      <c r="LFQ53" s="354"/>
      <c r="LFR53" s="354"/>
      <c r="LFS53" s="354"/>
      <c r="LFT53" s="354"/>
      <c r="LFU53" s="354"/>
      <c r="LFV53" s="354"/>
      <c r="LFW53" s="354"/>
      <c r="LFX53" s="354"/>
      <c r="LFY53" s="354"/>
      <c r="LFZ53" s="354"/>
      <c r="LGA53" s="354"/>
      <c r="LGB53" s="354"/>
      <c r="LGC53" s="354"/>
      <c r="LGD53" s="354"/>
      <c r="LGE53" s="354"/>
      <c r="LGF53" s="354"/>
      <c r="LGG53" s="354"/>
      <c r="LGH53" s="354"/>
      <c r="LGI53" s="354"/>
      <c r="LGJ53" s="354"/>
      <c r="LGK53" s="354"/>
      <c r="LGL53" s="354"/>
      <c r="LGM53" s="354"/>
      <c r="LGN53" s="354"/>
      <c r="LGO53" s="354"/>
      <c r="LGP53" s="354"/>
      <c r="LGQ53" s="354"/>
      <c r="LGR53" s="354"/>
      <c r="LGS53" s="354"/>
      <c r="LGT53" s="354"/>
      <c r="LGU53" s="354"/>
      <c r="LGV53" s="354"/>
      <c r="LGW53" s="354"/>
      <c r="LGX53" s="354"/>
      <c r="LGY53" s="354"/>
      <c r="LGZ53" s="354"/>
      <c r="LHA53" s="354"/>
      <c r="LHB53" s="354"/>
      <c r="LHC53" s="354"/>
      <c r="LHD53" s="354"/>
      <c r="LHE53" s="354"/>
      <c r="LHF53" s="354"/>
      <c r="LHG53" s="354"/>
      <c r="LHH53" s="354"/>
      <c r="LHI53" s="354"/>
      <c r="LHJ53" s="354"/>
      <c r="LHK53" s="354"/>
      <c r="LHL53" s="354"/>
      <c r="LHM53" s="354"/>
      <c r="LHN53" s="354"/>
      <c r="LHO53" s="354"/>
      <c r="LHP53" s="354"/>
      <c r="LHQ53" s="354"/>
      <c r="LHR53" s="354"/>
      <c r="LHS53" s="354"/>
      <c r="LHT53" s="354"/>
      <c r="LHU53" s="354"/>
      <c r="LHV53" s="354"/>
      <c r="LHW53" s="354"/>
      <c r="LHX53" s="354"/>
      <c r="LHY53" s="354"/>
      <c r="LHZ53" s="354"/>
      <c r="LIA53" s="354"/>
      <c r="LIB53" s="354"/>
      <c r="LIC53" s="354"/>
      <c r="LID53" s="354"/>
      <c r="LIE53" s="354"/>
      <c r="LIF53" s="354"/>
      <c r="LIG53" s="354"/>
      <c r="LIH53" s="354"/>
      <c r="LII53" s="354"/>
      <c r="LIJ53" s="354"/>
      <c r="LIK53" s="354"/>
      <c r="LIL53" s="354"/>
      <c r="LIM53" s="354"/>
      <c r="LIN53" s="354"/>
      <c r="LIO53" s="354"/>
      <c r="LIP53" s="354"/>
      <c r="LIQ53" s="354"/>
      <c r="LIR53" s="354"/>
      <c r="LIS53" s="354"/>
      <c r="LIT53" s="354"/>
      <c r="LIU53" s="354"/>
      <c r="LIV53" s="354"/>
      <c r="LIW53" s="354"/>
      <c r="LIX53" s="354"/>
      <c r="LIY53" s="354"/>
      <c r="LIZ53" s="354"/>
      <c r="LJA53" s="354"/>
      <c r="LJB53" s="354"/>
      <c r="LJC53" s="354"/>
      <c r="LJD53" s="354"/>
      <c r="LJE53" s="354"/>
      <c r="LJF53" s="354"/>
      <c r="LJG53" s="354"/>
      <c r="LJH53" s="354"/>
      <c r="LJI53" s="354"/>
      <c r="LJJ53" s="354"/>
      <c r="LJK53" s="354"/>
      <c r="LJL53" s="354"/>
      <c r="LJM53" s="354"/>
      <c r="LJN53" s="354"/>
      <c r="LJO53" s="354"/>
      <c r="LJP53" s="354"/>
      <c r="LJQ53" s="354"/>
      <c r="LJR53" s="354"/>
      <c r="LJS53" s="354"/>
      <c r="LJT53" s="354"/>
      <c r="LJU53" s="354"/>
      <c r="LJV53" s="354"/>
      <c r="LJW53" s="354"/>
      <c r="LJX53" s="354"/>
      <c r="LJY53" s="354"/>
      <c r="LJZ53" s="354"/>
      <c r="LKA53" s="354"/>
      <c r="LKB53" s="354"/>
      <c r="LKC53" s="354"/>
      <c r="LKD53" s="354"/>
      <c r="LKE53" s="354"/>
      <c r="LKF53" s="354"/>
      <c r="LKG53" s="354"/>
      <c r="LKH53" s="354"/>
      <c r="LKI53" s="354"/>
      <c r="LKJ53" s="354"/>
      <c r="LKK53" s="354"/>
      <c r="LKL53" s="354"/>
      <c r="LKM53" s="354"/>
      <c r="LKN53" s="354"/>
      <c r="LKO53" s="354"/>
      <c r="LKP53" s="354"/>
      <c r="LKQ53" s="354"/>
      <c r="LKR53" s="354"/>
      <c r="LKS53" s="354"/>
      <c r="LKT53" s="354"/>
      <c r="LKU53" s="354"/>
      <c r="LKV53" s="354"/>
      <c r="LKW53" s="354"/>
      <c r="LKX53" s="354"/>
      <c r="LKY53" s="354"/>
      <c r="LKZ53" s="354"/>
      <c r="LLA53" s="354"/>
      <c r="LLB53" s="354"/>
      <c r="LLC53" s="354"/>
      <c r="LLD53" s="354"/>
      <c r="LLE53" s="354"/>
      <c r="LLF53" s="354"/>
      <c r="LLG53" s="354"/>
      <c r="LLH53" s="354"/>
      <c r="LLI53" s="354"/>
      <c r="LLJ53" s="354"/>
      <c r="LLK53" s="354"/>
      <c r="LLL53" s="354"/>
      <c r="LLM53" s="354"/>
      <c r="LLN53" s="354"/>
      <c r="LLO53" s="354"/>
      <c r="LLP53" s="354"/>
      <c r="LLQ53" s="354"/>
      <c r="LLR53" s="354"/>
      <c r="LLS53" s="354"/>
      <c r="LLT53" s="354"/>
      <c r="LLU53" s="354"/>
      <c r="LLV53" s="354"/>
      <c r="LLW53" s="354"/>
      <c r="LLX53" s="354"/>
      <c r="LLY53" s="354"/>
      <c r="LLZ53" s="354"/>
      <c r="LMA53" s="354"/>
      <c r="LMB53" s="354"/>
      <c r="LMC53" s="354"/>
      <c r="LMD53" s="354"/>
      <c r="LME53" s="354"/>
      <c r="LMF53" s="354"/>
      <c r="LMG53" s="354"/>
      <c r="LMH53" s="354"/>
      <c r="LMI53" s="354"/>
      <c r="LMJ53" s="354"/>
      <c r="LMK53" s="354"/>
      <c r="LML53" s="354"/>
      <c r="LMM53" s="354"/>
      <c r="LMN53" s="354"/>
      <c r="LMO53" s="354"/>
      <c r="LMP53" s="354"/>
      <c r="LMQ53" s="354"/>
      <c r="LMR53" s="354"/>
      <c r="LMS53" s="354"/>
      <c r="LMT53" s="354"/>
      <c r="LMU53" s="354"/>
      <c r="LMV53" s="354"/>
      <c r="LMW53" s="354"/>
      <c r="LMX53" s="354"/>
      <c r="LMY53" s="354"/>
      <c r="LMZ53" s="354"/>
      <c r="LNA53" s="354"/>
      <c r="LNB53" s="354"/>
      <c r="LNC53" s="354"/>
      <c r="LND53" s="354"/>
      <c r="LNE53" s="354"/>
      <c r="LNF53" s="354"/>
      <c r="LNG53" s="354"/>
      <c r="LNH53" s="354"/>
      <c r="LNI53" s="354"/>
      <c r="LNJ53" s="354"/>
      <c r="LNK53" s="354"/>
      <c r="LNL53" s="354"/>
      <c r="LNM53" s="354"/>
      <c r="LNN53" s="354"/>
      <c r="LNO53" s="354"/>
      <c r="LNP53" s="354"/>
      <c r="LNQ53" s="354"/>
      <c r="LNR53" s="354"/>
      <c r="LNS53" s="354"/>
      <c r="LNT53" s="354"/>
      <c r="LNU53" s="354"/>
      <c r="LNV53" s="354"/>
      <c r="LNW53" s="354"/>
      <c r="LNX53" s="354"/>
      <c r="LNY53" s="354"/>
      <c r="LNZ53" s="354"/>
      <c r="LOA53" s="354"/>
      <c r="LOB53" s="354"/>
      <c r="LOC53" s="354"/>
      <c r="LOD53" s="354"/>
      <c r="LOE53" s="354"/>
      <c r="LOF53" s="354"/>
      <c r="LOG53" s="354"/>
      <c r="LOH53" s="354"/>
      <c r="LOI53" s="354"/>
      <c r="LOJ53" s="354"/>
      <c r="LOK53" s="354"/>
      <c r="LOL53" s="354"/>
      <c r="LOM53" s="354"/>
      <c r="LON53" s="354"/>
      <c r="LOO53" s="354"/>
      <c r="LOP53" s="354"/>
      <c r="LOQ53" s="354"/>
      <c r="LOR53" s="354"/>
      <c r="LOS53" s="354"/>
      <c r="LOT53" s="354"/>
      <c r="LOU53" s="354"/>
      <c r="LOV53" s="354"/>
      <c r="LOW53" s="354"/>
      <c r="LOX53" s="354"/>
      <c r="LOY53" s="354"/>
      <c r="LOZ53" s="354"/>
      <c r="LPA53" s="354"/>
      <c r="LPB53" s="354"/>
      <c r="LPC53" s="354"/>
      <c r="LPD53" s="354"/>
      <c r="LPE53" s="354"/>
      <c r="LPF53" s="354"/>
      <c r="LPG53" s="354"/>
      <c r="LPH53" s="354"/>
      <c r="LPI53" s="354"/>
      <c r="LPJ53" s="354"/>
      <c r="LPK53" s="354"/>
      <c r="LPL53" s="354"/>
      <c r="LPM53" s="354"/>
      <c r="LPN53" s="354"/>
      <c r="LPO53" s="354"/>
      <c r="LPP53" s="354"/>
      <c r="LPQ53" s="354"/>
      <c r="LPR53" s="354"/>
      <c r="LPS53" s="354"/>
      <c r="LPT53" s="354"/>
      <c r="LPU53" s="354"/>
      <c r="LPV53" s="354"/>
      <c r="LPW53" s="354"/>
      <c r="LPX53" s="354"/>
      <c r="LPY53" s="354"/>
      <c r="LPZ53" s="354"/>
      <c r="LQA53" s="354"/>
      <c r="LQB53" s="354"/>
      <c r="LQC53" s="354"/>
      <c r="LQD53" s="354"/>
      <c r="LQE53" s="354"/>
      <c r="LQF53" s="354"/>
      <c r="LQG53" s="354"/>
      <c r="LQH53" s="354"/>
      <c r="LQI53" s="354"/>
      <c r="LQJ53" s="354"/>
      <c r="LQK53" s="354"/>
      <c r="LQL53" s="354"/>
      <c r="LQM53" s="354"/>
      <c r="LQN53" s="354"/>
      <c r="LQO53" s="354"/>
      <c r="LQP53" s="354"/>
      <c r="LQQ53" s="354"/>
      <c r="LQR53" s="354"/>
      <c r="LQS53" s="354"/>
      <c r="LQT53" s="354"/>
      <c r="LQU53" s="354"/>
      <c r="LQV53" s="354"/>
      <c r="LQW53" s="354"/>
      <c r="LQX53" s="354"/>
      <c r="LQY53" s="354"/>
      <c r="LQZ53" s="354"/>
      <c r="LRA53" s="354"/>
      <c r="LRB53" s="354"/>
      <c r="LRC53" s="354"/>
      <c r="LRD53" s="354"/>
      <c r="LRE53" s="354"/>
      <c r="LRF53" s="354"/>
      <c r="LRG53" s="354"/>
      <c r="LRH53" s="354"/>
      <c r="LRI53" s="354"/>
      <c r="LRJ53" s="354"/>
      <c r="LRK53" s="354"/>
      <c r="LRL53" s="354"/>
      <c r="LRM53" s="354"/>
      <c r="LRN53" s="354"/>
      <c r="LRO53" s="354"/>
      <c r="LRP53" s="354"/>
      <c r="LRQ53" s="354"/>
      <c r="LRR53" s="354"/>
      <c r="LRS53" s="354"/>
      <c r="LRT53" s="354"/>
      <c r="LRU53" s="354"/>
      <c r="LRV53" s="354"/>
      <c r="LRW53" s="354"/>
      <c r="LRX53" s="354"/>
      <c r="LRY53" s="354"/>
      <c r="LRZ53" s="354"/>
      <c r="LSA53" s="354"/>
      <c r="LSB53" s="354"/>
      <c r="LSC53" s="354"/>
      <c r="LSD53" s="354"/>
      <c r="LSE53" s="354"/>
      <c r="LSF53" s="354"/>
      <c r="LSG53" s="354"/>
      <c r="LSH53" s="354"/>
      <c r="LSI53" s="354"/>
      <c r="LSJ53" s="354"/>
      <c r="LSK53" s="354"/>
      <c r="LSL53" s="354"/>
      <c r="LSM53" s="354"/>
      <c r="LSN53" s="354"/>
      <c r="LSO53" s="354"/>
      <c r="LSP53" s="354"/>
      <c r="LSQ53" s="354"/>
      <c r="LSR53" s="354"/>
      <c r="LSS53" s="354"/>
      <c r="LST53" s="354"/>
      <c r="LSU53" s="354"/>
      <c r="LSV53" s="354"/>
      <c r="LSW53" s="354"/>
      <c r="LSX53" s="354"/>
      <c r="LSY53" s="354"/>
      <c r="LSZ53" s="354"/>
      <c r="LTA53" s="354"/>
      <c r="LTB53" s="354"/>
      <c r="LTC53" s="354"/>
      <c r="LTD53" s="354"/>
      <c r="LTE53" s="354"/>
      <c r="LTF53" s="354"/>
      <c r="LTG53" s="354"/>
      <c r="LTH53" s="354"/>
      <c r="LTI53" s="354"/>
      <c r="LTJ53" s="354"/>
      <c r="LTK53" s="354"/>
      <c r="LTL53" s="354"/>
      <c r="LTM53" s="354"/>
      <c r="LTN53" s="354"/>
      <c r="LTO53" s="354"/>
      <c r="LTP53" s="354"/>
      <c r="LTQ53" s="354"/>
      <c r="LTR53" s="354"/>
      <c r="LTS53" s="354"/>
      <c r="LTT53" s="354"/>
      <c r="LTU53" s="354"/>
      <c r="LTV53" s="354"/>
      <c r="LTW53" s="354"/>
      <c r="LTX53" s="354"/>
      <c r="LTY53" s="354"/>
      <c r="LTZ53" s="354"/>
      <c r="LUA53" s="354"/>
      <c r="LUB53" s="354"/>
      <c r="LUC53" s="354"/>
      <c r="LUD53" s="354"/>
      <c r="LUE53" s="354"/>
      <c r="LUF53" s="354"/>
      <c r="LUG53" s="354"/>
      <c r="LUH53" s="354"/>
      <c r="LUI53" s="354"/>
      <c r="LUJ53" s="354"/>
      <c r="LUK53" s="354"/>
      <c r="LUL53" s="354"/>
      <c r="LUM53" s="354"/>
      <c r="LUN53" s="354"/>
      <c r="LUO53" s="354"/>
      <c r="LUP53" s="354"/>
      <c r="LUQ53" s="354"/>
      <c r="LUR53" s="354"/>
      <c r="LUS53" s="354"/>
      <c r="LUT53" s="354"/>
      <c r="LUU53" s="354"/>
      <c r="LUV53" s="354"/>
      <c r="LUW53" s="354"/>
      <c r="LUX53" s="354"/>
      <c r="LUY53" s="354"/>
      <c r="LUZ53" s="354"/>
      <c r="LVA53" s="354"/>
      <c r="LVB53" s="354"/>
      <c r="LVC53" s="354"/>
      <c r="LVD53" s="354"/>
      <c r="LVE53" s="354"/>
      <c r="LVF53" s="354"/>
      <c r="LVG53" s="354"/>
      <c r="LVH53" s="354"/>
      <c r="LVI53" s="354"/>
      <c r="LVJ53" s="354"/>
      <c r="LVK53" s="354"/>
      <c r="LVL53" s="354"/>
      <c r="LVM53" s="354"/>
      <c r="LVN53" s="354"/>
      <c r="LVO53" s="354"/>
      <c r="LVP53" s="354"/>
      <c r="LVQ53" s="354"/>
      <c r="LVR53" s="354"/>
      <c r="LVS53" s="354"/>
      <c r="LVT53" s="354"/>
      <c r="LVU53" s="354"/>
      <c r="LVV53" s="354"/>
      <c r="LVW53" s="354"/>
      <c r="LVX53" s="354"/>
      <c r="LVY53" s="354"/>
      <c r="LVZ53" s="354"/>
      <c r="LWA53" s="354"/>
      <c r="LWB53" s="354"/>
      <c r="LWC53" s="354"/>
      <c r="LWD53" s="354"/>
      <c r="LWE53" s="354"/>
      <c r="LWF53" s="354"/>
      <c r="LWG53" s="354"/>
      <c r="LWH53" s="354"/>
      <c r="LWI53" s="354"/>
      <c r="LWJ53" s="354"/>
      <c r="LWK53" s="354"/>
      <c r="LWL53" s="354"/>
      <c r="LWM53" s="354"/>
      <c r="LWN53" s="354"/>
      <c r="LWO53" s="354"/>
      <c r="LWP53" s="354"/>
      <c r="LWQ53" s="354"/>
      <c r="LWR53" s="354"/>
      <c r="LWS53" s="354"/>
      <c r="LWT53" s="354"/>
      <c r="LWU53" s="354"/>
      <c r="LWV53" s="354"/>
      <c r="LWW53" s="354"/>
      <c r="LWX53" s="354"/>
      <c r="LWY53" s="354"/>
      <c r="LWZ53" s="354"/>
      <c r="LXA53" s="354"/>
      <c r="LXB53" s="354"/>
      <c r="LXC53" s="354"/>
      <c r="LXD53" s="354"/>
      <c r="LXE53" s="354"/>
      <c r="LXF53" s="354"/>
      <c r="LXG53" s="354"/>
      <c r="LXH53" s="354"/>
      <c r="LXI53" s="354"/>
      <c r="LXJ53" s="354"/>
      <c r="LXK53" s="354"/>
      <c r="LXL53" s="354"/>
      <c r="LXM53" s="354"/>
      <c r="LXN53" s="354"/>
      <c r="LXO53" s="354"/>
      <c r="LXP53" s="354"/>
      <c r="LXQ53" s="354"/>
      <c r="LXR53" s="354"/>
      <c r="LXS53" s="354"/>
      <c r="LXT53" s="354"/>
      <c r="LXU53" s="354"/>
      <c r="LXV53" s="354"/>
      <c r="LXW53" s="354"/>
      <c r="LXX53" s="354"/>
      <c r="LXY53" s="354"/>
      <c r="LXZ53" s="354"/>
      <c r="LYA53" s="354"/>
      <c r="LYB53" s="354"/>
      <c r="LYC53" s="354"/>
      <c r="LYD53" s="354"/>
      <c r="LYE53" s="354"/>
      <c r="LYF53" s="354"/>
      <c r="LYG53" s="354"/>
      <c r="LYH53" s="354"/>
      <c r="LYI53" s="354"/>
      <c r="LYJ53" s="354"/>
      <c r="LYK53" s="354"/>
      <c r="LYL53" s="354"/>
      <c r="LYM53" s="354"/>
      <c r="LYN53" s="354"/>
      <c r="LYO53" s="354"/>
      <c r="LYP53" s="354"/>
      <c r="LYQ53" s="354"/>
      <c r="LYR53" s="354"/>
      <c r="LYS53" s="354"/>
      <c r="LYT53" s="354"/>
      <c r="LYU53" s="354"/>
      <c r="LYV53" s="354"/>
      <c r="LYW53" s="354"/>
      <c r="LYX53" s="354"/>
      <c r="LYY53" s="354"/>
      <c r="LYZ53" s="354"/>
      <c r="LZA53" s="354"/>
      <c r="LZB53" s="354"/>
      <c r="LZC53" s="354"/>
      <c r="LZD53" s="354"/>
      <c r="LZE53" s="354"/>
      <c r="LZF53" s="354"/>
      <c r="LZG53" s="354"/>
      <c r="LZH53" s="354"/>
      <c r="LZI53" s="354"/>
      <c r="LZJ53" s="354"/>
      <c r="LZK53" s="354"/>
      <c r="LZL53" s="354"/>
      <c r="LZM53" s="354"/>
      <c r="LZN53" s="354"/>
      <c r="LZO53" s="354"/>
      <c r="LZP53" s="354"/>
      <c r="LZQ53" s="354"/>
      <c r="LZR53" s="354"/>
      <c r="LZS53" s="354"/>
      <c r="LZT53" s="354"/>
      <c r="LZU53" s="354"/>
      <c r="LZV53" s="354"/>
      <c r="LZW53" s="354"/>
      <c r="LZX53" s="354"/>
      <c r="LZY53" s="354"/>
      <c r="LZZ53" s="354"/>
      <c r="MAA53" s="354"/>
      <c r="MAB53" s="354"/>
      <c r="MAC53" s="354"/>
      <c r="MAD53" s="354"/>
      <c r="MAE53" s="354"/>
      <c r="MAF53" s="354"/>
      <c r="MAG53" s="354"/>
      <c r="MAH53" s="354"/>
      <c r="MAI53" s="354"/>
      <c r="MAJ53" s="354"/>
      <c r="MAK53" s="354"/>
      <c r="MAL53" s="354"/>
      <c r="MAM53" s="354"/>
      <c r="MAN53" s="354"/>
      <c r="MAO53" s="354"/>
      <c r="MAP53" s="354"/>
      <c r="MAQ53" s="354"/>
      <c r="MAR53" s="354"/>
      <c r="MAS53" s="354"/>
      <c r="MAT53" s="354"/>
      <c r="MAU53" s="354"/>
      <c r="MAV53" s="354"/>
      <c r="MAW53" s="354"/>
      <c r="MAX53" s="354"/>
      <c r="MAY53" s="354"/>
      <c r="MAZ53" s="354"/>
      <c r="MBA53" s="354"/>
      <c r="MBB53" s="354"/>
      <c r="MBC53" s="354"/>
      <c r="MBD53" s="354"/>
      <c r="MBE53" s="354"/>
      <c r="MBF53" s="354"/>
      <c r="MBG53" s="354"/>
      <c r="MBH53" s="354"/>
      <c r="MBI53" s="354"/>
      <c r="MBJ53" s="354"/>
      <c r="MBK53" s="354"/>
      <c r="MBL53" s="354"/>
      <c r="MBM53" s="354"/>
      <c r="MBN53" s="354"/>
      <c r="MBO53" s="354"/>
      <c r="MBP53" s="354"/>
      <c r="MBQ53" s="354"/>
      <c r="MBR53" s="354"/>
      <c r="MBS53" s="354"/>
      <c r="MBT53" s="354"/>
      <c r="MBU53" s="354"/>
      <c r="MBV53" s="354"/>
      <c r="MBW53" s="354"/>
      <c r="MBX53" s="354"/>
      <c r="MBY53" s="354"/>
      <c r="MBZ53" s="354"/>
      <c r="MCA53" s="354"/>
      <c r="MCB53" s="354"/>
      <c r="MCC53" s="354"/>
      <c r="MCD53" s="354"/>
      <c r="MCE53" s="354"/>
      <c r="MCF53" s="354"/>
      <c r="MCG53" s="354"/>
      <c r="MCH53" s="354"/>
      <c r="MCI53" s="354"/>
      <c r="MCJ53" s="354"/>
      <c r="MCK53" s="354"/>
      <c r="MCL53" s="354"/>
      <c r="MCM53" s="354"/>
      <c r="MCN53" s="354"/>
      <c r="MCO53" s="354"/>
      <c r="MCP53" s="354"/>
      <c r="MCQ53" s="354"/>
      <c r="MCR53" s="354"/>
      <c r="MCS53" s="354"/>
      <c r="MCT53" s="354"/>
      <c r="MCU53" s="354"/>
      <c r="MCV53" s="354"/>
      <c r="MCW53" s="354"/>
      <c r="MCX53" s="354"/>
      <c r="MCY53" s="354"/>
      <c r="MCZ53" s="354"/>
      <c r="MDA53" s="354"/>
      <c r="MDB53" s="354"/>
      <c r="MDC53" s="354"/>
      <c r="MDD53" s="354"/>
      <c r="MDE53" s="354"/>
      <c r="MDF53" s="354"/>
      <c r="MDG53" s="354"/>
      <c r="MDH53" s="354"/>
      <c r="MDI53" s="354"/>
      <c r="MDJ53" s="354"/>
      <c r="MDK53" s="354"/>
      <c r="MDL53" s="354"/>
      <c r="MDM53" s="354"/>
      <c r="MDN53" s="354"/>
      <c r="MDO53" s="354"/>
      <c r="MDP53" s="354"/>
      <c r="MDQ53" s="354"/>
      <c r="MDR53" s="354"/>
      <c r="MDS53" s="354"/>
      <c r="MDT53" s="354"/>
      <c r="MDU53" s="354"/>
      <c r="MDV53" s="354"/>
      <c r="MDW53" s="354"/>
      <c r="MDX53" s="354"/>
      <c r="MDY53" s="354"/>
      <c r="MDZ53" s="354"/>
      <c r="MEA53" s="354"/>
      <c r="MEB53" s="354"/>
      <c r="MEC53" s="354"/>
      <c r="MED53" s="354"/>
      <c r="MEE53" s="354"/>
      <c r="MEF53" s="354"/>
      <c r="MEG53" s="354"/>
      <c r="MEH53" s="354"/>
      <c r="MEI53" s="354"/>
      <c r="MEJ53" s="354"/>
      <c r="MEK53" s="354"/>
      <c r="MEL53" s="354"/>
      <c r="MEM53" s="354"/>
      <c r="MEN53" s="354"/>
      <c r="MEO53" s="354"/>
      <c r="MEP53" s="354"/>
      <c r="MEQ53" s="354"/>
      <c r="MER53" s="354"/>
      <c r="MES53" s="354"/>
      <c r="MET53" s="354"/>
      <c r="MEU53" s="354"/>
      <c r="MEV53" s="354"/>
      <c r="MEW53" s="354"/>
      <c r="MEX53" s="354"/>
      <c r="MEY53" s="354"/>
      <c r="MEZ53" s="354"/>
      <c r="MFA53" s="354"/>
      <c r="MFB53" s="354"/>
      <c r="MFC53" s="354"/>
      <c r="MFD53" s="354"/>
      <c r="MFE53" s="354"/>
      <c r="MFF53" s="354"/>
      <c r="MFG53" s="354"/>
      <c r="MFH53" s="354"/>
      <c r="MFI53" s="354"/>
      <c r="MFJ53" s="354"/>
      <c r="MFK53" s="354"/>
      <c r="MFL53" s="354"/>
      <c r="MFM53" s="354"/>
      <c r="MFN53" s="354"/>
      <c r="MFO53" s="354"/>
      <c r="MFP53" s="354"/>
      <c r="MFQ53" s="354"/>
      <c r="MFR53" s="354"/>
      <c r="MFS53" s="354"/>
      <c r="MFT53" s="354"/>
      <c r="MFU53" s="354"/>
      <c r="MFV53" s="354"/>
      <c r="MFW53" s="354"/>
      <c r="MFX53" s="354"/>
      <c r="MFY53" s="354"/>
      <c r="MFZ53" s="354"/>
      <c r="MGA53" s="354"/>
      <c r="MGB53" s="354"/>
      <c r="MGC53" s="354"/>
      <c r="MGD53" s="354"/>
      <c r="MGE53" s="354"/>
      <c r="MGF53" s="354"/>
      <c r="MGG53" s="354"/>
      <c r="MGH53" s="354"/>
      <c r="MGI53" s="354"/>
      <c r="MGJ53" s="354"/>
      <c r="MGK53" s="354"/>
      <c r="MGL53" s="354"/>
      <c r="MGM53" s="354"/>
      <c r="MGN53" s="354"/>
      <c r="MGO53" s="354"/>
      <c r="MGP53" s="354"/>
      <c r="MGQ53" s="354"/>
      <c r="MGR53" s="354"/>
      <c r="MGS53" s="354"/>
      <c r="MGT53" s="354"/>
      <c r="MGU53" s="354"/>
      <c r="MGV53" s="354"/>
      <c r="MGW53" s="354"/>
      <c r="MGX53" s="354"/>
      <c r="MGY53" s="354"/>
      <c r="MGZ53" s="354"/>
      <c r="MHA53" s="354"/>
      <c r="MHB53" s="354"/>
      <c r="MHC53" s="354"/>
      <c r="MHD53" s="354"/>
      <c r="MHE53" s="354"/>
      <c r="MHF53" s="354"/>
      <c r="MHG53" s="354"/>
      <c r="MHH53" s="354"/>
      <c r="MHI53" s="354"/>
      <c r="MHJ53" s="354"/>
      <c r="MHK53" s="354"/>
      <c r="MHL53" s="354"/>
      <c r="MHM53" s="354"/>
      <c r="MHN53" s="354"/>
      <c r="MHO53" s="354"/>
      <c r="MHP53" s="354"/>
      <c r="MHQ53" s="354"/>
      <c r="MHR53" s="354"/>
      <c r="MHS53" s="354"/>
      <c r="MHT53" s="354"/>
      <c r="MHU53" s="354"/>
      <c r="MHV53" s="354"/>
      <c r="MHW53" s="354"/>
      <c r="MHX53" s="354"/>
      <c r="MHY53" s="354"/>
      <c r="MHZ53" s="354"/>
      <c r="MIA53" s="354"/>
      <c r="MIB53" s="354"/>
      <c r="MIC53" s="354"/>
      <c r="MID53" s="354"/>
      <c r="MIE53" s="354"/>
      <c r="MIF53" s="354"/>
      <c r="MIG53" s="354"/>
      <c r="MIH53" s="354"/>
      <c r="MII53" s="354"/>
      <c r="MIJ53" s="354"/>
      <c r="MIK53" s="354"/>
      <c r="MIL53" s="354"/>
      <c r="MIM53" s="354"/>
      <c r="MIN53" s="354"/>
      <c r="MIO53" s="354"/>
      <c r="MIP53" s="354"/>
      <c r="MIQ53" s="354"/>
      <c r="MIR53" s="354"/>
      <c r="MIS53" s="354"/>
      <c r="MIT53" s="354"/>
      <c r="MIU53" s="354"/>
      <c r="MIV53" s="354"/>
      <c r="MIW53" s="354"/>
      <c r="MIX53" s="354"/>
      <c r="MIY53" s="354"/>
      <c r="MIZ53" s="354"/>
      <c r="MJA53" s="354"/>
      <c r="MJB53" s="354"/>
      <c r="MJC53" s="354"/>
      <c r="MJD53" s="354"/>
      <c r="MJE53" s="354"/>
      <c r="MJF53" s="354"/>
      <c r="MJG53" s="354"/>
      <c r="MJH53" s="354"/>
      <c r="MJI53" s="354"/>
      <c r="MJJ53" s="354"/>
      <c r="MJK53" s="354"/>
      <c r="MJL53" s="354"/>
      <c r="MJM53" s="354"/>
      <c r="MJN53" s="354"/>
      <c r="MJO53" s="354"/>
      <c r="MJP53" s="354"/>
      <c r="MJQ53" s="354"/>
      <c r="MJR53" s="354"/>
      <c r="MJS53" s="354"/>
      <c r="MJT53" s="354"/>
      <c r="MJU53" s="354"/>
      <c r="MJV53" s="354"/>
      <c r="MJW53" s="354"/>
      <c r="MJX53" s="354"/>
      <c r="MJY53" s="354"/>
      <c r="MJZ53" s="354"/>
      <c r="MKA53" s="354"/>
      <c r="MKB53" s="354"/>
      <c r="MKC53" s="354"/>
      <c r="MKD53" s="354"/>
      <c r="MKE53" s="354"/>
      <c r="MKF53" s="354"/>
      <c r="MKG53" s="354"/>
      <c r="MKH53" s="354"/>
      <c r="MKI53" s="354"/>
      <c r="MKJ53" s="354"/>
      <c r="MKK53" s="354"/>
      <c r="MKL53" s="354"/>
      <c r="MKM53" s="354"/>
      <c r="MKN53" s="354"/>
      <c r="MKO53" s="354"/>
      <c r="MKP53" s="354"/>
      <c r="MKQ53" s="354"/>
      <c r="MKR53" s="354"/>
      <c r="MKS53" s="354"/>
      <c r="MKT53" s="354"/>
      <c r="MKU53" s="354"/>
      <c r="MKV53" s="354"/>
      <c r="MKW53" s="354"/>
      <c r="MKX53" s="354"/>
      <c r="MKY53" s="354"/>
      <c r="MKZ53" s="354"/>
      <c r="MLA53" s="354"/>
      <c r="MLB53" s="354"/>
      <c r="MLC53" s="354"/>
      <c r="MLD53" s="354"/>
      <c r="MLE53" s="354"/>
      <c r="MLF53" s="354"/>
      <c r="MLG53" s="354"/>
      <c r="MLH53" s="354"/>
      <c r="MLI53" s="354"/>
      <c r="MLJ53" s="354"/>
      <c r="MLK53" s="354"/>
      <c r="MLL53" s="354"/>
      <c r="MLM53" s="354"/>
      <c r="MLN53" s="354"/>
      <c r="MLO53" s="354"/>
      <c r="MLP53" s="354"/>
      <c r="MLQ53" s="354"/>
      <c r="MLR53" s="354"/>
      <c r="MLS53" s="354"/>
      <c r="MLT53" s="354"/>
      <c r="MLU53" s="354"/>
      <c r="MLV53" s="354"/>
      <c r="MLW53" s="354"/>
      <c r="MLX53" s="354"/>
      <c r="MLY53" s="354"/>
      <c r="MLZ53" s="354"/>
      <c r="MMA53" s="354"/>
      <c r="MMB53" s="354"/>
      <c r="MMC53" s="354"/>
      <c r="MMD53" s="354"/>
      <c r="MME53" s="354"/>
      <c r="MMF53" s="354"/>
      <c r="MMG53" s="354"/>
      <c r="MMH53" s="354"/>
      <c r="MMI53" s="354"/>
      <c r="MMJ53" s="354"/>
      <c r="MMK53" s="354"/>
      <c r="MML53" s="354"/>
      <c r="MMM53" s="354"/>
      <c r="MMN53" s="354"/>
      <c r="MMO53" s="354"/>
      <c r="MMP53" s="354"/>
      <c r="MMQ53" s="354"/>
      <c r="MMR53" s="354"/>
      <c r="MMS53" s="354"/>
      <c r="MMT53" s="354"/>
      <c r="MMU53" s="354"/>
      <c r="MMV53" s="354"/>
      <c r="MMW53" s="354"/>
      <c r="MMX53" s="354"/>
      <c r="MMY53" s="354"/>
      <c r="MMZ53" s="354"/>
      <c r="MNA53" s="354"/>
      <c r="MNB53" s="354"/>
      <c r="MNC53" s="354"/>
      <c r="MND53" s="354"/>
      <c r="MNE53" s="354"/>
      <c r="MNF53" s="354"/>
      <c r="MNG53" s="354"/>
      <c r="MNH53" s="354"/>
      <c r="MNI53" s="354"/>
      <c r="MNJ53" s="354"/>
      <c r="MNK53" s="354"/>
      <c r="MNL53" s="354"/>
      <c r="MNM53" s="354"/>
      <c r="MNN53" s="354"/>
      <c r="MNO53" s="354"/>
      <c r="MNP53" s="354"/>
      <c r="MNQ53" s="354"/>
      <c r="MNR53" s="354"/>
      <c r="MNS53" s="354"/>
      <c r="MNT53" s="354"/>
      <c r="MNU53" s="354"/>
      <c r="MNV53" s="354"/>
      <c r="MNW53" s="354"/>
      <c r="MNX53" s="354"/>
      <c r="MNY53" s="354"/>
      <c r="MNZ53" s="354"/>
      <c r="MOA53" s="354"/>
      <c r="MOB53" s="354"/>
      <c r="MOC53" s="354"/>
      <c r="MOD53" s="354"/>
      <c r="MOE53" s="354"/>
      <c r="MOF53" s="354"/>
      <c r="MOG53" s="354"/>
      <c r="MOH53" s="354"/>
      <c r="MOI53" s="354"/>
      <c r="MOJ53" s="354"/>
      <c r="MOK53" s="354"/>
      <c r="MOL53" s="354"/>
      <c r="MOM53" s="354"/>
      <c r="MON53" s="354"/>
      <c r="MOO53" s="354"/>
      <c r="MOP53" s="354"/>
      <c r="MOQ53" s="354"/>
      <c r="MOR53" s="354"/>
      <c r="MOS53" s="354"/>
      <c r="MOT53" s="354"/>
      <c r="MOU53" s="354"/>
      <c r="MOV53" s="354"/>
      <c r="MOW53" s="354"/>
      <c r="MOX53" s="354"/>
      <c r="MOY53" s="354"/>
      <c r="MOZ53" s="354"/>
      <c r="MPA53" s="354"/>
      <c r="MPB53" s="354"/>
      <c r="MPC53" s="354"/>
      <c r="MPD53" s="354"/>
      <c r="MPE53" s="354"/>
      <c r="MPF53" s="354"/>
      <c r="MPG53" s="354"/>
      <c r="MPH53" s="354"/>
      <c r="MPI53" s="354"/>
      <c r="MPJ53" s="354"/>
      <c r="MPK53" s="354"/>
      <c r="MPL53" s="354"/>
      <c r="MPM53" s="354"/>
      <c r="MPN53" s="354"/>
      <c r="MPO53" s="354"/>
      <c r="MPP53" s="354"/>
      <c r="MPQ53" s="354"/>
      <c r="MPR53" s="354"/>
      <c r="MPS53" s="354"/>
      <c r="MPT53" s="354"/>
      <c r="MPU53" s="354"/>
      <c r="MPV53" s="354"/>
      <c r="MPW53" s="354"/>
      <c r="MPX53" s="354"/>
      <c r="MPY53" s="354"/>
      <c r="MPZ53" s="354"/>
      <c r="MQA53" s="354"/>
      <c r="MQB53" s="354"/>
      <c r="MQC53" s="354"/>
      <c r="MQD53" s="354"/>
      <c r="MQE53" s="354"/>
      <c r="MQF53" s="354"/>
      <c r="MQG53" s="354"/>
      <c r="MQH53" s="354"/>
      <c r="MQI53" s="354"/>
      <c r="MQJ53" s="354"/>
      <c r="MQK53" s="354"/>
      <c r="MQL53" s="354"/>
      <c r="MQM53" s="354"/>
      <c r="MQN53" s="354"/>
      <c r="MQO53" s="354"/>
      <c r="MQP53" s="354"/>
      <c r="MQQ53" s="354"/>
      <c r="MQR53" s="354"/>
      <c r="MQS53" s="354"/>
      <c r="MQT53" s="354"/>
      <c r="MQU53" s="354"/>
      <c r="MQV53" s="354"/>
      <c r="MQW53" s="354"/>
      <c r="MQX53" s="354"/>
      <c r="MQY53" s="354"/>
      <c r="MQZ53" s="354"/>
      <c r="MRA53" s="354"/>
      <c r="MRB53" s="354"/>
      <c r="MRC53" s="354"/>
      <c r="MRD53" s="354"/>
      <c r="MRE53" s="354"/>
      <c r="MRF53" s="354"/>
      <c r="MRG53" s="354"/>
      <c r="MRH53" s="354"/>
      <c r="MRI53" s="354"/>
      <c r="MRJ53" s="354"/>
      <c r="MRK53" s="354"/>
      <c r="MRL53" s="354"/>
      <c r="MRM53" s="354"/>
      <c r="MRN53" s="354"/>
      <c r="MRO53" s="354"/>
      <c r="MRP53" s="354"/>
      <c r="MRQ53" s="354"/>
      <c r="MRR53" s="354"/>
      <c r="MRS53" s="354"/>
      <c r="MRT53" s="354"/>
      <c r="MRU53" s="354"/>
      <c r="MRV53" s="354"/>
      <c r="MRW53" s="354"/>
      <c r="MRX53" s="354"/>
      <c r="MRY53" s="354"/>
      <c r="MRZ53" s="354"/>
      <c r="MSA53" s="354"/>
      <c r="MSB53" s="354"/>
      <c r="MSC53" s="354"/>
      <c r="MSD53" s="354"/>
      <c r="MSE53" s="354"/>
      <c r="MSF53" s="354"/>
      <c r="MSG53" s="354"/>
      <c r="MSH53" s="354"/>
      <c r="MSI53" s="354"/>
      <c r="MSJ53" s="354"/>
      <c r="MSK53" s="354"/>
      <c r="MSL53" s="354"/>
      <c r="MSM53" s="354"/>
      <c r="MSN53" s="354"/>
      <c r="MSO53" s="354"/>
      <c r="MSP53" s="354"/>
      <c r="MSQ53" s="354"/>
      <c r="MSR53" s="354"/>
      <c r="MSS53" s="354"/>
      <c r="MST53" s="354"/>
      <c r="MSU53" s="354"/>
      <c r="MSV53" s="354"/>
      <c r="MSW53" s="354"/>
      <c r="MSX53" s="354"/>
      <c r="MSY53" s="354"/>
      <c r="MSZ53" s="354"/>
      <c r="MTA53" s="354"/>
      <c r="MTB53" s="354"/>
      <c r="MTC53" s="354"/>
      <c r="MTD53" s="354"/>
      <c r="MTE53" s="354"/>
      <c r="MTF53" s="354"/>
      <c r="MTG53" s="354"/>
      <c r="MTH53" s="354"/>
      <c r="MTI53" s="354"/>
      <c r="MTJ53" s="354"/>
      <c r="MTK53" s="354"/>
      <c r="MTL53" s="354"/>
      <c r="MTM53" s="354"/>
      <c r="MTN53" s="354"/>
      <c r="MTO53" s="354"/>
      <c r="MTP53" s="354"/>
      <c r="MTQ53" s="354"/>
      <c r="MTR53" s="354"/>
      <c r="MTS53" s="354"/>
      <c r="MTT53" s="354"/>
      <c r="MTU53" s="354"/>
      <c r="MTV53" s="354"/>
      <c r="MTW53" s="354"/>
      <c r="MTX53" s="354"/>
      <c r="MTY53" s="354"/>
      <c r="MTZ53" s="354"/>
      <c r="MUA53" s="354"/>
      <c r="MUB53" s="354"/>
      <c r="MUC53" s="354"/>
      <c r="MUD53" s="354"/>
      <c r="MUE53" s="354"/>
      <c r="MUF53" s="354"/>
      <c r="MUG53" s="354"/>
      <c r="MUH53" s="354"/>
      <c r="MUI53" s="354"/>
      <c r="MUJ53" s="354"/>
      <c r="MUK53" s="354"/>
      <c r="MUL53" s="354"/>
      <c r="MUM53" s="354"/>
      <c r="MUN53" s="354"/>
      <c r="MUO53" s="354"/>
      <c r="MUP53" s="354"/>
      <c r="MUQ53" s="354"/>
      <c r="MUR53" s="354"/>
      <c r="MUS53" s="354"/>
      <c r="MUT53" s="354"/>
      <c r="MUU53" s="354"/>
      <c r="MUV53" s="354"/>
      <c r="MUW53" s="354"/>
      <c r="MUX53" s="354"/>
      <c r="MUY53" s="354"/>
      <c r="MUZ53" s="354"/>
      <c r="MVA53" s="354"/>
      <c r="MVB53" s="354"/>
      <c r="MVC53" s="354"/>
      <c r="MVD53" s="354"/>
      <c r="MVE53" s="354"/>
      <c r="MVF53" s="354"/>
      <c r="MVG53" s="354"/>
      <c r="MVH53" s="354"/>
      <c r="MVI53" s="354"/>
      <c r="MVJ53" s="354"/>
      <c r="MVK53" s="354"/>
      <c r="MVL53" s="354"/>
      <c r="MVM53" s="354"/>
      <c r="MVN53" s="354"/>
      <c r="MVO53" s="354"/>
      <c r="MVP53" s="354"/>
      <c r="MVQ53" s="354"/>
      <c r="MVR53" s="354"/>
      <c r="MVS53" s="354"/>
      <c r="MVT53" s="354"/>
      <c r="MVU53" s="354"/>
      <c r="MVV53" s="354"/>
      <c r="MVW53" s="354"/>
      <c r="MVX53" s="354"/>
      <c r="MVY53" s="354"/>
      <c r="MVZ53" s="354"/>
      <c r="MWA53" s="354"/>
      <c r="MWB53" s="354"/>
      <c r="MWC53" s="354"/>
      <c r="MWD53" s="354"/>
      <c r="MWE53" s="354"/>
      <c r="MWF53" s="354"/>
      <c r="MWG53" s="354"/>
      <c r="MWH53" s="354"/>
      <c r="MWI53" s="354"/>
      <c r="MWJ53" s="354"/>
      <c r="MWK53" s="354"/>
      <c r="MWL53" s="354"/>
      <c r="MWM53" s="354"/>
      <c r="MWN53" s="354"/>
      <c r="MWO53" s="354"/>
      <c r="MWP53" s="354"/>
      <c r="MWQ53" s="354"/>
      <c r="MWR53" s="354"/>
      <c r="MWS53" s="354"/>
      <c r="MWT53" s="354"/>
      <c r="MWU53" s="354"/>
      <c r="MWV53" s="354"/>
      <c r="MWW53" s="354"/>
      <c r="MWX53" s="354"/>
      <c r="MWY53" s="354"/>
      <c r="MWZ53" s="354"/>
      <c r="MXA53" s="354"/>
      <c r="MXB53" s="354"/>
      <c r="MXC53" s="354"/>
      <c r="MXD53" s="354"/>
      <c r="MXE53" s="354"/>
      <c r="MXF53" s="354"/>
      <c r="MXG53" s="354"/>
      <c r="MXH53" s="354"/>
      <c r="MXI53" s="354"/>
      <c r="MXJ53" s="354"/>
      <c r="MXK53" s="354"/>
      <c r="MXL53" s="354"/>
      <c r="MXM53" s="354"/>
      <c r="MXN53" s="354"/>
      <c r="MXO53" s="354"/>
      <c r="MXP53" s="354"/>
      <c r="MXQ53" s="354"/>
      <c r="MXR53" s="354"/>
      <c r="MXS53" s="354"/>
      <c r="MXT53" s="354"/>
      <c r="MXU53" s="354"/>
      <c r="MXV53" s="354"/>
      <c r="MXW53" s="354"/>
      <c r="MXX53" s="354"/>
      <c r="MXY53" s="354"/>
      <c r="MXZ53" s="354"/>
      <c r="MYA53" s="354"/>
      <c r="MYB53" s="354"/>
      <c r="MYC53" s="354"/>
      <c r="MYD53" s="354"/>
      <c r="MYE53" s="354"/>
      <c r="MYF53" s="354"/>
      <c r="MYG53" s="354"/>
      <c r="MYH53" s="354"/>
      <c r="MYI53" s="354"/>
      <c r="MYJ53" s="354"/>
      <c r="MYK53" s="354"/>
      <c r="MYL53" s="354"/>
      <c r="MYM53" s="354"/>
      <c r="MYN53" s="354"/>
      <c r="MYO53" s="354"/>
      <c r="MYP53" s="354"/>
      <c r="MYQ53" s="354"/>
      <c r="MYR53" s="354"/>
      <c r="MYS53" s="354"/>
      <c r="MYT53" s="354"/>
      <c r="MYU53" s="354"/>
      <c r="MYV53" s="354"/>
      <c r="MYW53" s="354"/>
      <c r="MYX53" s="354"/>
      <c r="MYY53" s="354"/>
      <c r="MYZ53" s="354"/>
      <c r="MZA53" s="354"/>
      <c r="MZB53" s="354"/>
      <c r="MZC53" s="354"/>
      <c r="MZD53" s="354"/>
      <c r="MZE53" s="354"/>
      <c r="MZF53" s="354"/>
      <c r="MZG53" s="354"/>
      <c r="MZH53" s="354"/>
      <c r="MZI53" s="354"/>
      <c r="MZJ53" s="354"/>
      <c r="MZK53" s="354"/>
      <c r="MZL53" s="354"/>
      <c r="MZM53" s="354"/>
      <c r="MZN53" s="354"/>
      <c r="MZO53" s="354"/>
      <c r="MZP53" s="354"/>
      <c r="MZQ53" s="354"/>
      <c r="MZR53" s="354"/>
      <c r="MZS53" s="354"/>
      <c r="MZT53" s="354"/>
      <c r="MZU53" s="354"/>
      <c r="MZV53" s="354"/>
      <c r="MZW53" s="354"/>
      <c r="MZX53" s="354"/>
      <c r="MZY53" s="354"/>
      <c r="MZZ53" s="354"/>
      <c r="NAA53" s="354"/>
      <c r="NAB53" s="354"/>
      <c r="NAC53" s="354"/>
      <c r="NAD53" s="354"/>
      <c r="NAE53" s="354"/>
      <c r="NAF53" s="354"/>
      <c r="NAG53" s="354"/>
      <c r="NAH53" s="354"/>
      <c r="NAI53" s="354"/>
      <c r="NAJ53" s="354"/>
      <c r="NAK53" s="354"/>
      <c r="NAL53" s="354"/>
      <c r="NAM53" s="354"/>
      <c r="NAN53" s="354"/>
      <c r="NAO53" s="354"/>
      <c r="NAP53" s="354"/>
      <c r="NAQ53" s="354"/>
      <c r="NAR53" s="354"/>
      <c r="NAS53" s="354"/>
      <c r="NAT53" s="354"/>
      <c r="NAU53" s="354"/>
      <c r="NAV53" s="354"/>
      <c r="NAW53" s="354"/>
      <c r="NAX53" s="354"/>
      <c r="NAY53" s="354"/>
      <c r="NAZ53" s="354"/>
      <c r="NBA53" s="354"/>
      <c r="NBB53" s="354"/>
      <c r="NBC53" s="354"/>
      <c r="NBD53" s="354"/>
      <c r="NBE53" s="354"/>
      <c r="NBF53" s="354"/>
      <c r="NBG53" s="354"/>
      <c r="NBH53" s="354"/>
      <c r="NBI53" s="354"/>
      <c r="NBJ53" s="354"/>
      <c r="NBK53" s="354"/>
      <c r="NBL53" s="354"/>
      <c r="NBM53" s="354"/>
      <c r="NBN53" s="354"/>
      <c r="NBO53" s="354"/>
      <c r="NBP53" s="354"/>
      <c r="NBQ53" s="354"/>
      <c r="NBR53" s="354"/>
      <c r="NBS53" s="354"/>
      <c r="NBT53" s="354"/>
      <c r="NBU53" s="354"/>
      <c r="NBV53" s="354"/>
      <c r="NBW53" s="354"/>
      <c r="NBX53" s="354"/>
      <c r="NBY53" s="354"/>
      <c r="NBZ53" s="354"/>
      <c r="NCA53" s="354"/>
      <c r="NCB53" s="354"/>
      <c r="NCC53" s="354"/>
      <c r="NCD53" s="354"/>
      <c r="NCE53" s="354"/>
      <c r="NCF53" s="354"/>
      <c r="NCG53" s="354"/>
      <c r="NCH53" s="354"/>
      <c r="NCI53" s="354"/>
      <c r="NCJ53" s="354"/>
      <c r="NCK53" s="354"/>
      <c r="NCL53" s="354"/>
      <c r="NCM53" s="354"/>
      <c r="NCN53" s="354"/>
      <c r="NCO53" s="354"/>
      <c r="NCP53" s="354"/>
      <c r="NCQ53" s="354"/>
      <c r="NCR53" s="354"/>
      <c r="NCS53" s="354"/>
      <c r="NCT53" s="354"/>
      <c r="NCU53" s="354"/>
      <c r="NCV53" s="354"/>
      <c r="NCW53" s="354"/>
      <c r="NCX53" s="354"/>
      <c r="NCY53" s="354"/>
      <c r="NCZ53" s="354"/>
      <c r="NDA53" s="354"/>
      <c r="NDB53" s="354"/>
      <c r="NDC53" s="354"/>
      <c r="NDD53" s="354"/>
      <c r="NDE53" s="354"/>
      <c r="NDF53" s="354"/>
      <c r="NDG53" s="354"/>
      <c r="NDH53" s="354"/>
      <c r="NDI53" s="354"/>
      <c r="NDJ53" s="354"/>
      <c r="NDK53" s="354"/>
      <c r="NDL53" s="354"/>
      <c r="NDM53" s="354"/>
      <c r="NDN53" s="354"/>
      <c r="NDO53" s="354"/>
      <c r="NDP53" s="354"/>
      <c r="NDQ53" s="354"/>
      <c r="NDR53" s="354"/>
      <c r="NDS53" s="354"/>
      <c r="NDT53" s="354"/>
      <c r="NDU53" s="354"/>
      <c r="NDV53" s="354"/>
      <c r="NDW53" s="354"/>
      <c r="NDX53" s="354"/>
      <c r="NDY53" s="354"/>
      <c r="NDZ53" s="354"/>
      <c r="NEA53" s="354"/>
      <c r="NEB53" s="354"/>
      <c r="NEC53" s="354"/>
      <c r="NED53" s="354"/>
      <c r="NEE53" s="354"/>
      <c r="NEF53" s="354"/>
      <c r="NEG53" s="354"/>
      <c r="NEH53" s="354"/>
      <c r="NEI53" s="354"/>
      <c r="NEJ53" s="354"/>
      <c r="NEK53" s="354"/>
      <c r="NEL53" s="354"/>
      <c r="NEM53" s="354"/>
      <c r="NEN53" s="354"/>
      <c r="NEO53" s="354"/>
      <c r="NEP53" s="354"/>
      <c r="NEQ53" s="354"/>
      <c r="NER53" s="354"/>
      <c r="NES53" s="354"/>
      <c r="NET53" s="354"/>
      <c r="NEU53" s="354"/>
      <c r="NEV53" s="354"/>
      <c r="NEW53" s="354"/>
      <c r="NEX53" s="354"/>
      <c r="NEY53" s="354"/>
      <c r="NEZ53" s="354"/>
      <c r="NFA53" s="354"/>
      <c r="NFB53" s="354"/>
      <c r="NFC53" s="354"/>
      <c r="NFD53" s="354"/>
      <c r="NFE53" s="354"/>
      <c r="NFF53" s="354"/>
      <c r="NFG53" s="354"/>
      <c r="NFH53" s="354"/>
      <c r="NFI53" s="354"/>
      <c r="NFJ53" s="354"/>
      <c r="NFK53" s="354"/>
      <c r="NFL53" s="354"/>
      <c r="NFM53" s="354"/>
      <c r="NFN53" s="354"/>
      <c r="NFO53" s="354"/>
      <c r="NFP53" s="354"/>
      <c r="NFQ53" s="354"/>
      <c r="NFR53" s="354"/>
      <c r="NFS53" s="354"/>
      <c r="NFT53" s="354"/>
      <c r="NFU53" s="354"/>
      <c r="NFV53" s="354"/>
      <c r="NFW53" s="354"/>
      <c r="NFX53" s="354"/>
      <c r="NFY53" s="354"/>
      <c r="NFZ53" s="354"/>
      <c r="NGA53" s="354"/>
      <c r="NGB53" s="354"/>
      <c r="NGC53" s="354"/>
      <c r="NGD53" s="354"/>
      <c r="NGE53" s="354"/>
      <c r="NGF53" s="354"/>
      <c r="NGG53" s="354"/>
      <c r="NGH53" s="354"/>
      <c r="NGI53" s="354"/>
      <c r="NGJ53" s="354"/>
      <c r="NGK53" s="354"/>
      <c r="NGL53" s="354"/>
      <c r="NGM53" s="354"/>
      <c r="NGN53" s="354"/>
      <c r="NGO53" s="354"/>
      <c r="NGP53" s="354"/>
      <c r="NGQ53" s="354"/>
      <c r="NGR53" s="354"/>
      <c r="NGS53" s="354"/>
      <c r="NGT53" s="354"/>
      <c r="NGU53" s="354"/>
      <c r="NGV53" s="354"/>
      <c r="NGW53" s="354"/>
      <c r="NGX53" s="354"/>
      <c r="NGY53" s="354"/>
      <c r="NGZ53" s="354"/>
      <c r="NHA53" s="354"/>
      <c r="NHB53" s="354"/>
      <c r="NHC53" s="354"/>
      <c r="NHD53" s="354"/>
      <c r="NHE53" s="354"/>
      <c r="NHF53" s="354"/>
      <c r="NHG53" s="354"/>
      <c r="NHH53" s="354"/>
      <c r="NHI53" s="354"/>
      <c r="NHJ53" s="354"/>
      <c r="NHK53" s="354"/>
      <c r="NHL53" s="354"/>
      <c r="NHM53" s="354"/>
      <c r="NHN53" s="354"/>
      <c r="NHO53" s="354"/>
      <c r="NHP53" s="354"/>
      <c r="NHQ53" s="354"/>
      <c r="NHR53" s="354"/>
      <c r="NHS53" s="354"/>
      <c r="NHT53" s="354"/>
      <c r="NHU53" s="354"/>
      <c r="NHV53" s="354"/>
      <c r="NHW53" s="354"/>
      <c r="NHX53" s="354"/>
      <c r="NHY53" s="354"/>
      <c r="NHZ53" s="354"/>
      <c r="NIA53" s="354"/>
      <c r="NIB53" s="354"/>
      <c r="NIC53" s="354"/>
      <c r="NID53" s="354"/>
      <c r="NIE53" s="354"/>
      <c r="NIF53" s="354"/>
      <c r="NIG53" s="354"/>
      <c r="NIH53" s="354"/>
      <c r="NII53" s="354"/>
      <c r="NIJ53" s="354"/>
      <c r="NIK53" s="354"/>
      <c r="NIL53" s="354"/>
      <c r="NIM53" s="354"/>
      <c r="NIN53" s="354"/>
      <c r="NIO53" s="354"/>
      <c r="NIP53" s="354"/>
      <c r="NIQ53" s="354"/>
      <c r="NIR53" s="354"/>
      <c r="NIS53" s="354"/>
      <c r="NIT53" s="354"/>
      <c r="NIU53" s="354"/>
      <c r="NIV53" s="354"/>
      <c r="NIW53" s="354"/>
      <c r="NIX53" s="354"/>
      <c r="NIY53" s="354"/>
      <c r="NIZ53" s="354"/>
      <c r="NJA53" s="354"/>
      <c r="NJB53" s="354"/>
      <c r="NJC53" s="354"/>
      <c r="NJD53" s="354"/>
      <c r="NJE53" s="354"/>
      <c r="NJF53" s="354"/>
      <c r="NJG53" s="354"/>
      <c r="NJH53" s="354"/>
      <c r="NJI53" s="354"/>
      <c r="NJJ53" s="354"/>
      <c r="NJK53" s="354"/>
      <c r="NJL53" s="354"/>
      <c r="NJM53" s="354"/>
      <c r="NJN53" s="354"/>
      <c r="NJO53" s="354"/>
      <c r="NJP53" s="354"/>
      <c r="NJQ53" s="354"/>
      <c r="NJR53" s="354"/>
      <c r="NJS53" s="354"/>
      <c r="NJT53" s="354"/>
      <c r="NJU53" s="354"/>
      <c r="NJV53" s="354"/>
      <c r="NJW53" s="354"/>
      <c r="NJX53" s="354"/>
      <c r="NJY53" s="354"/>
      <c r="NJZ53" s="354"/>
      <c r="NKA53" s="354"/>
      <c r="NKB53" s="354"/>
      <c r="NKC53" s="354"/>
      <c r="NKD53" s="354"/>
      <c r="NKE53" s="354"/>
      <c r="NKF53" s="354"/>
      <c r="NKG53" s="354"/>
      <c r="NKH53" s="354"/>
      <c r="NKI53" s="354"/>
      <c r="NKJ53" s="354"/>
      <c r="NKK53" s="354"/>
      <c r="NKL53" s="354"/>
      <c r="NKM53" s="354"/>
      <c r="NKN53" s="354"/>
      <c r="NKO53" s="354"/>
      <c r="NKP53" s="354"/>
      <c r="NKQ53" s="354"/>
      <c r="NKR53" s="354"/>
      <c r="NKS53" s="354"/>
      <c r="NKT53" s="354"/>
      <c r="NKU53" s="354"/>
      <c r="NKV53" s="354"/>
      <c r="NKW53" s="354"/>
      <c r="NKX53" s="354"/>
      <c r="NKY53" s="354"/>
      <c r="NKZ53" s="354"/>
      <c r="NLA53" s="354"/>
      <c r="NLB53" s="354"/>
      <c r="NLC53" s="354"/>
      <c r="NLD53" s="354"/>
      <c r="NLE53" s="354"/>
      <c r="NLF53" s="354"/>
      <c r="NLG53" s="354"/>
      <c r="NLH53" s="354"/>
      <c r="NLI53" s="354"/>
      <c r="NLJ53" s="354"/>
      <c r="NLK53" s="354"/>
      <c r="NLL53" s="354"/>
      <c r="NLM53" s="354"/>
      <c r="NLN53" s="354"/>
      <c r="NLO53" s="354"/>
      <c r="NLP53" s="354"/>
      <c r="NLQ53" s="354"/>
      <c r="NLR53" s="354"/>
      <c r="NLS53" s="354"/>
      <c r="NLT53" s="354"/>
      <c r="NLU53" s="354"/>
      <c r="NLV53" s="354"/>
      <c r="NLW53" s="354"/>
      <c r="NLX53" s="354"/>
      <c r="NLY53" s="354"/>
      <c r="NLZ53" s="354"/>
      <c r="NMA53" s="354"/>
      <c r="NMB53" s="354"/>
      <c r="NMC53" s="354"/>
      <c r="NMD53" s="354"/>
      <c r="NME53" s="354"/>
      <c r="NMF53" s="354"/>
      <c r="NMG53" s="354"/>
      <c r="NMH53" s="354"/>
      <c r="NMI53" s="354"/>
      <c r="NMJ53" s="354"/>
      <c r="NMK53" s="354"/>
      <c r="NML53" s="354"/>
      <c r="NMM53" s="354"/>
      <c r="NMN53" s="354"/>
      <c r="NMO53" s="354"/>
      <c r="NMP53" s="354"/>
      <c r="NMQ53" s="354"/>
      <c r="NMR53" s="354"/>
      <c r="NMS53" s="354"/>
      <c r="NMT53" s="354"/>
      <c r="NMU53" s="354"/>
      <c r="NMV53" s="354"/>
      <c r="NMW53" s="354"/>
      <c r="NMX53" s="354"/>
      <c r="NMY53" s="354"/>
      <c r="NMZ53" s="354"/>
      <c r="NNA53" s="354"/>
      <c r="NNB53" s="354"/>
      <c r="NNC53" s="354"/>
      <c r="NND53" s="354"/>
      <c r="NNE53" s="354"/>
      <c r="NNF53" s="354"/>
      <c r="NNG53" s="354"/>
      <c r="NNH53" s="354"/>
      <c r="NNI53" s="354"/>
      <c r="NNJ53" s="354"/>
      <c r="NNK53" s="354"/>
      <c r="NNL53" s="354"/>
      <c r="NNM53" s="354"/>
      <c r="NNN53" s="354"/>
      <c r="NNO53" s="354"/>
      <c r="NNP53" s="354"/>
      <c r="NNQ53" s="354"/>
      <c r="NNR53" s="354"/>
      <c r="NNS53" s="354"/>
      <c r="NNT53" s="354"/>
      <c r="NNU53" s="354"/>
      <c r="NNV53" s="354"/>
      <c r="NNW53" s="354"/>
      <c r="NNX53" s="354"/>
      <c r="NNY53" s="354"/>
      <c r="NNZ53" s="354"/>
      <c r="NOA53" s="354"/>
      <c r="NOB53" s="354"/>
      <c r="NOC53" s="354"/>
      <c r="NOD53" s="354"/>
      <c r="NOE53" s="354"/>
      <c r="NOF53" s="354"/>
      <c r="NOG53" s="354"/>
      <c r="NOH53" s="354"/>
      <c r="NOI53" s="354"/>
      <c r="NOJ53" s="354"/>
      <c r="NOK53" s="354"/>
      <c r="NOL53" s="354"/>
      <c r="NOM53" s="354"/>
      <c r="NON53" s="354"/>
      <c r="NOO53" s="354"/>
      <c r="NOP53" s="354"/>
      <c r="NOQ53" s="354"/>
      <c r="NOR53" s="354"/>
      <c r="NOS53" s="354"/>
      <c r="NOT53" s="354"/>
      <c r="NOU53" s="354"/>
      <c r="NOV53" s="354"/>
      <c r="NOW53" s="354"/>
      <c r="NOX53" s="354"/>
      <c r="NOY53" s="354"/>
      <c r="NOZ53" s="354"/>
      <c r="NPA53" s="354"/>
      <c r="NPB53" s="354"/>
      <c r="NPC53" s="354"/>
      <c r="NPD53" s="354"/>
      <c r="NPE53" s="354"/>
      <c r="NPF53" s="354"/>
      <c r="NPG53" s="354"/>
      <c r="NPH53" s="354"/>
      <c r="NPI53" s="354"/>
      <c r="NPJ53" s="354"/>
      <c r="NPK53" s="354"/>
      <c r="NPL53" s="354"/>
      <c r="NPM53" s="354"/>
      <c r="NPN53" s="354"/>
      <c r="NPO53" s="354"/>
      <c r="NPP53" s="354"/>
      <c r="NPQ53" s="354"/>
      <c r="NPR53" s="354"/>
      <c r="NPS53" s="354"/>
      <c r="NPT53" s="354"/>
      <c r="NPU53" s="354"/>
      <c r="NPV53" s="354"/>
      <c r="NPW53" s="354"/>
      <c r="NPX53" s="354"/>
      <c r="NPY53" s="354"/>
      <c r="NPZ53" s="354"/>
      <c r="NQA53" s="354"/>
      <c r="NQB53" s="354"/>
      <c r="NQC53" s="354"/>
      <c r="NQD53" s="354"/>
      <c r="NQE53" s="354"/>
      <c r="NQF53" s="354"/>
      <c r="NQG53" s="354"/>
      <c r="NQH53" s="354"/>
      <c r="NQI53" s="354"/>
      <c r="NQJ53" s="354"/>
      <c r="NQK53" s="354"/>
      <c r="NQL53" s="354"/>
      <c r="NQM53" s="354"/>
      <c r="NQN53" s="354"/>
      <c r="NQO53" s="354"/>
      <c r="NQP53" s="354"/>
      <c r="NQQ53" s="354"/>
      <c r="NQR53" s="354"/>
      <c r="NQS53" s="354"/>
      <c r="NQT53" s="354"/>
      <c r="NQU53" s="354"/>
      <c r="NQV53" s="354"/>
      <c r="NQW53" s="354"/>
      <c r="NQX53" s="354"/>
      <c r="NQY53" s="354"/>
      <c r="NQZ53" s="354"/>
      <c r="NRA53" s="354"/>
      <c r="NRB53" s="354"/>
      <c r="NRC53" s="354"/>
      <c r="NRD53" s="354"/>
      <c r="NRE53" s="354"/>
      <c r="NRF53" s="354"/>
      <c r="NRG53" s="354"/>
      <c r="NRH53" s="354"/>
      <c r="NRI53" s="354"/>
      <c r="NRJ53" s="354"/>
      <c r="NRK53" s="354"/>
      <c r="NRL53" s="354"/>
      <c r="NRM53" s="354"/>
      <c r="NRN53" s="354"/>
      <c r="NRO53" s="354"/>
      <c r="NRP53" s="354"/>
      <c r="NRQ53" s="354"/>
      <c r="NRR53" s="354"/>
      <c r="NRS53" s="354"/>
      <c r="NRT53" s="354"/>
      <c r="NRU53" s="354"/>
      <c r="NRV53" s="354"/>
      <c r="NRW53" s="354"/>
      <c r="NRX53" s="354"/>
      <c r="NRY53" s="354"/>
      <c r="NRZ53" s="354"/>
      <c r="NSA53" s="354"/>
      <c r="NSB53" s="354"/>
      <c r="NSC53" s="354"/>
      <c r="NSD53" s="354"/>
      <c r="NSE53" s="354"/>
      <c r="NSF53" s="354"/>
      <c r="NSG53" s="354"/>
      <c r="NSH53" s="354"/>
      <c r="NSI53" s="354"/>
      <c r="NSJ53" s="354"/>
      <c r="NSK53" s="354"/>
      <c r="NSL53" s="354"/>
      <c r="NSM53" s="354"/>
      <c r="NSN53" s="354"/>
      <c r="NSO53" s="354"/>
      <c r="NSP53" s="354"/>
      <c r="NSQ53" s="354"/>
      <c r="NSR53" s="354"/>
      <c r="NSS53" s="354"/>
      <c r="NST53" s="354"/>
      <c r="NSU53" s="354"/>
      <c r="NSV53" s="354"/>
      <c r="NSW53" s="354"/>
      <c r="NSX53" s="354"/>
      <c r="NSY53" s="354"/>
      <c r="NSZ53" s="354"/>
      <c r="NTA53" s="354"/>
      <c r="NTB53" s="354"/>
      <c r="NTC53" s="354"/>
      <c r="NTD53" s="354"/>
      <c r="NTE53" s="354"/>
      <c r="NTF53" s="354"/>
      <c r="NTG53" s="354"/>
      <c r="NTH53" s="354"/>
      <c r="NTI53" s="354"/>
      <c r="NTJ53" s="354"/>
      <c r="NTK53" s="354"/>
      <c r="NTL53" s="354"/>
      <c r="NTM53" s="354"/>
      <c r="NTN53" s="354"/>
      <c r="NTO53" s="354"/>
      <c r="NTP53" s="354"/>
      <c r="NTQ53" s="354"/>
      <c r="NTR53" s="354"/>
      <c r="NTS53" s="354"/>
      <c r="NTT53" s="354"/>
      <c r="NTU53" s="354"/>
      <c r="NTV53" s="354"/>
      <c r="NTW53" s="354"/>
      <c r="NTX53" s="354"/>
      <c r="NTY53" s="354"/>
      <c r="NTZ53" s="354"/>
      <c r="NUA53" s="354"/>
      <c r="NUB53" s="354"/>
      <c r="NUC53" s="354"/>
      <c r="NUD53" s="354"/>
      <c r="NUE53" s="354"/>
      <c r="NUF53" s="354"/>
      <c r="NUG53" s="354"/>
      <c r="NUH53" s="354"/>
      <c r="NUI53" s="354"/>
      <c r="NUJ53" s="354"/>
      <c r="NUK53" s="354"/>
      <c r="NUL53" s="354"/>
      <c r="NUM53" s="354"/>
      <c r="NUN53" s="354"/>
      <c r="NUO53" s="354"/>
      <c r="NUP53" s="354"/>
      <c r="NUQ53" s="354"/>
      <c r="NUR53" s="354"/>
      <c r="NUS53" s="354"/>
      <c r="NUT53" s="354"/>
      <c r="NUU53" s="354"/>
      <c r="NUV53" s="354"/>
      <c r="NUW53" s="354"/>
      <c r="NUX53" s="354"/>
      <c r="NUY53" s="354"/>
      <c r="NUZ53" s="354"/>
      <c r="NVA53" s="354"/>
      <c r="NVB53" s="354"/>
      <c r="NVC53" s="354"/>
      <c r="NVD53" s="354"/>
      <c r="NVE53" s="354"/>
      <c r="NVF53" s="354"/>
      <c r="NVG53" s="354"/>
      <c r="NVH53" s="354"/>
      <c r="NVI53" s="354"/>
      <c r="NVJ53" s="354"/>
      <c r="NVK53" s="354"/>
      <c r="NVL53" s="354"/>
      <c r="NVM53" s="354"/>
      <c r="NVN53" s="354"/>
      <c r="NVO53" s="354"/>
      <c r="NVP53" s="354"/>
      <c r="NVQ53" s="354"/>
      <c r="NVR53" s="354"/>
      <c r="NVS53" s="354"/>
      <c r="NVT53" s="354"/>
      <c r="NVU53" s="354"/>
      <c r="NVV53" s="354"/>
      <c r="NVW53" s="354"/>
      <c r="NVX53" s="354"/>
      <c r="NVY53" s="354"/>
      <c r="NVZ53" s="354"/>
      <c r="NWA53" s="354"/>
      <c r="NWB53" s="354"/>
      <c r="NWC53" s="354"/>
      <c r="NWD53" s="354"/>
      <c r="NWE53" s="354"/>
      <c r="NWF53" s="354"/>
      <c r="NWG53" s="354"/>
      <c r="NWH53" s="354"/>
      <c r="NWI53" s="354"/>
      <c r="NWJ53" s="354"/>
      <c r="NWK53" s="354"/>
      <c r="NWL53" s="354"/>
      <c r="NWM53" s="354"/>
      <c r="NWN53" s="354"/>
      <c r="NWO53" s="354"/>
      <c r="NWP53" s="354"/>
      <c r="NWQ53" s="354"/>
      <c r="NWR53" s="354"/>
      <c r="NWS53" s="354"/>
      <c r="NWT53" s="354"/>
      <c r="NWU53" s="354"/>
      <c r="NWV53" s="354"/>
      <c r="NWW53" s="354"/>
      <c r="NWX53" s="354"/>
      <c r="NWY53" s="354"/>
      <c r="NWZ53" s="354"/>
      <c r="NXA53" s="354"/>
      <c r="NXB53" s="354"/>
      <c r="NXC53" s="354"/>
      <c r="NXD53" s="354"/>
      <c r="NXE53" s="354"/>
      <c r="NXF53" s="354"/>
      <c r="NXG53" s="354"/>
      <c r="NXH53" s="354"/>
      <c r="NXI53" s="354"/>
      <c r="NXJ53" s="354"/>
      <c r="NXK53" s="354"/>
      <c r="NXL53" s="354"/>
      <c r="NXM53" s="354"/>
      <c r="NXN53" s="354"/>
      <c r="NXO53" s="354"/>
      <c r="NXP53" s="354"/>
      <c r="NXQ53" s="354"/>
      <c r="NXR53" s="354"/>
      <c r="NXS53" s="354"/>
      <c r="NXT53" s="354"/>
      <c r="NXU53" s="354"/>
      <c r="NXV53" s="354"/>
      <c r="NXW53" s="354"/>
      <c r="NXX53" s="354"/>
      <c r="NXY53" s="354"/>
      <c r="NXZ53" s="354"/>
      <c r="NYA53" s="354"/>
      <c r="NYB53" s="354"/>
      <c r="NYC53" s="354"/>
      <c r="NYD53" s="354"/>
      <c r="NYE53" s="354"/>
      <c r="NYF53" s="354"/>
      <c r="NYG53" s="354"/>
      <c r="NYH53" s="354"/>
      <c r="NYI53" s="354"/>
      <c r="NYJ53" s="354"/>
      <c r="NYK53" s="354"/>
      <c r="NYL53" s="354"/>
      <c r="NYM53" s="354"/>
      <c r="NYN53" s="354"/>
      <c r="NYO53" s="354"/>
      <c r="NYP53" s="354"/>
      <c r="NYQ53" s="354"/>
      <c r="NYR53" s="354"/>
      <c r="NYS53" s="354"/>
      <c r="NYT53" s="354"/>
      <c r="NYU53" s="354"/>
      <c r="NYV53" s="354"/>
      <c r="NYW53" s="354"/>
      <c r="NYX53" s="354"/>
      <c r="NYY53" s="354"/>
      <c r="NYZ53" s="354"/>
      <c r="NZA53" s="354"/>
      <c r="NZB53" s="354"/>
      <c r="NZC53" s="354"/>
      <c r="NZD53" s="354"/>
      <c r="NZE53" s="354"/>
      <c r="NZF53" s="354"/>
      <c r="NZG53" s="354"/>
      <c r="NZH53" s="354"/>
      <c r="NZI53" s="354"/>
      <c r="NZJ53" s="354"/>
      <c r="NZK53" s="354"/>
      <c r="NZL53" s="354"/>
      <c r="NZM53" s="354"/>
      <c r="NZN53" s="354"/>
      <c r="NZO53" s="354"/>
      <c r="NZP53" s="354"/>
      <c r="NZQ53" s="354"/>
      <c r="NZR53" s="354"/>
      <c r="NZS53" s="354"/>
      <c r="NZT53" s="354"/>
      <c r="NZU53" s="354"/>
      <c r="NZV53" s="354"/>
      <c r="NZW53" s="354"/>
      <c r="NZX53" s="354"/>
      <c r="NZY53" s="354"/>
      <c r="NZZ53" s="354"/>
      <c r="OAA53" s="354"/>
      <c r="OAB53" s="354"/>
      <c r="OAC53" s="354"/>
      <c r="OAD53" s="354"/>
      <c r="OAE53" s="354"/>
      <c r="OAF53" s="354"/>
      <c r="OAG53" s="354"/>
      <c r="OAH53" s="354"/>
      <c r="OAI53" s="354"/>
      <c r="OAJ53" s="354"/>
      <c r="OAK53" s="354"/>
      <c r="OAL53" s="354"/>
      <c r="OAM53" s="354"/>
      <c r="OAN53" s="354"/>
      <c r="OAO53" s="354"/>
      <c r="OAP53" s="354"/>
      <c r="OAQ53" s="354"/>
      <c r="OAR53" s="354"/>
      <c r="OAS53" s="354"/>
      <c r="OAT53" s="354"/>
      <c r="OAU53" s="354"/>
      <c r="OAV53" s="354"/>
      <c r="OAW53" s="354"/>
      <c r="OAX53" s="354"/>
      <c r="OAY53" s="354"/>
      <c r="OAZ53" s="354"/>
      <c r="OBA53" s="354"/>
      <c r="OBB53" s="354"/>
      <c r="OBC53" s="354"/>
      <c r="OBD53" s="354"/>
      <c r="OBE53" s="354"/>
      <c r="OBF53" s="354"/>
      <c r="OBG53" s="354"/>
      <c r="OBH53" s="354"/>
      <c r="OBI53" s="354"/>
      <c r="OBJ53" s="354"/>
      <c r="OBK53" s="354"/>
      <c r="OBL53" s="354"/>
      <c r="OBM53" s="354"/>
      <c r="OBN53" s="354"/>
      <c r="OBO53" s="354"/>
      <c r="OBP53" s="354"/>
      <c r="OBQ53" s="354"/>
      <c r="OBR53" s="354"/>
      <c r="OBS53" s="354"/>
      <c r="OBT53" s="354"/>
      <c r="OBU53" s="354"/>
      <c r="OBV53" s="354"/>
      <c r="OBW53" s="354"/>
      <c r="OBX53" s="354"/>
      <c r="OBY53" s="354"/>
      <c r="OBZ53" s="354"/>
      <c r="OCA53" s="354"/>
      <c r="OCB53" s="354"/>
      <c r="OCC53" s="354"/>
      <c r="OCD53" s="354"/>
      <c r="OCE53" s="354"/>
      <c r="OCF53" s="354"/>
      <c r="OCG53" s="354"/>
      <c r="OCH53" s="354"/>
      <c r="OCI53" s="354"/>
      <c r="OCJ53" s="354"/>
      <c r="OCK53" s="354"/>
      <c r="OCL53" s="354"/>
      <c r="OCM53" s="354"/>
      <c r="OCN53" s="354"/>
      <c r="OCO53" s="354"/>
      <c r="OCP53" s="354"/>
      <c r="OCQ53" s="354"/>
      <c r="OCR53" s="354"/>
      <c r="OCS53" s="354"/>
      <c r="OCT53" s="354"/>
      <c r="OCU53" s="354"/>
      <c r="OCV53" s="354"/>
      <c r="OCW53" s="354"/>
      <c r="OCX53" s="354"/>
      <c r="OCY53" s="354"/>
      <c r="OCZ53" s="354"/>
      <c r="ODA53" s="354"/>
      <c r="ODB53" s="354"/>
      <c r="ODC53" s="354"/>
      <c r="ODD53" s="354"/>
      <c r="ODE53" s="354"/>
      <c r="ODF53" s="354"/>
      <c r="ODG53" s="354"/>
      <c r="ODH53" s="354"/>
      <c r="ODI53" s="354"/>
      <c r="ODJ53" s="354"/>
      <c r="ODK53" s="354"/>
      <c r="ODL53" s="354"/>
      <c r="ODM53" s="354"/>
      <c r="ODN53" s="354"/>
      <c r="ODO53" s="354"/>
      <c r="ODP53" s="354"/>
      <c r="ODQ53" s="354"/>
      <c r="ODR53" s="354"/>
      <c r="ODS53" s="354"/>
      <c r="ODT53" s="354"/>
      <c r="ODU53" s="354"/>
      <c r="ODV53" s="354"/>
      <c r="ODW53" s="354"/>
      <c r="ODX53" s="354"/>
      <c r="ODY53" s="354"/>
      <c r="ODZ53" s="354"/>
      <c r="OEA53" s="354"/>
      <c r="OEB53" s="354"/>
      <c r="OEC53" s="354"/>
      <c r="OED53" s="354"/>
      <c r="OEE53" s="354"/>
      <c r="OEF53" s="354"/>
      <c r="OEG53" s="354"/>
      <c r="OEH53" s="354"/>
      <c r="OEI53" s="354"/>
      <c r="OEJ53" s="354"/>
      <c r="OEK53" s="354"/>
      <c r="OEL53" s="354"/>
      <c r="OEM53" s="354"/>
      <c r="OEN53" s="354"/>
      <c r="OEO53" s="354"/>
      <c r="OEP53" s="354"/>
      <c r="OEQ53" s="354"/>
      <c r="OER53" s="354"/>
      <c r="OES53" s="354"/>
      <c r="OET53" s="354"/>
      <c r="OEU53" s="354"/>
      <c r="OEV53" s="354"/>
      <c r="OEW53" s="354"/>
      <c r="OEX53" s="354"/>
      <c r="OEY53" s="354"/>
      <c r="OEZ53" s="354"/>
      <c r="OFA53" s="354"/>
      <c r="OFB53" s="354"/>
      <c r="OFC53" s="354"/>
      <c r="OFD53" s="354"/>
      <c r="OFE53" s="354"/>
      <c r="OFF53" s="354"/>
      <c r="OFG53" s="354"/>
      <c r="OFH53" s="354"/>
      <c r="OFI53" s="354"/>
      <c r="OFJ53" s="354"/>
      <c r="OFK53" s="354"/>
      <c r="OFL53" s="354"/>
      <c r="OFM53" s="354"/>
      <c r="OFN53" s="354"/>
      <c r="OFO53" s="354"/>
      <c r="OFP53" s="354"/>
      <c r="OFQ53" s="354"/>
      <c r="OFR53" s="354"/>
      <c r="OFS53" s="354"/>
      <c r="OFT53" s="354"/>
      <c r="OFU53" s="354"/>
      <c r="OFV53" s="354"/>
      <c r="OFW53" s="354"/>
      <c r="OFX53" s="354"/>
      <c r="OFY53" s="354"/>
      <c r="OFZ53" s="354"/>
      <c r="OGA53" s="354"/>
      <c r="OGB53" s="354"/>
      <c r="OGC53" s="354"/>
      <c r="OGD53" s="354"/>
      <c r="OGE53" s="354"/>
      <c r="OGF53" s="354"/>
      <c r="OGG53" s="354"/>
      <c r="OGH53" s="354"/>
      <c r="OGI53" s="354"/>
      <c r="OGJ53" s="354"/>
      <c r="OGK53" s="354"/>
      <c r="OGL53" s="354"/>
      <c r="OGM53" s="354"/>
      <c r="OGN53" s="354"/>
      <c r="OGO53" s="354"/>
      <c r="OGP53" s="354"/>
      <c r="OGQ53" s="354"/>
      <c r="OGR53" s="354"/>
      <c r="OGS53" s="354"/>
      <c r="OGT53" s="354"/>
      <c r="OGU53" s="354"/>
      <c r="OGV53" s="354"/>
      <c r="OGW53" s="354"/>
      <c r="OGX53" s="354"/>
      <c r="OGY53" s="354"/>
      <c r="OGZ53" s="354"/>
      <c r="OHA53" s="354"/>
      <c r="OHB53" s="354"/>
      <c r="OHC53" s="354"/>
      <c r="OHD53" s="354"/>
      <c r="OHE53" s="354"/>
      <c r="OHF53" s="354"/>
      <c r="OHG53" s="354"/>
      <c r="OHH53" s="354"/>
      <c r="OHI53" s="354"/>
      <c r="OHJ53" s="354"/>
      <c r="OHK53" s="354"/>
      <c r="OHL53" s="354"/>
      <c r="OHM53" s="354"/>
      <c r="OHN53" s="354"/>
      <c r="OHO53" s="354"/>
      <c r="OHP53" s="354"/>
      <c r="OHQ53" s="354"/>
      <c r="OHR53" s="354"/>
      <c r="OHS53" s="354"/>
      <c r="OHT53" s="354"/>
      <c r="OHU53" s="354"/>
      <c r="OHV53" s="354"/>
      <c r="OHW53" s="354"/>
      <c r="OHX53" s="354"/>
      <c r="OHY53" s="354"/>
      <c r="OHZ53" s="354"/>
      <c r="OIA53" s="354"/>
      <c r="OIB53" s="354"/>
      <c r="OIC53" s="354"/>
      <c r="OID53" s="354"/>
      <c r="OIE53" s="354"/>
      <c r="OIF53" s="354"/>
      <c r="OIG53" s="354"/>
      <c r="OIH53" s="354"/>
      <c r="OII53" s="354"/>
      <c r="OIJ53" s="354"/>
      <c r="OIK53" s="354"/>
      <c r="OIL53" s="354"/>
      <c r="OIM53" s="354"/>
      <c r="OIN53" s="354"/>
      <c r="OIO53" s="354"/>
      <c r="OIP53" s="354"/>
      <c r="OIQ53" s="354"/>
      <c r="OIR53" s="354"/>
      <c r="OIS53" s="354"/>
      <c r="OIT53" s="354"/>
      <c r="OIU53" s="354"/>
      <c r="OIV53" s="354"/>
      <c r="OIW53" s="354"/>
      <c r="OIX53" s="354"/>
      <c r="OIY53" s="354"/>
      <c r="OIZ53" s="354"/>
      <c r="OJA53" s="354"/>
      <c r="OJB53" s="354"/>
      <c r="OJC53" s="354"/>
      <c r="OJD53" s="354"/>
      <c r="OJE53" s="354"/>
      <c r="OJF53" s="354"/>
      <c r="OJG53" s="354"/>
      <c r="OJH53" s="354"/>
      <c r="OJI53" s="354"/>
      <c r="OJJ53" s="354"/>
      <c r="OJK53" s="354"/>
      <c r="OJL53" s="354"/>
      <c r="OJM53" s="354"/>
      <c r="OJN53" s="354"/>
      <c r="OJO53" s="354"/>
      <c r="OJP53" s="354"/>
      <c r="OJQ53" s="354"/>
      <c r="OJR53" s="354"/>
      <c r="OJS53" s="354"/>
      <c r="OJT53" s="354"/>
      <c r="OJU53" s="354"/>
      <c r="OJV53" s="354"/>
      <c r="OJW53" s="354"/>
      <c r="OJX53" s="354"/>
      <c r="OJY53" s="354"/>
      <c r="OJZ53" s="354"/>
      <c r="OKA53" s="354"/>
      <c r="OKB53" s="354"/>
      <c r="OKC53" s="354"/>
      <c r="OKD53" s="354"/>
      <c r="OKE53" s="354"/>
      <c r="OKF53" s="354"/>
      <c r="OKG53" s="354"/>
      <c r="OKH53" s="354"/>
      <c r="OKI53" s="354"/>
      <c r="OKJ53" s="354"/>
      <c r="OKK53" s="354"/>
      <c r="OKL53" s="354"/>
      <c r="OKM53" s="354"/>
      <c r="OKN53" s="354"/>
      <c r="OKO53" s="354"/>
      <c r="OKP53" s="354"/>
      <c r="OKQ53" s="354"/>
      <c r="OKR53" s="354"/>
      <c r="OKS53" s="354"/>
      <c r="OKT53" s="354"/>
      <c r="OKU53" s="354"/>
      <c r="OKV53" s="354"/>
      <c r="OKW53" s="354"/>
      <c r="OKX53" s="354"/>
      <c r="OKY53" s="354"/>
      <c r="OKZ53" s="354"/>
      <c r="OLA53" s="354"/>
      <c r="OLB53" s="354"/>
      <c r="OLC53" s="354"/>
      <c r="OLD53" s="354"/>
      <c r="OLE53" s="354"/>
      <c r="OLF53" s="354"/>
      <c r="OLG53" s="354"/>
      <c r="OLH53" s="354"/>
      <c r="OLI53" s="354"/>
      <c r="OLJ53" s="354"/>
      <c r="OLK53" s="354"/>
      <c r="OLL53" s="354"/>
      <c r="OLM53" s="354"/>
      <c r="OLN53" s="354"/>
      <c r="OLO53" s="354"/>
      <c r="OLP53" s="354"/>
      <c r="OLQ53" s="354"/>
      <c r="OLR53" s="354"/>
      <c r="OLS53" s="354"/>
      <c r="OLT53" s="354"/>
      <c r="OLU53" s="354"/>
      <c r="OLV53" s="354"/>
      <c r="OLW53" s="354"/>
      <c r="OLX53" s="354"/>
      <c r="OLY53" s="354"/>
      <c r="OLZ53" s="354"/>
      <c r="OMA53" s="354"/>
      <c r="OMB53" s="354"/>
      <c r="OMC53" s="354"/>
      <c r="OMD53" s="354"/>
      <c r="OME53" s="354"/>
      <c r="OMF53" s="354"/>
      <c r="OMG53" s="354"/>
      <c r="OMH53" s="354"/>
      <c r="OMI53" s="354"/>
      <c r="OMJ53" s="354"/>
      <c r="OMK53" s="354"/>
      <c r="OML53" s="354"/>
      <c r="OMM53" s="354"/>
      <c r="OMN53" s="354"/>
      <c r="OMO53" s="354"/>
      <c r="OMP53" s="354"/>
      <c r="OMQ53" s="354"/>
      <c r="OMR53" s="354"/>
      <c r="OMS53" s="354"/>
      <c r="OMT53" s="354"/>
      <c r="OMU53" s="354"/>
      <c r="OMV53" s="354"/>
      <c r="OMW53" s="354"/>
      <c r="OMX53" s="354"/>
      <c r="OMY53" s="354"/>
      <c r="OMZ53" s="354"/>
      <c r="ONA53" s="354"/>
      <c r="ONB53" s="354"/>
      <c r="ONC53" s="354"/>
      <c r="OND53" s="354"/>
      <c r="ONE53" s="354"/>
      <c r="ONF53" s="354"/>
      <c r="ONG53" s="354"/>
      <c r="ONH53" s="354"/>
      <c r="ONI53" s="354"/>
      <c r="ONJ53" s="354"/>
      <c r="ONK53" s="354"/>
      <c r="ONL53" s="354"/>
      <c r="ONM53" s="354"/>
      <c r="ONN53" s="354"/>
      <c r="ONO53" s="354"/>
      <c r="ONP53" s="354"/>
      <c r="ONQ53" s="354"/>
      <c r="ONR53" s="354"/>
      <c r="ONS53" s="354"/>
      <c r="ONT53" s="354"/>
      <c r="ONU53" s="354"/>
      <c r="ONV53" s="354"/>
      <c r="ONW53" s="354"/>
      <c r="ONX53" s="354"/>
      <c r="ONY53" s="354"/>
      <c r="ONZ53" s="354"/>
      <c r="OOA53" s="354"/>
      <c r="OOB53" s="354"/>
      <c r="OOC53" s="354"/>
      <c r="OOD53" s="354"/>
      <c r="OOE53" s="354"/>
      <c r="OOF53" s="354"/>
      <c r="OOG53" s="354"/>
      <c r="OOH53" s="354"/>
      <c r="OOI53" s="354"/>
      <c r="OOJ53" s="354"/>
      <c r="OOK53" s="354"/>
      <c r="OOL53" s="354"/>
      <c r="OOM53" s="354"/>
      <c r="OON53" s="354"/>
      <c r="OOO53" s="354"/>
      <c r="OOP53" s="354"/>
      <c r="OOQ53" s="354"/>
      <c r="OOR53" s="354"/>
      <c r="OOS53" s="354"/>
      <c r="OOT53" s="354"/>
      <c r="OOU53" s="354"/>
      <c r="OOV53" s="354"/>
      <c r="OOW53" s="354"/>
      <c r="OOX53" s="354"/>
      <c r="OOY53" s="354"/>
      <c r="OOZ53" s="354"/>
      <c r="OPA53" s="354"/>
      <c r="OPB53" s="354"/>
      <c r="OPC53" s="354"/>
      <c r="OPD53" s="354"/>
      <c r="OPE53" s="354"/>
      <c r="OPF53" s="354"/>
      <c r="OPG53" s="354"/>
      <c r="OPH53" s="354"/>
      <c r="OPI53" s="354"/>
      <c r="OPJ53" s="354"/>
      <c r="OPK53" s="354"/>
      <c r="OPL53" s="354"/>
      <c r="OPM53" s="354"/>
      <c r="OPN53" s="354"/>
      <c r="OPO53" s="354"/>
      <c r="OPP53" s="354"/>
      <c r="OPQ53" s="354"/>
      <c r="OPR53" s="354"/>
      <c r="OPS53" s="354"/>
      <c r="OPT53" s="354"/>
      <c r="OPU53" s="354"/>
      <c r="OPV53" s="354"/>
      <c r="OPW53" s="354"/>
      <c r="OPX53" s="354"/>
      <c r="OPY53" s="354"/>
      <c r="OPZ53" s="354"/>
      <c r="OQA53" s="354"/>
      <c r="OQB53" s="354"/>
      <c r="OQC53" s="354"/>
      <c r="OQD53" s="354"/>
      <c r="OQE53" s="354"/>
      <c r="OQF53" s="354"/>
      <c r="OQG53" s="354"/>
      <c r="OQH53" s="354"/>
      <c r="OQI53" s="354"/>
      <c r="OQJ53" s="354"/>
      <c r="OQK53" s="354"/>
      <c r="OQL53" s="354"/>
      <c r="OQM53" s="354"/>
      <c r="OQN53" s="354"/>
      <c r="OQO53" s="354"/>
      <c r="OQP53" s="354"/>
      <c r="OQQ53" s="354"/>
      <c r="OQR53" s="354"/>
      <c r="OQS53" s="354"/>
      <c r="OQT53" s="354"/>
      <c r="OQU53" s="354"/>
      <c r="OQV53" s="354"/>
      <c r="OQW53" s="354"/>
      <c r="OQX53" s="354"/>
      <c r="OQY53" s="354"/>
      <c r="OQZ53" s="354"/>
      <c r="ORA53" s="354"/>
      <c r="ORB53" s="354"/>
      <c r="ORC53" s="354"/>
      <c r="ORD53" s="354"/>
      <c r="ORE53" s="354"/>
      <c r="ORF53" s="354"/>
      <c r="ORG53" s="354"/>
      <c r="ORH53" s="354"/>
      <c r="ORI53" s="354"/>
      <c r="ORJ53" s="354"/>
      <c r="ORK53" s="354"/>
      <c r="ORL53" s="354"/>
      <c r="ORM53" s="354"/>
      <c r="ORN53" s="354"/>
      <c r="ORO53" s="354"/>
      <c r="ORP53" s="354"/>
      <c r="ORQ53" s="354"/>
      <c r="ORR53" s="354"/>
      <c r="ORS53" s="354"/>
      <c r="ORT53" s="354"/>
      <c r="ORU53" s="354"/>
      <c r="ORV53" s="354"/>
      <c r="ORW53" s="354"/>
      <c r="ORX53" s="354"/>
      <c r="ORY53" s="354"/>
      <c r="ORZ53" s="354"/>
      <c r="OSA53" s="354"/>
      <c r="OSB53" s="354"/>
      <c r="OSC53" s="354"/>
      <c r="OSD53" s="354"/>
      <c r="OSE53" s="354"/>
      <c r="OSF53" s="354"/>
      <c r="OSG53" s="354"/>
      <c r="OSH53" s="354"/>
      <c r="OSI53" s="354"/>
      <c r="OSJ53" s="354"/>
      <c r="OSK53" s="354"/>
      <c r="OSL53" s="354"/>
      <c r="OSM53" s="354"/>
      <c r="OSN53" s="354"/>
      <c r="OSO53" s="354"/>
      <c r="OSP53" s="354"/>
      <c r="OSQ53" s="354"/>
      <c r="OSR53" s="354"/>
      <c r="OSS53" s="354"/>
      <c r="OST53" s="354"/>
      <c r="OSU53" s="354"/>
      <c r="OSV53" s="354"/>
      <c r="OSW53" s="354"/>
      <c r="OSX53" s="354"/>
      <c r="OSY53" s="354"/>
      <c r="OSZ53" s="354"/>
      <c r="OTA53" s="354"/>
      <c r="OTB53" s="354"/>
      <c r="OTC53" s="354"/>
      <c r="OTD53" s="354"/>
      <c r="OTE53" s="354"/>
      <c r="OTF53" s="354"/>
      <c r="OTG53" s="354"/>
      <c r="OTH53" s="354"/>
      <c r="OTI53" s="354"/>
      <c r="OTJ53" s="354"/>
      <c r="OTK53" s="354"/>
      <c r="OTL53" s="354"/>
      <c r="OTM53" s="354"/>
      <c r="OTN53" s="354"/>
      <c r="OTO53" s="354"/>
      <c r="OTP53" s="354"/>
      <c r="OTQ53" s="354"/>
      <c r="OTR53" s="354"/>
      <c r="OTS53" s="354"/>
      <c r="OTT53" s="354"/>
      <c r="OTU53" s="354"/>
      <c r="OTV53" s="354"/>
      <c r="OTW53" s="354"/>
      <c r="OTX53" s="354"/>
      <c r="OTY53" s="354"/>
      <c r="OTZ53" s="354"/>
      <c r="OUA53" s="354"/>
      <c r="OUB53" s="354"/>
      <c r="OUC53" s="354"/>
      <c r="OUD53" s="354"/>
      <c r="OUE53" s="354"/>
      <c r="OUF53" s="354"/>
      <c r="OUG53" s="354"/>
      <c r="OUH53" s="354"/>
      <c r="OUI53" s="354"/>
      <c r="OUJ53" s="354"/>
      <c r="OUK53" s="354"/>
      <c r="OUL53" s="354"/>
      <c r="OUM53" s="354"/>
      <c r="OUN53" s="354"/>
      <c r="OUO53" s="354"/>
      <c r="OUP53" s="354"/>
      <c r="OUQ53" s="354"/>
      <c r="OUR53" s="354"/>
      <c r="OUS53" s="354"/>
      <c r="OUT53" s="354"/>
      <c r="OUU53" s="354"/>
      <c r="OUV53" s="354"/>
      <c r="OUW53" s="354"/>
      <c r="OUX53" s="354"/>
      <c r="OUY53" s="354"/>
      <c r="OUZ53" s="354"/>
      <c r="OVA53" s="354"/>
      <c r="OVB53" s="354"/>
      <c r="OVC53" s="354"/>
      <c r="OVD53" s="354"/>
      <c r="OVE53" s="354"/>
      <c r="OVF53" s="354"/>
      <c r="OVG53" s="354"/>
      <c r="OVH53" s="354"/>
      <c r="OVI53" s="354"/>
      <c r="OVJ53" s="354"/>
      <c r="OVK53" s="354"/>
      <c r="OVL53" s="354"/>
      <c r="OVM53" s="354"/>
      <c r="OVN53" s="354"/>
      <c r="OVO53" s="354"/>
      <c r="OVP53" s="354"/>
      <c r="OVQ53" s="354"/>
      <c r="OVR53" s="354"/>
      <c r="OVS53" s="354"/>
      <c r="OVT53" s="354"/>
      <c r="OVU53" s="354"/>
      <c r="OVV53" s="354"/>
      <c r="OVW53" s="354"/>
      <c r="OVX53" s="354"/>
      <c r="OVY53" s="354"/>
      <c r="OVZ53" s="354"/>
      <c r="OWA53" s="354"/>
      <c r="OWB53" s="354"/>
      <c r="OWC53" s="354"/>
      <c r="OWD53" s="354"/>
      <c r="OWE53" s="354"/>
      <c r="OWF53" s="354"/>
      <c r="OWG53" s="354"/>
      <c r="OWH53" s="354"/>
      <c r="OWI53" s="354"/>
      <c r="OWJ53" s="354"/>
      <c r="OWK53" s="354"/>
      <c r="OWL53" s="354"/>
      <c r="OWM53" s="354"/>
      <c r="OWN53" s="354"/>
      <c r="OWO53" s="354"/>
      <c r="OWP53" s="354"/>
      <c r="OWQ53" s="354"/>
      <c r="OWR53" s="354"/>
      <c r="OWS53" s="354"/>
      <c r="OWT53" s="354"/>
      <c r="OWU53" s="354"/>
      <c r="OWV53" s="354"/>
      <c r="OWW53" s="354"/>
      <c r="OWX53" s="354"/>
      <c r="OWY53" s="354"/>
      <c r="OWZ53" s="354"/>
      <c r="OXA53" s="354"/>
      <c r="OXB53" s="354"/>
      <c r="OXC53" s="354"/>
      <c r="OXD53" s="354"/>
      <c r="OXE53" s="354"/>
      <c r="OXF53" s="354"/>
      <c r="OXG53" s="354"/>
      <c r="OXH53" s="354"/>
      <c r="OXI53" s="354"/>
      <c r="OXJ53" s="354"/>
      <c r="OXK53" s="354"/>
      <c r="OXL53" s="354"/>
      <c r="OXM53" s="354"/>
      <c r="OXN53" s="354"/>
      <c r="OXO53" s="354"/>
      <c r="OXP53" s="354"/>
      <c r="OXQ53" s="354"/>
      <c r="OXR53" s="354"/>
      <c r="OXS53" s="354"/>
      <c r="OXT53" s="354"/>
      <c r="OXU53" s="354"/>
      <c r="OXV53" s="354"/>
      <c r="OXW53" s="354"/>
      <c r="OXX53" s="354"/>
      <c r="OXY53" s="354"/>
      <c r="OXZ53" s="354"/>
      <c r="OYA53" s="354"/>
      <c r="OYB53" s="354"/>
      <c r="OYC53" s="354"/>
      <c r="OYD53" s="354"/>
      <c r="OYE53" s="354"/>
      <c r="OYF53" s="354"/>
      <c r="OYG53" s="354"/>
      <c r="OYH53" s="354"/>
      <c r="OYI53" s="354"/>
      <c r="OYJ53" s="354"/>
      <c r="OYK53" s="354"/>
      <c r="OYL53" s="354"/>
      <c r="OYM53" s="354"/>
      <c r="OYN53" s="354"/>
      <c r="OYO53" s="354"/>
      <c r="OYP53" s="354"/>
      <c r="OYQ53" s="354"/>
      <c r="OYR53" s="354"/>
      <c r="OYS53" s="354"/>
      <c r="OYT53" s="354"/>
      <c r="OYU53" s="354"/>
      <c r="OYV53" s="354"/>
      <c r="OYW53" s="354"/>
      <c r="OYX53" s="354"/>
      <c r="OYY53" s="354"/>
      <c r="OYZ53" s="354"/>
      <c r="OZA53" s="354"/>
      <c r="OZB53" s="354"/>
      <c r="OZC53" s="354"/>
      <c r="OZD53" s="354"/>
      <c r="OZE53" s="354"/>
      <c r="OZF53" s="354"/>
      <c r="OZG53" s="354"/>
      <c r="OZH53" s="354"/>
      <c r="OZI53" s="354"/>
      <c r="OZJ53" s="354"/>
      <c r="OZK53" s="354"/>
      <c r="OZL53" s="354"/>
      <c r="OZM53" s="354"/>
      <c r="OZN53" s="354"/>
      <c r="OZO53" s="354"/>
      <c r="OZP53" s="354"/>
      <c r="OZQ53" s="354"/>
      <c r="OZR53" s="354"/>
      <c r="OZS53" s="354"/>
      <c r="OZT53" s="354"/>
      <c r="OZU53" s="354"/>
      <c r="OZV53" s="354"/>
      <c r="OZW53" s="354"/>
      <c r="OZX53" s="354"/>
      <c r="OZY53" s="354"/>
      <c r="OZZ53" s="354"/>
      <c r="PAA53" s="354"/>
      <c r="PAB53" s="354"/>
      <c r="PAC53" s="354"/>
      <c r="PAD53" s="354"/>
      <c r="PAE53" s="354"/>
      <c r="PAF53" s="354"/>
      <c r="PAG53" s="354"/>
      <c r="PAH53" s="354"/>
      <c r="PAI53" s="354"/>
      <c r="PAJ53" s="354"/>
      <c r="PAK53" s="354"/>
      <c r="PAL53" s="354"/>
      <c r="PAM53" s="354"/>
      <c r="PAN53" s="354"/>
      <c r="PAO53" s="354"/>
      <c r="PAP53" s="354"/>
      <c r="PAQ53" s="354"/>
      <c r="PAR53" s="354"/>
      <c r="PAS53" s="354"/>
      <c r="PAT53" s="354"/>
      <c r="PAU53" s="354"/>
      <c r="PAV53" s="354"/>
      <c r="PAW53" s="354"/>
      <c r="PAX53" s="354"/>
      <c r="PAY53" s="354"/>
      <c r="PAZ53" s="354"/>
      <c r="PBA53" s="354"/>
      <c r="PBB53" s="354"/>
      <c r="PBC53" s="354"/>
      <c r="PBD53" s="354"/>
      <c r="PBE53" s="354"/>
      <c r="PBF53" s="354"/>
      <c r="PBG53" s="354"/>
      <c r="PBH53" s="354"/>
      <c r="PBI53" s="354"/>
      <c r="PBJ53" s="354"/>
      <c r="PBK53" s="354"/>
      <c r="PBL53" s="354"/>
      <c r="PBM53" s="354"/>
      <c r="PBN53" s="354"/>
      <c r="PBO53" s="354"/>
      <c r="PBP53" s="354"/>
      <c r="PBQ53" s="354"/>
      <c r="PBR53" s="354"/>
      <c r="PBS53" s="354"/>
      <c r="PBT53" s="354"/>
      <c r="PBU53" s="354"/>
      <c r="PBV53" s="354"/>
      <c r="PBW53" s="354"/>
      <c r="PBX53" s="354"/>
      <c r="PBY53" s="354"/>
      <c r="PBZ53" s="354"/>
      <c r="PCA53" s="354"/>
      <c r="PCB53" s="354"/>
      <c r="PCC53" s="354"/>
      <c r="PCD53" s="354"/>
      <c r="PCE53" s="354"/>
      <c r="PCF53" s="354"/>
      <c r="PCG53" s="354"/>
      <c r="PCH53" s="354"/>
      <c r="PCI53" s="354"/>
      <c r="PCJ53" s="354"/>
      <c r="PCK53" s="354"/>
      <c r="PCL53" s="354"/>
      <c r="PCM53" s="354"/>
      <c r="PCN53" s="354"/>
      <c r="PCO53" s="354"/>
      <c r="PCP53" s="354"/>
      <c r="PCQ53" s="354"/>
      <c r="PCR53" s="354"/>
      <c r="PCS53" s="354"/>
      <c r="PCT53" s="354"/>
      <c r="PCU53" s="354"/>
      <c r="PCV53" s="354"/>
      <c r="PCW53" s="354"/>
      <c r="PCX53" s="354"/>
      <c r="PCY53" s="354"/>
      <c r="PCZ53" s="354"/>
      <c r="PDA53" s="354"/>
      <c r="PDB53" s="354"/>
      <c r="PDC53" s="354"/>
      <c r="PDD53" s="354"/>
      <c r="PDE53" s="354"/>
      <c r="PDF53" s="354"/>
      <c r="PDG53" s="354"/>
      <c r="PDH53" s="354"/>
      <c r="PDI53" s="354"/>
      <c r="PDJ53" s="354"/>
      <c r="PDK53" s="354"/>
      <c r="PDL53" s="354"/>
      <c r="PDM53" s="354"/>
      <c r="PDN53" s="354"/>
      <c r="PDO53" s="354"/>
      <c r="PDP53" s="354"/>
      <c r="PDQ53" s="354"/>
      <c r="PDR53" s="354"/>
      <c r="PDS53" s="354"/>
      <c r="PDT53" s="354"/>
      <c r="PDU53" s="354"/>
      <c r="PDV53" s="354"/>
      <c r="PDW53" s="354"/>
      <c r="PDX53" s="354"/>
      <c r="PDY53" s="354"/>
      <c r="PDZ53" s="354"/>
      <c r="PEA53" s="354"/>
      <c r="PEB53" s="354"/>
      <c r="PEC53" s="354"/>
      <c r="PED53" s="354"/>
      <c r="PEE53" s="354"/>
      <c r="PEF53" s="354"/>
      <c r="PEG53" s="354"/>
      <c r="PEH53" s="354"/>
      <c r="PEI53" s="354"/>
      <c r="PEJ53" s="354"/>
      <c r="PEK53" s="354"/>
      <c r="PEL53" s="354"/>
      <c r="PEM53" s="354"/>
      <c r="PEN53" s="354"/>
      <c r="PEO53" s="354"/>
      <c r="PEP53" s="354"/>
      <c r="PEQ53" s="354"/>
      <c r="PER53" s="354"/>
      <c r="PES53" s="354"/>
      <c r="PET53" s="354"/>
      <c r="PEU53" s="354"/>
      <c r="PEV53" s="354"/>
      <c r="PEW53" s="354"/>
      <c r="PEX53" s="354"/>
      <c r="PEY53" s="354"/>
      <c r="PEZ53" s="354"/>
      <c r="PFA53" s="354"/>
      <c r="PFB53" s="354"/>
      <c r="PFC53" s="354"/>
      <c r="PFD53" s="354"/>
      <c r="PFE53" s="354"/>
      <c r="PFF53" s="354"/>
      <c r="PFG53" s="354"/>
      <c r="PFH53" s="354"/>
      <c r="PFI53" s="354"/>
      <c r="PFJ53" s="354"/>
      <c r="PFK53" s="354"/>
      <c r="PFL53" s="354"/>
      <c r="PFM53" s="354"/>
      <c r="PFN53" s="354"/>
      <c r="PFO53" s="354"/>
      <c r="PFP53" s="354"/>
      <c r="PFQ53" s="354"/>
      <c r="PFR53" s="354"/>
      <c r="PFS53" s="354"/>
      <c r="PFT53" s="354"/>
      <c r="PFU53" s="354"/>
      <c r="PFV53" s="354"/>
      <c r="PFW53" s="354"/>
      <c r="PFX53" s="354"/>
      <c r="PFY53" s="354"/>
      <c r="PFZ53" s="354"/>
      <c r="PGA53" s="354"/>
      <c r="PGB53" s="354"/>
      <c r="PGC53" s="354"/>
      <c r="PGD53" s="354"/>
      <c r="PGE53" s="354"/>
      <c r="PGF53" s="354"/>
      <c r="PGG53" s="354"/>
      <c r="PGH53" s="354"/>
      <c r="PGI53" s="354"/>
      <c r="PGJ53" s="354"/>
      <c r="PGK53" s="354"/>
      <c r="PGL53" s="354"/>
      <c r="PGM53" s="354"/>
      <c r="PGN53" s="354"/>
      <c r="PGO53" s="354"/>
      <c r="PGP53" s="354"/>
      <c r="PGQ53" s="354"/>
      <c r="PGR53" s="354"/>
      <c r="PGS53" s="354"/>
      <c r="PGT53" s="354"/>
      <c r="PGU53" s="354"/>
      <c r="PGV53" s="354"/>
      <c r="PGW53" s="354"/>
      <c r="PGX53" s="354"/>
      <c r="PGY53" s="354"/>
      <c r="PGZ53" s="354"/>
      <c r="PHA53" s="354"/>
      <c r="PHB53" s="354"/>
      <c r="PHC53" s="354"/>
      <c r="PHD53" s="354"/>
      <c r="PHE53" s="354"/>
      <c r="PHF53" s="354"/>
      <c r="PHG53" s="354"/>
      <c r="PHH53" s="354"/>
      <c r="PHI53" s="354"/>
      <c r="PHJ53" s="354"/>
      <c r="PHK53" s="354"/>
      <c r="PHL53" s="354"/>
      <c r="PHM53" s="354"/>
      <c r="PHN53" s="354"/>
      <c r="PHO53" s="354"/>
      <c r="PHP53" s="354"/>
      <c r="PHQ53" s="354"/>
      <c r="PHR53" s="354"/>
      <c r="PHS53" s="354"/>
      <c r="PHT53" s="354"/>
      <c r="PHU53" s="354"/>
      <c r="PHV53" s="354"/>
      <c r="PHW53" s="354"/>
      <c r="PHX53" s="354"/>
      <c r="PHY53" s="354"/>
      <c r="PHZ53" s="354"/>
      <c r="PIA53" s="354"/>
      <c r="PIB53" s="354"/>
      <c r="PIC53" s="354"/>
      <c r="PID53" s="354"/>
      <c r="PIE53" s="354"/>
      <c r="PIF53" s="354"/>
      <c r="PIG53" s="354"/>
      <c r="PIH53" s="354"/>
      <c r="PII53" s="354"/>
      <c r="PIJ53" s="354"/>
      <c r="PIK53" s="354"/>
      <c r="PIL53" s="354"/>
      <c r="PIM53" s="354"/>
      <c r="PIN53" s="354"/>
      <c r="PIO53" s="354"/>
      <c r="PIP53" s="354"/>
      <c r="PIQ53" s="354"/>
      <c r="PIR53" s="354"/>
      <c r="PIS53" s="354"/>
      <c r="PIT53" s="354"/>
      <c r="PIU53" s="354"/>
      <c r="PIV53" s="354"/>
      <c r="PIW53" s="354"/>
      <c r="PIX53" s="354"/>
      <c r="PIY53" s="354"/>
      <c r="PIZ53" s="354"/>
      <c r="PJA53" s="354"/>
      <c r="PJB53" s="354"/>
      <c r="PJC53" s="354"/>
      <c r="PJD53" s="354"/>
      <c r="PJE53" s="354"/>
      <c r="PJF53" s="354"/>
      <c r="PJG53" s="354"/>
      <c r="PJH53" s="354"/>
      <c r="PJI53" s="354"/>
      <c r="PJJ53" s="354"/>
      <c r="PJK53" s="354"/>
      <c r="PJL53" s="354"/>
      <c r="PJM53" s="354"/>
      <c r="PJN53" s="354"/>
      <c r="PJO53" s="354"/>
      <c r="PJP53" s="354"/>
      <c r="PJQ53" s="354"/>
      <c r="PJR53" s="354"/>
      <c r="PJS53" s="354"/>
      <c r="PJT53" s="354"/>
      <c r="PJU53" s="354"/>
      <c r="PJV53" s="354"/>
      <c r="PJW53" s="354"/>
      <c r="PJX53" s="354"/>
      <c r="PJY53" s="354"/>
      <c r="PJZ53" s="354"/>
      <c r="PKA53" s="354"/>
      <c r="PKB53" s="354"/>
      <c r="PKC53" s="354"/>
      <c r="PKD53" s="354"/>
      <c r="PKE53" s="354"/>
      <c r="PKF53" s="354"/>
      <c r="PKG53" s="354"/>
      <c r="PKH53" s="354"/>
      <c r="PKI53" s="354"/>
      <c r="PKJ53" s="354"/>
      <c r="PKK53" s="354"/>
      <c r="PKL53" s="354"/>
      <c r="PKM53" s="354"/>
      <c r="PKN53" s="354"/>
      <c r="PKO53" s="354"/>
      <c r="PKP53" s="354"/>
      <c r="PKQ53" s="354"/>
      <c r="PKR53" s="354"/>
      <c r="PKS53" s="354"/>
      <c r="PKT53" s="354"/>
      <c r="PKU53" s="354"/>
      <c r="PKV53" s="354"/>
      <c r="PKW53" s="354"/>
      <c r="PKX53" s="354"/>
      <c r="PKY53" s="354"/>
      <c r="PKZ53" s="354"/>
      <c r="PLA53" s="354"/>
      <c r="PLB53" s="354"/>
      <c r="PLC53" s="354"/>
      <c r="PLD53" s="354"/>
      <c r="PLE53" s="354"/>
      <c r="PLF53" s="354"/>
      <c r="PLG53" s="354"/>
      <c r="PLH53" s="354"/>
      <c r="PLI53" s="354"/>
      <c r="PLJ53" s="354"/>
      <c r="PLK53" s="354"/>
      <c r="PLL53" s="354"/>
      <c r="PLM53" s="354"/>
      <c r="PLN53" s="354"/>
      <c r="PLO53" s="354"/>
      <c r="PLP53" s="354"/>
      <c r="PLQ53" s="354"/>
      <c r="PLR53" s="354"/>
      <c r="PLS53" s="354"/>
      <c r="PLT53" s="354"/>
      <c r="PLU53" s="354"/>
      <c r="PLV53" s="354"/>
      <c r="PLW53" s="354"/>
      <c r="PLX53" s="354"/>
      <c r="PLY53" s="354"/>
      <c r="PLZ53" s="354"/>
      <c r="PMA53" s="354"/>
      <c r="PMB53" s="354"/>
      <c r="PMC53" s="354"/>
      <c r="PMD53" s="354"/>
      <c r="PME53" s="354"/>
      <c r="PMF53" s="354"/>
      <c r="PMG53" s="354"/>
      <c r="PMH53" s="354"/>
      <c r="PMI53" s="354"/>
      <c r="PMJ53" s="354"/>
      <c r="PMK53" s="354"/>
      <c r="PML53" s="354"/>
      <c r="PMM53" s="354"/>
      <c r="PMN53" s="354"/>
      <c r="PMO53" s="354"/>
      <c r="PMP53" s="354"/>
      <c r="PMQ53" s="354"/>
      <c r="PMR53" s="354"/>
      <c r="PMS53" s="354"/>
      <c r="PMT53" s="354"/>
      <c r="PMU53" s="354"/>
      <c r="PMV53" s="354"/>
      <c r="PMW53" s="354"/>
      <c r="PMX53" s="354"/>
      <c r="PMY53" s="354"/>
      <c r="PMZ53" s="354"/>
      <c r="PNA53" s="354"/>
      <c r="PNB53" s="354"/>
      <c r="PNC53" s="354"/>
      <c r="PND53" s="354"/>
      <c r="PNE53" s="354"/>
      <c r="PNF53" s="354"/>
      <c r="PNG53" s="354"/>
      <c r="PNH53" s="354"/>
      <c r="PNI53" s="354"/>
      <c r="PNJ53" s="354"/>
      <c r="PNK53" s="354"/>
      <c r="PNL53" s="354"/>
      <c r="PNM53" s="354"/>
      <c r="PNN53" s="354"/>
      <c r="PNO53" s="354"/>
      <c r="PNP53" s="354"/>
      <c r="PNQ53" s="354"/>
      <c r="PNR53" s="354"/>
      <c r="PNS53" s="354"/>
      <c r="PNT53" s="354"/>
      <c r="PNU53" s="354"/>
      <c r="PNV53" s="354"/>
      <c r="PNW53" s="354"/>
      <c r="PNX53" s="354"/>
      <c r="PNY53" s="354"/>
      <c r="PNZ53" s="354"/>
      <c r="POA53" s="354"/>
      <c r="POB53" s="354"/>
      <c r="POC53" s="354"/>
      <c r="POD53" s="354"/>
      <c r="POE53" s="354"/>
      <c r="POF53" s="354"/>
      <c r="POG53" s="354"/>
      <c r="POH53" s="354"/>
      <c r="POI53" s="354"/>
      <c r="POJ53" s="354"/>
      <c r="POK53" s="354"/>
      <c r="POL53" s="354"/>
      <c r="POM53" s="354"/>
      <c r="PON53" s="354"/>
      <c r="POO53" s="354"/>
      <c r="POP53" s="354"/>
      <c r="POQ53" s="354"/>
      <c r="POR53" s="354"/>
      <c r="POS53" s="354"/>
      <c r="POT53" s="354"/>
      <c r="POU53" s="354"/>
      <c r="POV53" s="354"/>
      <c r="POW53" s="354"/>
      <c r="POX53" s="354"/>
      <c r="POY53" s="354"/>
      <c r="POZ53" s="354"/>
      <c r="PPA53" s="354"/>
      <c r="PPB53" s="354"/>
      <c r="PPC53" s="354"/>
      <c r="PPD53" s="354"/>
      <c r="PPE53" s="354"/>
      <c r="PPF53" s="354"/>
      <c r="PPG53" s="354"/>
      <c r="PPH53" s="354"/>
      <c r="PPI53" s="354"/>
      <c r="PPJ53" s="354"/>
      <c r="PPK53" s="354"/>
      <c r="PPL53" s="354"/>
      <c r="PPM53" s="354"/>
      <c r="PPN53" s="354"/>
      <c r="PPO53" s="354"/>
      <c r="PPP53" s="354"/>
      <c r="PPQ53" s="354"/>
      <c r="PPR53" s="354"/>
      <c r="PPS53" s="354"/>
      <c r="PPT53" s="354"/>
      <c r="PPU53" s="354"/>
      <c r="PPV53" s="354"/>
      <c r="PPW53" s="354"/>
      <c r="PPX53" s="354"/>
      <c r="PPY53" s="354"/>
      <c r="PPZ53" s="354"/>
      <c r="PQA53" s="354"/>
      <c r="PQB53" s="354"/>
      <c r="PQC53" s="354"/>
      <c r="PQD53" s="354"/>
      <c r="PQE53" s="354"/>
      <c r="PQF53" s="354"/>
      <c r="PQG53" s="354"/>
      <c r="PQH53" s="354"/>
      <c r="PQI53" s="354"/>
      <c r="PQJ53" s="354"/>
      <c r="PQK53" s="354"/>
      <c r="PQL53" s="354"/>
      <c r="PQM53" s="354"/>
      <c r="PQN53" s="354"/>
      <c r="PQO53" s="354"/>
      <c r="PQP53" s="354"/>
      <c r="PQQ53" s="354"/>
      <c r="PQR53" s="354"/>
      <c r="PQS53" s="354"/>
      <c r="PQT53" s="354"/>
      <c r="PQU53" s="354"/>
      <c r="PQV53" s="354"/>
      <c r="PQW53" s="354"/>
      <c r="PQX53" s="354"/>
      <c r="PQY53" s="354"/>
      <c r="PQZ53" s="354"/>
      <c r="PRA53" s="354"/>
      <c r="PRB53" s="354"/>
      <c r="PRC53" s="354"/>
      <c r="PRD53" s="354"/>
      <c r="PRE53" s="354"/>
      <c r="PRF53" s="354"/>
      <c r="PRG53" s="354"/>
      <c r="PRH53" s="354"/>
      <c r="PRI53" s="354"/>
      <c r="PRJ53" s="354"/>
      <c r="PRK53" s="354"/>
      <c r="PRL53" s="354"/>
      <c r="PRM53" s="354"/>
      <c r="PRN53" s="354"/>
      <c r="PRO53" s="354"/>
      <c r="PRP53" s="354"/>
      <c r="PRQ53" s="354"/>
      <c r="PRR53" s="354"/>
      <c r="PRS53" s="354"/>
      <c r="PRT53" s="354"/>
      <c r="PRU53" s="354"/>
      <c r="PRV53" s="354"/>
      <c r="PRW53" s="354"/>
      <c r="PRX53" s="354"/>
      <c r="PRY53" s="354"/>
      <c r="PRZ53" s="354"/>
      <c r="PSA53" s="354"/>
      <c r="PSB53" s="354"/>
      <c r="PSC53" s="354"/>
      <c r="PSD53" s="354"/>
      <c r="PSE53" s="354"/>
      <c r="PSF53" s="354"/>
      <c r="PSG53" s="354"/>
      <c r="PSH53" s="354"/>
      <c r="PSI53" s="354"/>
      <c r="PSJ53" s="354"/>
      <c r="PSK53" s="354"/>
      <c r="PSL53" s="354"/>
      <c r="PSM53" s="354"/>
      <c r="PSN53" s="354"/>
      <c r="PSO53" s="354"/>
      <c r="PSP53" s="354"/>
      <c r="PSQ53" s="354"/>
      <c r="PSR53" s="354"/>
      <c r="PSS53" s="354"/>
      <c r="PST53" s="354"/>
      <c r="PSU53" s="354"/>
      <c r="PSV53" s="354"/>
      <c r="PSW53" s="354"/>
      <c r="PSX53" s="354"/>
      <c r="PSY53" s="354"/>
      <c r="PSZ53" s="354"/>
      <c r="PTA53" s="354"/>
      <c r="PTB53" s="354"/>
      <c r="PTC53" s="354"/>
      <c r="PTD53" s="354"/>
      <c r="PTE53" s="354"/>
      <c r="PTF53" s="354"/>
      <c r="PTG53" s="354"/>
      <c r="PTH53" s="354"/>
      <c r="PTI53" s="354"/>
      <c r="PTJ53" s="354"/>
      <c r="PTK53" s="354"/>
      <c r="PTL53" s="354"/>
      <c r="PTM53" s="354"/>
      <c r="PTN53" s="354"/>
      <c r="PTO53" s="354"/>
      <c r="PTP53" s="354"/>
      <c r="PTQ53" s="354"/>
      <c r="PTR53" s="354"/>
      <c r="PTS53" s="354"/>
      <c r="PTT53" s="354"/>
      <c r="PTU53" s="354"/>
      <c r="PTV53" s="354"/>
      <c r="PTW53" s="354"/>
      <c r="PTX53" s="354"/>
      <c r="PTY53" s="354"/>
      <c r="PTZ53" s="354"/>
      <c r="PUA53" s="354"/>
      <c r="PUB53" s="354"/>
      <c r="PUC53" s="354"/>
      <c r="PUD53" s="354"/>
      <c r="PUE53" s="354"/>
      <c r="PUF53" s="354"/>
      <c r="PUG53" s="354"/>
      <c r="PUH53" s="354"/>
      <c r="PUI53" s="354"/>
      <c r="PUJ53" s="354"/>
      <c r="PUK53" s="354"/>
      <c r="PUL53" s="354"/>
      <c r="PUM53" s="354"/>
      <c r="PUN53" s="354"/>
      <c r="PUO53" s="354"/>
      <c r="PUP53" s="354"/>
      <c r="PUQ53" s="354"/>
      <c r="PUR53" s="354"/>
      <c r="PUS53" s="354"/>
      <c r="PUT53" s="354"/>
      <c r="PUU53" s="354"/>
      <c r="PUV53" s="354"/>
      <c r="PUW53" s="354"/>
      <c r="PUX53" s="354"/>
      <c r="PUY53" s="354"/>
      <c r="PUZ53" s="354"/>
      <c r="PVA53" s="354"/>
      <c r="PVB53" s="354"/>
      <c r="PVC53" s="354"/>
      <c r="PVD53" s="354"/>
      <c r="PVE53" s="354"/>
      <c r="PVF53" s="354"/>
      <c r="PVG53" s="354"/>
      <c r="PVH53" s="354"/>
      <c r="PVI53" s="354"/>
      <c r="PVJ53" s="354"/>
      <c r="PVK53" s="354"/>
      <c r="PVL53" s="354"/>
      <c r="PVM53" s="354"/>
      <c r="PVN53" s="354"/>
      <c r="PVO53" s="354"/>
      <c r="PVP53" s="354"/>
      <c r="PVQ53" s="354"/>
      <c r="PVR53" s="354"/>
      <c r="PVS53" s="354"/>
      <c r="PVT53" s="354"/>
      <c r="PVU53" s="354"/>
      <c r="PVV53" s="354"/>
      <c r="PVW53" s="354"/>
      <c r="PVX53" s="354"/>
      <c r="PVY53" s="354"/>
      <c r="PVZ53" s="354"/>
      <c r="PWA53" s="354"/>
      <c r="PWB53" s="354"/>
      <c r="PWC53" s="354"/>
      <c r="PWD53" s="354"/>
      <c r="PWE53" s="354"/>
      <c r="PWF53" s="354"/>
      <c r="PWG53" s="354"/>
      <c r="PWH53" s="354"/>
      <c r="PWI53" s="354"/>
      <c r="PWJ53" s="354"/>
      <c r="PWK53" s="354"/>
      <c r="PWL53" s="354"/>
      <c r="PWM53" s="354"/>
      <c r="PWN53" s="354"/>
      <c r="PWO53" s="354"/>
      <c r="PWP53" s="354"/>
      <c r="PWQ53" s="354"/>
      <c r="PWR53" s="354"/>
      <c r="PWS53" s="354"/>
      <c r="PWT53" s="354"/>
      <c r="PWU53" s="354"/>
      <c r="PWV53" s="354"/>
      <c r="PWW53" s="354"/>
      <c r="PWX53" s="354"/>
      <c r="PWY53" s="354"/>
      <c r="PWZ53" s="354"/>
      <c r="PXA53" s="354"/>
      <c r="PXB53" s="354"/>
      <c r="PXC53" s="354"/>
      <c r="PXD53" s="354"/>
      <c r="PXE53" s="354"/>
      <c r="PXF53" s="354"/>
      <c r="PXG53" s="354"/>
      <c r="PXH53" s="354"/>
      <c r="PXI53" s="354"/>
      <c r="PXJ53" s="354"/>
      <c r="PXK53" s="354"/>
      <c r="PXL53" s="354"/>
      <c r="PXM53" s="354"/>
      <c r="PXN53" s="354"/>
      <c r="PXO53" s="354"/>
      <c r="PXP53" s="354"/>
      <c r="PXQ53" s="354"/>
      <c r="PXR53" s="354"/>
      <c r="PXS53" s="354"/>
      <c r="PXT53" s="354"/>
      <c r="PXU53" s="354"/>
      <c r="PXV53" s="354"/>
      <c r="PXW53" s="354"/>
      <c r="PXX53" s="354"/>
      <c r="PXY53" s="354"/>
      <c r="PXZ53" s="354"/>
      <c r="PYA53" s="354"/>
      <c r="PYB53" s="354"/>
      <c r="PYC53" s="354"/>
      <c r="PYD53" s="354"/>
      <c r="PYE53" s="354"/>
      <c r="PYF53" s="354"/>
      <c r="PYG53" s="354"/>
      <c r="PYH53" s="354"/>
      <c r="PYI53" s="354"/>
      <c r="PYJ53" s="354"/>
      <c r="PYK53" s="354"/>
      <c r="PYL53" s="354"/>
      <c r="PYM53" s="354"/>
      <c r="PYN53" s="354"/>
      <c r="PYO53" s="354"/>
      <c r="PYP53" s="354"/>
      <c r="PYQ53" s="354"/>
      <c r="PYR53" s="354"/>
      <c r="PYS53" s="354"/>
      <c r="PYT53" s="354"/>
      <c r="PYU53" s="354"/>
      <c r="PYV53" s="354"/>
      <c r="PYW53" s="354"/>
      <c r="PYX53" s="354"/>
      <c r="PYY53" s="354"/>
      <c r="PYZ53" s="354"/>
      <c r="PZA53" s="354"/>
      <c r="PZB53" s="354"/>
      <c r="PZC53" s="354"/>
      <c r="PZD53" s="354"/>
      <c r="PZE53" s="354"/>
      <c r="PZF53" s="354"/>
      <c r="PZG53" s="354"/>
      <c r="PZH53" s="354"/>
      <c r="PZI53" s="354"/>
      <c r="PZJ53" s="354"/>
      <c r="PZK53" s="354"/>
      <c r="PZL53" s="354"/>
      <c r="PZM53" s="354"/>
      <c r="PZN53" s="354"/>
      <c r="PZO53" s="354"/>
      <c r="PZP53" s="354"/>
      <c r="PZQ53" s="354"/>
      <c r="PZR53" s="354"/>
      <c r="PZS53" s="354"/>
      <c r="PZT53" s="354"/>
      <c r="PZU53" s="354"/>
      <c r="PZV53" s="354"/>
      <c r="PZW53" s="354"/>
      <c r="PZX53" s="354"/>
      <c r="PZY53" s="354"/>
      <c r="PZZ53" s="354"/>
      <c r="QAA53" s="354"/>
      <c r="QAB53" s="354"/>
      <c r="QAC53" s="354"/>
      <c r="QAD53" s="354"/>
      <c r="QAE53" s="354"/>
      <c r="QAF53" s="354"/>
      <c r="QAG53" s="354"/>
      <c r="QAH53" s="354"/>
      <c r="QAI53" s="354"/>
      <c r="QAJ53" s="354"/>
      <c r="QAK53" s="354"/>
      <c r="QAL53" s="354"/>
      <c r="QAM53" s="354"/>
      <c r="QAN53" s="354"/>
      <c r="QAO53" s="354"/>
      <c r="QAP53" s="354"/>
      <c r="QAQ53" s="354"/>
      <c r="QAR53" s="354"/>
      <c r="QAS53" s="354"/>
      <c r="QAT53" s="354"/>
      <c r="QAU53" s="354"/>
      <c r="QAV53" s="354"/>
      <c r="QAW53" s="354"/>
      <c r="QAX53" s="354"/>
      <c r="QAY53" s="354"/>
      <c r="QAZ53" s="354"/>
      <c r="QBA53" s="354"/>
      <c r="QBB53" s="354"/>
      <c r="QBC53" s="354"/>
      <c r="QBD53" s="354"/>
      <c r="QBE53" s="354"/>
      <c r="QBF53" s="354"/>
      <c r="QBG53" s="354"/>
      <c r="QBH53" s="354"/>
      <c r="QBI53" s="354"/>
      <c r="QBJ53" s="354"/>
      <c r="QBK53" s="354"/>
      <c r="QBL53" s="354"/>
      <c r="QBM53" s="354"/>
      <c r="QBN53" s="354"/>
      <c r="QBO53" s="354"/>
      <c r="QBP53" s="354"/>
      <c r="QBQ53" s="354"/>
      <c r="QBR53" s="354"/>
      <c r="QBS53" s="354"/>
      <c r="QBT53" s="354"/>
      <c r="QBU53" s="354"/>
      <c r="QBV53" s="354"/>
      <c r="QBW53" s="354"/>
      <c r="QBX53" s="354"/>
      <c r="QBY53" s="354"/>
      <c r="QBZ53" s="354"/>
      <c r="QCA53" s="354"/>
      <c r="QCB53" s="354"/>
      <c r="QCC53" s="354"/>
      <c r="QCD53" s="354"/>
      <c r="QCE53" s="354"/>
      <c r="QCF53" s="354"/>
      <c r="QCG53" s="354"/>
      <c r="QCH53" s="354"/>
      <c r="QCI53" s="354"/>
      <c r="QCJ53" s="354"/>
      <c r="QCK53" s="354"/>
      <c r="QCL53" s="354"/>
      <c r="QCM53" s="354"/>
      <c r="QCN53" s="354"/>
      <c r="QCO53" s="354"/>
      <c r="QCP53" s="354"/>
      <c r="QCQ53" s="354"/>
      <c r="QCR53" s="354"/>
      <c r="QCS53" s="354"/>
      <c r="QCT53" s="354"/>
      <c r="QCU53" s="354"/>
      <c r="QCV53" s="354"/>
      <c r="QCW53" s="354"/>
      <c r="QCX53" s="354"/>
      <c r="QCY53" s="354"/>
      <c r="QCZ53" s="354"/>
      <c r="QDA53" s="354"/>
      <c r="QDB53" s="354"/>
      <c r="QDC53" s="354"/>
      <c r="QDD53" s="354"/>
      <c r="QDE53" s="354"/>
      <c r="QDF53" s="354"/>
      <c r="QDG53" s="354"/>
      <c r="QDH53" s="354"/>
      <c r="QDI53" s="354"/>
      <c r="QDJ53" s="354"/>
      <c r="QDK53" s="354"/>
      <c r="QDL53" s="354"/>
      <c r="QDM53" s="354"/>
      <c r="QDN53" s="354"/>
      <c r="QDO53" s="354"/>
      <c r="QDP53" s="354"/>
      <c r="QDQ53" s="354"/>
      <c r="QDR53" s="354"/>
      <c r="QDS53" s="354"/>
      <c r="QDT53" s="354"/>
      <c r="QDU53" s="354"/>
      <c r="QDV53" s="354"/>
      <c r="QDW53" s="354"/>
      <c r="QDX53" s="354"/>
      <c r="QDY53" s="354"/>
      <c r="QDZ53" s="354"/>
      <c r="QEA53" s="354"/>
      <c r="QEB53" s="354"/>
      <c r="QEC53" s="354"/>
      <c r="QED53" s="354"/>
      <c r="QEE53" s="354"/>
      <c r="QEF53" s="354"/>
      <c r="QEG53" s="354"/>
      <c r="QEH53" s="354"/>
      <c r="QEI53" s="354"/>
      <c r="QEJ53" s="354"/>
      <c r="QEK53" s="354"/>
      <c r="QEL53" s="354"/>
      <c r="QEM53" s="354"/>
      <c r="QEN53" s="354"/>
      <c r="QEO53" s="354"/>
      <c r="QEP53" s="354"/>
      <c r="QEQ53" s="354"/>
      <c r="QER53" s="354"/>
      <c r="QES53" s="354"/>
      <c r="QET53" s="354"/>
      <c r="QEU53" s="354"/>
      <c r="QEV53" s="354"/>
      <c r="QEW53" s="354"/>
      <c r="QEX53" s="354"/>
      <c r="QEY53" s="354"/>
      <c r="QEZ53" s="354"/>
      <c r="QFA53" s="354"/>
      <c r="QFB53" s="354"/>
      <c r="QFC53" s="354"/>
      <c r="QFD53" s="354"/>
      <c r="QFE53" s="354"/>
      <c r="QFF53" s="354"/>
      <c r="QFG53" s="354"/>
      <c r="QFH53" s="354"/>
      <c r="QFI53" s="354"/>
      <c r="QFJ53" s="354"/>
      <c r="QFK53" s="354"/>
      <c r="QFL53" s="354"/>
      <c r="QFM53" s="354"/>
      <c r="QFN53" s="354"/>
      <c r="QFO53" s="354"/>
      <c r="QFP53" s="354"/>
      <c r="QFQ53" s="354"/>
      <c r="QFR53" s="354"/>
      <c r="QFS53" s="354"/>
      <c r="QFT53" s="354"/>
      <c r="QFU53" s="354"/>
      <c r="QFV53" s="354"/>
      <c r="QFW53" s="354"/>
      <c r="QFX53" s="354"/>
      <c r="QFY53" s="354"/>
      <c r="QFZ53" s="354"/>
      <c r="QGA53" s="354"/>
      <c r="QGB53" s="354"/>
      <c r="QGC53" s="354"/>
      <c r="QGD53" s="354"/>
      <c r="QGE53" s="354"/>
      <c r="QGF53" s="354"/>
      <c r="QGG53" s="354"/>
      <c r="QGH53" s="354"/>
      <c r="QGI53" s="354"/>
      <c r="QGJ53" s="354"/>
      <c r="QGK53" s="354"/>
      <c r="QGL53" s="354"/>
      <c r="QGM53" s="354"/>
      <c r="QGN53" s="354"/>
      <c r="QGO53" s="354"/>
      <c r="QGP53" s="354"/>
      <c r="QGQ53" s="354"/>
      <c r="QGR53" s="354"/>
      <c r="QGS53" s="354"/>
      <c r="QGT53" s="354"/>
      <c r="QGU53" s="354"/>
      <c r="QGV53" s="354"/>
      <c r="QGW53" s="354"/>
      <c r="QGX53" s="354"/>
      <c r="QGY53" s="354"/>
      <c r="QGZ53" s="354"/>
      <c r="QHA53" s="354"/>
      <c r="QHB53" s="354"/>
      <c r="QHC53" s="354"/>
      <c r="QHD53" s="354"/>
      <c r="QHE53" s="354"/>
      <c r="QHF53" s="354"/>
      <c r="QHG53" s="354"/>
      <c r="QHH53" s="354"/>
      <c r="QHI53" s="354"/>
      <c r="QHJ53" s="354"/>
      <c r="QHK53" s="354"/>
      <c r="QHL53" s="354"/>
      <c r="QHM53" s="354"/>
      <c r="QHN53" s="354"/>
      <c r="QHO53" s="354"/>
      <c r="QHP53" s="354"/>
      <c r="QHQ53" s="354"/>
      <c r="QHR53" s="354"/>
      <c r="QHS53" s="354"/>
      <c r="QHT53" s="354"/>
      <c r="QHU53" s="354"/>
      <c r="QHV53" s="354"/>
      <c r="QHW53" s="354"/>
      <c r="QHX53" s="354"/>
      <c r="QHY53" s="354"/>
      <c r="QHZ53" s="354"/>
      <c r="QIA53" s="354"/>
      <c r="QIB53" s="354"/>
      <c r="QIC53" s="354"/>
      <c r="QID53" s="354"/>
      <c r="QIE53" s="354"/>
      <c r="QIF53" s="354"/>
      <c r="QIG53" s="354"/>
      <c r="QIH53" s="354"/>
      <c r="QII53" s="354"/>
      <c r="QIJ53" s="354"/>
      <c r="QIK53" s="354"/>
      <c r="QIL53" s="354"/>
      <c r="QIM53" s="354"/>
      <c r="QIN53" s="354"/>
      <c r="QIO53" s="354"/>
      <c r="QIP53" s="354"/>
      <c r="QIQ53" s="354"/>
      <c r="QIR53" s="354"/>
      <c r="QIS53" s="354"/>
      <c r="QIT53" s="354"/>
      <c r="QIU53" s="354"/>
      <c r="QIV53" s="354"/>
      <c r="QIW53" s="354"/>
      <c r="QIX53" s="354"/>
      <c r="QIY53" s="354"/>
      <c r="QIZ53" s="354"/>
      <c r="QJA53" s="354"/>
      <c r="QJB53" s="354"/>
      <c r="QJC53" s="354"/>
      <c r="QJD53" s="354"/>
      <c r="QJE53" s="354"/>
      <c r="QJF53" s="354"/>
      <c r="QJG53" s="354"/>
      <c r="QJH53" s="354"/>
      <c r="QJI53" s="354"/>
      <c r="QJJ53" s="354"/>
      <c r="QJK53" s="354"/>
      <c r="QJL53" s="354"/>
      <c r="QJM53" s="354"/>
      <c r="QJN53" s="354"/>
      <c r="QJO53" s="354"/>
      <c r="QJP53" s="354"/>
      <c r="QJQ53" s="354"/>
      <c r="QJR53" s="354"/>
      <c r="QJS53" s="354"/>
      <c r="QJT53" s="354"/>
      <c r="QJU53" s="354"/>
      <c r="QJV53" s="354"/>
      <c r="QJW53" s="354"/>
      <c r="QJX53" s="354"/>
      <c r="QJY53" s="354"/>
      <c r="QJZ53" s="354"/>
      <c r="QKA53" s="354"/>
      <c r="QKB53" s="354"/>
      <c r="QKC53" s="354"/>
      <c r="QKD53" s="354"/>
      <c r="QKE53" s="354"/>
      <c r="QKF53" s="354"/>
      <c r="QKG53" s="354"/>
      <c r="QKH53" s="354"/>
      <c r="QKI53" s="354"/>
      <c r="QKJ53" s="354"/>
      <c r="QKK53" s="354"/>
      <c r="QKL53" s="354"/>
      <c r="QKM53" s="354"/>
      <c r="QKN53" s="354"/>
      <c r="QKO53" s="354"/>
      <c r="QKP53" s="354"/>
      <c r="QKQ53" s="354"/>
      <c r="QKR53" s="354"/>
      <c r="QKS53" s="354"/>
      <c r="QKT53" s="354"/>
      <c r="QKU53" s="354"/>
      <c r="QKV53" s="354"/>
      <c r="QKW53" s="354"/>
      <c r="QKX53" s="354"/>
      <c r="QKY53" s="354"/>
      <c r="QKZ53" s="354"/>
      <c r="QLA53" s="354"/>
      <c r="QLB53" s="354"/>
      <c r="QLC53" s="354"/>
      <c r="QLD53" s="354"/>
      <c r="QLE53" s="354"/>
      <c r="QLF53" s="354"/>
      <c r="QLG53" s="354"/>
      <c r="QLH53" s="354"/>
      <c r="QLI53" s="354"/>
      <c r="QLJ53" s="354"/>
      <c r="QLK53" s="354"/>
      <c r="QLL53" s="354"/>
      <c r="QLM53" s="354"/>
      <c r="QLN53" s="354"/>
      <c r="QLO53" s="354"/>
      <c r="QLP53" s="354"/>
      <c r="QLQ53" s="354"/>
      <c r="QLR53" s="354"/>
      <c r="QLS53" s="354"/>
      <c r="QLT53" s="354"/>
      <c r="QLU53" s="354"/>
      <c r="QLV53" s="354"/>
      <c r="QLW53" s="354"/>
      <c r="QLX53" s="354"/>
      <c r="QLY53" s="354"/>
      <c r="QLZ53" s="354"/>
      <c r="QMA53" s="354"/>
      <c r="QMB53" s="354"/>
      <c r="QMC53" s="354"/>
      <c r="QMD53" s="354"/>
      <c r="QME53" s="354"/>
      <c r="QMF53" s="354"/>
      <c r="QMG53" s="354"/>
      <c r="QMH53" s="354"/>
      <c r="QMI53" s="354"/>
      <c r="QMJ53" s="354"/>
      <c r="QMK53" s="354"/>
      <c r="QML53" s="354"/>
      <c r="QMM53" s="354"/>
      <c r="QMN53" s="354"/>
      <c r="QMO53" s="354"/>
      <c r="QMP53" s="354"/>
      <c r="QMQ53" s="354"/>
      <c r="QMR53" s="354"/>
      <c r="QMS53" s="354"/>
      <c r="QMT53" s="354"/>
      <c r="QMU53" s="354"/>
      <c r="QMV53" s="354"/>
      <c r="QMW53" s="354"/>
      <c r="QMX53" s="354"/>
      <c r="QMY53" s="354"/>
      <c r="QMZ53" s="354"/>
      <c r="QNA53" s="354"/>
      <c r="QNB53" s="354"/>
      <c r="QNC53" s="354"/>
      <c r="QND53" s="354"/>
      <c r="QNE53" s="354"/>
      <c r="QNF53" s="354"/>
      <c r="QNG53" s="354"/>
      <c r="QNH53" s="354"/>
      <c r="QNI53" s="354"/>
      <c r="QNJ53" s="354"/>
      <c r="QNK53" s="354"/>
      <c r="QNL53" s="354"/>
      <c r="QNM53" s="354"/>
      <c r="QNN53" s="354"/>
      <c r="QNO53" s="354"/>
      <c r="QNP53" s="354"/>
      <c r="QNQ53" s="354"/>
      <c r="QNR53" s="354"/>
      <c r="QNS53" s="354"/>
      <c r="QNT53" s="354"/>
      <c r="QNU53" s="354"/>
      <c r="QNV53" s="354"/>
      <c r="QNW53" s="354"/>
      <c r="QNX53" s="354"/>
      <c r="QNY53" s="354"/>
      <c r="QNZ53" s="354"/>
      <c r="QOA53" s="354"/>
      <c r="QOB53" s="354"/>
      <c r="QOC53" s="354"/>
      <c r="QOD53" s="354"/>
      <c r="QOE53" s="354"/>
      <c r="QOF53" s="354"/>
      <c r="QOG53" s="354"/>
      <c r="QOH53" s="354"/>
      <c r="QOI53" s="354"/>
      <c r="QOJ53" s="354"/>
      <c r="QOK53" s="354"/>
      <c r="QOL53" s="354"/>
      <c r="QOM53" s="354"/>
      <c r="QON53" s="354"/>
      <c r="QOO53" s="354"/>
      <c r="QOP53" s="354"/>
      <c r="QOQ53" s="354"/>
      <c r="QOR53" s="354"/>
      <c r="QOS53" s="354"/>
      <c r="QOT53" s="354"/>
      <c r="QOU53" s="354"/>
      <c r="QOV53" s="354"/>
      <c r="QOW53" s="354"/>
      <c r="QOX53" s="354"/>
      <c r="QOY53" s="354"/>
      <c r="QOZ53" s="354"/>
      <c r="QPA53" s="354"/>
      <c r="QPB53" s="354"/>
      <c r="QPC53" s="354"/>
      <c r="QPD53" s="354"/>
      <c r="QPE53" s="354"/>
      <c r="QPF53" s="354"/>
      <c r="QPG53" s="354"/>
      <c r="QPH53" s="354"/>
      <c r="QPI53" s="354"/>
      <c r="QPJ53" s="354"/>
      <c r="QPK53" s="354"/>
      <c r="QPL53" s="354"/>
      <c r="QPM53" s="354"/>
      <c r="QPN53" s="354"/>
      <c r="QPO53" s="354"/>
      <c r="QPP53" s="354"/>
      <c r="QPQ53" s="354"/>
      <c r="QPR53" s="354"/>
      <c r="QPS53" s="354"/>
      <c r="QPT53" s="354"/>
      <c r="QPU53" s="354"/>
      <c r="QPV53" s="354"/>
      <c r="QPW53" s="354"/>
      <c r="QPX53" s="354"/>
      <c r="QPY53" s="354"/>
      <c r="QPZ53" s="354"/>
      <c r="QQA53" s="354"/>
      <c r="QQB53" s="354"/>
      <c r="QQC53" s="354"/>
      <c r="QQD53" s="354"/>
      <c r="QQE53" s="354"/>
      <c r="QQF53" s="354"/>
      <c r="QQG53" s="354"/>
      <c r="QQH53" s="354"/>
      <c r="QQI53" s="354"/>
      <c r="QQJ53" s="354"/>
      <c r="QQK53" s="354"/>
      <c r="QQL53" s="354"/>
      <c r="QQM53" s="354"/>
      <c r="QQN53" s="354"/>
      <c r="QQO53" s="354"/>
      <c r="QQP53" s="354"/>
      <c r="QQQ53" s="354"/>
      <c r="QQR53" s="354"/>
      <c r="QQS53" s="354"/>
      <c r="QQT53" s="354"/>
      <c r="QQU53" s="354"/>
      <c r="QQV53" s="354"/>
      <c r="QQW53" s="354"/>
      <c r="QQX53" s="354"/>
      <c r="QQY53" s="354"/>
      <c r="QQZ53" s="354"/>
      <c r="QRA53" s="354"/>
      <c r="QRB53" s="354"/>
      <c r="QRC53" s="354"/>
      <c r="QRD53" s="354"/>
      <c r="QRE53" s="354"/>
      <c r="QRF53" s="354"/>
      <c r="QRG53" s="354"/>
      <c r="QRH53" s="354"/>
      <c r="QRI53" s="354"/>
      <c r="QRJ53" s="354"/>
      <c r="QRK53" s="354"/>
      <c r="QRL53" s="354"/>
      <c r="QRM53" s="354"/>
      <c r="QRN53" s="354"/>
      <c r="QRO53" s="354"/>
      <c r="QRP53" s="354"/>
      <c r="QRQ53" s="354"/>
      <c r="QRR53" s="354"/>
      <c r="QRS53" s="354"/>
      <c r="QRT53" s="354"/>
      <c r="QRU53" s="354"/>
      <c r="QRV53" s="354"/>
      <c r="QRW53" s="354"/>
      <c r="QRX53" s="354"/>
      <c r="QRY53" s="354"/>
      <c r="QRZ53" s="354"/>
      <c r="QSA53" s="354"/>
      <c r="QSB53" s="354"/>
      <c r="QSC53" s="354"/>
      <c r="QSD53" s="354"/>
      <c r="QSE53" s="354"/>
      <c r="QSF53" s="354"/>
      <c r="QSG53" s="354"/>
      <c r="QSH53" s="354"/>
      <c r="QSI53" s="354"/>
      <c r="QSJ53" s="354"/>
      <c r="QSK53" s="354"/>
      <c r="QSL53" s="354"/>
      <c r="QSM53" s="354"/>
      <c r="QSN53" s="354"/>
      <c r="QSO53" s="354"/>
      <c r="QSP53" s="354"/>
      <c r="QSQ53" s="354"/>
      <c r="QSR53" s="354"/>
      <c r="QSS53" s="354"/>
      <c r="QST53" s="354"/>
      <c r="QSU53" s="354"/>
      <c r="QSV53" s="354"/>
      <c r="QSW53" s="354"/>
      <c r="QSX53" s="354"/>
      <c r="QSY53" s="354"/>
      <c r="QSZ53" s="354"/>
      <c r="QTA53" s="354"/>
      <c r="QTB53" s="354"/>
      <c r="QTC53" s="354"/>
      <c r="QTD53" s="354"/>
      <c r="QTE53" s="354"/>
      <c r="QTF53" s="354"/>
      <c r="QTG53" s="354"/>
      <c r="QTH53" s="354"/>
      <c r="QTI53" s="354"/>
      <c r="QTJ53" s="354"/>
      <c r="QTK53" s="354"/>
      <c r="QTL53" s="354"/>
      <c r="QTM53" s="354"/>
      <c r="QTN53" s="354"/>
      <c r="QTO53" s="354"/>
      <c r="QTP53" s="354"/>
      <c r="QTQ53" s="354"/>
      <c r="QTR53" s="354"/>
      <c r="QTS53" s="354"/>
      <c r="QTT53" s="354"/>
      <c r="QTU53" s="354"/>
      <c r="QTV53" s="354"/>
      <c r="QTW53" s="354"/>
      <c r="QTX53" s="354"/>
      <c r="QTY53" s="354"/>
      <c r="QTZ53" s="354"/>
      <c r="QUA53" s="354"/>
      <c r="QUB53" s="354"/>
      <c r="QUC53" s="354"/>
      <c r="QUD53" s="354"/>
      <c r="QUE53" s="354"/>
      <c r="QUF53" s="354"/>
      <c r="QUG53" s="354"/>
      <c r="QUH53" s="354"/>
      <c r="QUI53" s="354"/>
      <c r="QUJ53" s="354"/>
      <c r="QUK53" s="354"/>
      <c r="QUL53" s="354"/>
      <c r="QUM53" s="354"/>
      <c r="QUN53" s="354"/>
      <c r="QUO53" s="354"/>
      <c r="QUP53" s="354"/>
      <c r="QUQ53" s="354"/>
      <c r="QUR53" s="354"/>
      <c r="QUS53" s="354"/>
      <c r="QUT53" s="354"/>
      <c r="QUU53" s="354"/>
      <c r="QUV53" s="354"/>
      <c r="QUW53" s="354"/>
      <c r="QUX53" s="354"/>
      <c r="QUY53" s="354"/>
      <c r="QUZ53" s="354"/>
      <c r="QVA53" s="354"/>
      <c r="QVB53" s="354"/>
      <c r="QVC53" s="354"/>
      <c r="QVD53" s="354"/>
      <c r="QVE53" s="354"/>
      <c r="QVF53" s="354"/>
      <c r="QVG53" s="354"/>
      <c r="QVH53" s="354"/>
      <c r="QVI53" s="354"/>
      <c r="QVJ53" s="354"/>
      <c r="QVK53" s="354"/>
      <c r="QVL53" s="354"/>
      <c r="QVM53" s="354"/>
      <c r="QVN53" s="354"/>
      <c r="QVO53" s="354"/>
      <c r="QVP53" s="354"/>
      <c r="QVQ53" s="354"/>
      <c r="QVR53" s="354"/>
      <c r="QVS53" s="354"/>
      <c r="QVT53" s="354"/>
      <c r="QVU53" s="354"/>
      <c r="QVV53" s="354"/>
      <c r="QVW53" s="354"/>
      <c r="QVX53" s="354"/>
      <c r="QVY53" s="354"/>
      <c r="QVZ53" s="354"/>
      <c r="QWA53" s="354"/>
      <c r="QWB53" s="354"/>
      <c r="QWC53" s="354"/>
      <c r="QWD53" s="354"/>
      <c r="QWE53" s="354"/>
      <c r="QWF53" s="354"/>
      <c r="QWG53" s="354"/>
      <c r="QWH53" s="354"/>
      <c r="QWI53" s="354"/>
      <c r="QWJ53" s="354"/>
      <c r="QWK53" s="354"/>
      <c r="QWL53" s="354"/>
      <c r="QWM53" s="354"/>
      <c r="QWN53" s="354"/>
      <c r="QWO53" s="354"/>
      <c r="QWP53" s="354"/>
      <c r="QWQ53" s="354"/>
      <c r="QWR53" s="354"/>
      <c r="QWS53" s="354"/>
      <c r="QWT53" s="354"/>
      <c r="QWU53" s="354"/>
      <c r="QWV53" s="354"/>
      <c r="QWW53" s="354"/>
      <c r="QWX53" s="354"/>
      <c r="QWY53" s="354"/>
      <c r="QWZ53" s="354"/>
      <c r="QXA53" s="354"/>
      <c r="QXB53" s="354"/>
      <c r="QXC53" s="354"/>
      <c r="QXD53" s="354"/>
      <c r="QXE53" s="354"/>
      <c r="QXF53" s="354"/>
      <c r="QXG53" s="354"/>
      <c r="QXH53" s="354"/>
      <c r="QXI53" s="354"/>
      <c r="QXJ53" s="354"/>
      <c r="QXK53" s="354"/>
      <c r="QXL53" s="354"/>
      <c r="QXM53" s="354"/>
      <c r="QXN53" s="354"/>
      <c r="QXO53" s="354"/>
      <c r="QXP53" s="354"/>
      <c r="QXQ53" s="354"/>
      <c r="QXR53" s="354"/>
      <c r="QXS53" s="354"/>
      <c r="QXT53" s="354"/>
      <c r="QXU53" s="354"/>
      <c r="QXV53" s="354"/>
      <c r="QXW53" s="354"/>
      <c r="QXX53" s="354"/>
      <c r="QXY53" s="354"/>
      <c r="QXZ53" s="354"/>
      <c r="QYA53" s="354"/>
      <c r="QYB53" s="354"/>
      <c r="QYC53" s="354"/>
      <c r="QYD53" s="354"/>
      <c r="QYE53" s="354"/>
      <c r="QYF53" s="354"/>
      <c r="QYG53" s="354"/>
      <c r="QYH53" s="354"/>
      <c r="QYI53" s="354"/>
      <c r="QYJ53" s="354"/>
      <c r="QYK53" s="354"/>
      <c r="QYL53" s="354"/>
      <c r="QYM53" s="354"/>
      <c r="QYN53" s="354"/>
      <c r="QYO53" s="354"/>
      <c r="QYP53" s="354"/>
      <c r="QYQ53" s="354"/>
      <c r="QYR53" s="354"/>
      <c r="QYS53" s="354"/>
      <c r="QYT53" s="354"/>
      <c r="QYU53" s="354"/>
      <c r="QYV53" s="354"/>
      <c r="QYW53" s="354"/>
      <c r="QYX53" s="354"/>
      <c r="QYY53" s="354"/>
      <c r="QYZ53" s="354"/>
      <c r="QZA53" s="354"/>
      <c r="QZB53" s="354"/>
      <c r="QZC53" s="354"/>
      <c r="QZD53" s="354"/>
      <c r="QZE53" s="354"/>
      <c r="QZF53" s="354"/>
      <c r="QZG53" s="354"/>
      <c r="QZH53" s="354"/>
      <c r="QZI53" s="354"/>
      <c r="QZJ53" s="354"/>
      <c r="QZK53" s="354"/>
      <c r="QZL53" s="354"/>
      <c r="QZM53" s="354"/>
      <c r="QZN53" s="354"/>
      <c r="QZO53" s="354"/>
      <c r="QZP53" s="354"/>
      <c r="QZQ53" s="354"/>
      <c r="QZR53" s="354"/>
      <c r="QZS53" s="354"/>
      <c r="QZT53" s="354"/>
      <c r="QZU53" s="354"/>
      <c r="QZV53" s="354"/>
      <c r="QZW53" s="354"/>
      <c r="QZX53" s="354"/>
      <c r="QZY53" s="354"/>
      <c r="QZZ53" s="354"/>
      <c r="RAA53" s="354"/>
      <c r="RAB53" s="354"/>
      <c r="RAC53" s="354"/>
      <c r="RAD53" s="354"/>
      <c r="RAE53" s="354"/>
      <c r="RAF53" s="354"/>
      <c r="RAG53" s="354"/>
      <c r="RAH53" s="354"/>
      <c r="RAI53" s="354"/>
      <c r="RAJ53" s="354"/>
      <c r="RAK53" s="354"/>
      <c r="RAL53" s="354"/>
      <c r="RAM53" s="354"/>
      <c r="RAN53" s="354"/>
      <c r="RAO53" s="354"/>
      <c r="RAP53" s="354"/>
      <c r="RAQ53" s="354"/>
      <c r="RAR53" s="354"/>
      <c r="RAS53" s="354"/>
      <c r="RAT53" s="354"/>
      <c r="RAU53" s="354"/>
      <c r="RAV53" s="354"/>
      <c r="RAW53" s="354"/>
      <c r="RAX53" s="354"/>
      <c r="RAY53" s="354"/>
      <c r="RAZ53" s="354"/>
      <c r="RBA53" s="354"/>
      <c r="RBB53" s="354"/>
      <c r="RBC53" s="354"/>
      <c r="RBD53" s="354"/>
      <c r="RBE53" s="354"/>
      <c r="RBF53" s="354"/>
      <c r="RBG53" s="354"/>
      <c r="RBH53" s="354"/>
      <c r="RBI53" s="354"/>
      <c r="RBJ53" s="354"/>
      <c r="RBK53" s="354"/>
      <c r="RBL53" s="354"/>
      <c r="RBM53" s="354"/>
      <c r="RBN53" s="354"/>
      <c r="RBO53" s="354"/>
      <c r="RBP53" s="354"/>
      <c r="RBQ53" s="354"/>
      <c r="RBR53" s="354"/>
      <c r="RBS53" s="354"/>
      <c r="RBT53" s="354"/>
      <c r="RBU53" s="354"/>
      <c r="RBV53" s="354"/>
      <c r="RBW53" s="354"/>
      <c r="RBX53" s="354"/>
      <c r="RBY53" s="354"/>
      <c r="RBZ53" s="354"/>
      <c r="RCA53" s="354"/>
      <c r="RCB53" s="354"/>
      <c r="RCC53" s="354"/>
      <c r="RCD53" s="354"/>
      <c r="RCE53" s="354"/>
      <c r="RCF53" s="354"/>
      <c r="RCG53" s="354"/>
      <c r="RCH53" s="354"/>
      <c r="RCI53" s="354"/>
      <c r="RCJ53" s="354"/>
      <c r="RCK53" s="354"/>
      <c r="RCL53" s="354"/>
      <c r="RCM53" s="354"/>
      <c r="RCN53" s="354"/>
      <c r="RCO53" s="354"/>
      <c r="RCP53" s="354"/>
      <c r="RCQ53" s="354"/>
      <c r="RCR53" s="354"/>
      <c r="RCS53" s="354"/>
      <c r="RCT53" s="354"/>
      <c r="RCU53" s="354"/>
      <c r="RCV53" s="354"/>
      <c r="RCW53" s="354"/>
      <c r="RCX53" s="354"/>
      <c r="RCY53" s="354"/>
      <c r="RCZ53" s="354"/>
      <c r="RDA53" s="354"/>
      <c r="RDB53" s="354"/>
      <c r="RDC53" s="354"/>
      <c r="RDD53" s="354"/>
      <c r="RDE53" s="354"/>
      <c r="RDF53" s="354"/>
      <c r="RDG53" s="354"/>
      <c r="RDH53" s="354"/>
      <c r="RDI53" s="354"/>
      <c r="RDJ53" s="354"/>
      <c r="RDK53" s="354"/>
      <c r="RDL53" s="354"/>
      <c r="RDM53" s="354"/>
      <c r="RDN53" s="354"/>
      <c r="RDO53" s="354"/>
      <c r="RDP53" s="354"/>
      <c r="RDQ53" s="354"/>
      <c r="RDR53" s="354"/>
      <c r="RDS53" s="354"/>
      <c r="RDT53" s="354"/>
      <c r="RDU53" s="354"/>
      <c r="RDV53" s="354"/>
      <c r="RDW53" s="354"/>
      <c r="RDX53" s="354"/>
      <c r="RDY53" s="354"/>
      <c r="RDZ53" s="354"/>
      <c r="REA53" s="354"/>
      <c r="REB53" s="354"/>
      <c r="REC53" s="354"/>
      <c r="RED53" s="354"/>
      <c r="REE53" s="354"/>
      <c r="REF53" s="354"/>
      <c r="REG53" s="354"/>
      <c r="REH53" s="354"/>
      <c r="REI53" s="354"/>
      <c r="REJ53" s="354"/>
      <c r="REK53" s="354"/>
      <c r="REL53" s="354"/>
      <c r="REM53" s="354"/>
      <c r="REN53" s="354"/>
      <c r="REO53" s="354"/>
      <c r="REP53" s="354"/>
      <c r="REQ53" s="354"/>
      <c r="RER53" s="354"/>
      <c r="RES53" s="354"/>
      <c r="RET53" s="354"/>
      <c r="REU53" s="354"/>
      <c r="REV53" s="354"/>
      <c r="REW53" s="354"/>
      <c r="REX53" s="354"/>
      <c r="REY53" s="354"/>
      <c r="REZ53" s="354"/>
      <c r="RFA53" s="354"/>
      <c r="RFB53" s="354"/>
      <c r="RFC53" s="354"/>
      <c r="RFD53" s="354"/>
      <c r="RFE53" s="354"/>
      <c r="RFF53" s="354"/>
      <c r="RFG53" s="354"/>
      <c r="RFH53" s="354"/>
      <c r="RFI53" s="354"/>
      <c r="RFJ53" s="354"/>
      <c r="RFK53" s="354"/>
      <c r="RFL53" s="354"/>
      <c r="RFM53" s="354"/>
      <c r="RFN53" s="354"/>
      <c r="RFO53" s="354"/>
      <c r="RFP53" s="354"/>
      <c r="RFQ53" s="354"/>
      <c r="RFR53" s="354"/>
      <c r="RFS53" s="354"/>
      <c r="RFT53" s="354"/>
      <c r="RFU53" s="354"/>
      <c r="RFV53" s="354"/>
      <c r="RFW53" s="354"/>
      <c r="RFX53" s="354"/>
      <c r="RFY53" s="354"/>
      <c r="RFZ53" s="354"/>
      <c r="RGA53" s="354"/>
      <c r="RGB53" s="354"/>
      <c r="RGC53" s="354"/>
      <c r="RGD53" s="354"/>
      <c r="RGE53" s="354"/>
      <c r="RGF53" s="354"/>
      <c r="RGG53" s="354"/>
      <c r="RGH53" s="354"/>
      <c r="RGI53" s="354"/>
      <c r="RGJ53" s="354"/>
      <c r="RGK53" s="354"/>
      <c r="RGL53" s="354"/>
      <c r="RGM53" s="354"/>
      <c r="RGN53" s="354"/>
      <c r="RGO53" s="354"/>
      <c r="RGP53" s="354"/>
      <c r="RGQ53" s="354"/>
      <c r="RGR53" s="354"/>
      <c r="RGS53" s="354"/>
      <c r="RGT53" s="354"/>
      <c r="RGU53" s="354"/>
      <c r="RGV53" s="354"/>
      <c r="RGW53" s="354"/>
      <c r="RGX53" s="354"/>
      <c r="RGY53" s="354"/>
      <c r="RGZ53" s="354"/>
      <c r="RHA53" s="354"/>
      <c r="RHB53" s="354"/>
      <c r="RHC53" s="354"/>
      <c r="RHD53" s="354"/>
      <c r="RHE53" s="354"/>
      <c r="RHF53" s="354"/>
      <c r="RHG53" s="354"/>
      <c r="RHH53" s="354"/>
      <c r="RHI53" s="354"/>
      <c r="RHJ53" s="354"/>
      <c r="RHK53" s="354"/>
      <c r="RHL53" s="354"/>
      <c r="RHM53" s="354"/>
      <c r="RHN53" s="354"/>
      <c r="RHO53" s="354"/>
      <c r="RHP53" s="354"/>
      <c r="RHQ53" s="354"/>
      <c r="RHR53" s="354"/>
      <c r="RHS53" s="354"/>
      <c r="RHT53" s="354"/>
      <c r="RHU53" s="354"/>
      <c r="RHV53" s="354"/>
      <c r="RHW53" s="354"/>
      <c r="RHX53" s="354"/>
      <c r="RHY53" s="354"/>
      <c r="RHZ53" s="354"/>
      <c r="RIA53" s="354"/>
      <c r="RIB53" s="354"/>
      <c r="RIC53" s="354"/>
      <c r="RID53" s="354"/>
      <c r="RIE53" s="354"/>
      <c r="RIF53" s="354"/>
      <c r="RIG53" s="354"/>
      <c r="RIH53" s="354"/>
      <c r="RII53" s="354"/>
      <c r="RIJ53" s="354"/>
      <c r="RIK53" s="354"/>
      <c r="RIL53" s="354"/>
      <c r="RIM53" s="354"/>
      <c r="RIN53" s="354"/>
      <c r="RIO53" s="354"/>
      <c r="RIP53" s="354"/>
      <c r="RIQ53" s="354"/>
      <c r="RIR53" s="354"/>
      <c r="RIS53" s="354"/>
      <c r="RIT53" s="354"/>
      <c r="RIU53" s="354"/>
      <c r="RIV53" s="354"/>
      <c r="RIW53" s="354"/>
      <c r="RIX53" s="354"/>
      <c r="RIY53" s="354"/>
      <c r="RIZ53" s="354"/>
      <c r="RJA53" s="354"/>
      <c r="RJB53" s="354"/>
      <c r="RJC53" s="354"/>
      <c r="RJD53" s="354"/>
      <c r="RJE53" s="354"/>
      <c r="RJF53" s="354"/>
      <c r="RJG53" s="354"/>
      <c r="RJH53" s="354"/>
      <c r="RJI53" s="354"/>
      <c r="RJJ53" s="354"/>
      <c r="RJK53" s="354"/>
      <c r="RJL53" s="354"/>
      <c r="RJM53" s="354"/>
      <c r="RJN53" s="354"/>
      <c r="RJO53" s="354"/>
      <c r="RJP53" s="354"/>
      <c r="RJQ53" s="354"/>
      <c r="RJR53" s="354"/>
      <c r="RJS53" s="354"/>
      <c r="RJT53" s="354"/>
      <c r="RJU53" s="354"/>
      <c r="RJV53" s="354"/>
      <c r="RJW53" s="354"/>
      <c r="RJX53" s="354"/>
      <c r="RJY53" s="354"/>
      <c r="RJZ53" s="354"/>
      <c r="RKA53" s="354"/>
      <c r="RKB53" s="354"/>
      <c r="RKC53" s="354"/>
      <c r="RKD53" s="354"/>
      <c r="RKE53" s="354"/>
      <c r="RKF53" s="354"/>
      <c r="RKG53" s="354"/>
      <c r="RKH53" s="354"/>
      <c r="RKI53" s="354"/>
      <c r="RKJ53" s="354"/>
      <c r="RKK53" s="354"/>
      <c r="RKL53" s="354"/>
      <c r="RKM53" s="354"/>
      <c r="RKN53" s="354"/>
      <c r="RKO53" s="354"/>
      <c r="RKP53" s="354"/>
      <c r="RKQ53" s="354"/>
      <c r="RKR53" s="354"/>
      <c r="RKS53" s="354"/>
      <c r="RKT53" s="354"/>
      <c r="RKU53" s="354"/>
      <c r="RKV53" s="354"/>
      <c r="RKW53" s="354"/>
      <c r="RKX53" s="354"/>
      <c r="RKY53" s="354"/>
      <c r="RKZ53" s="354"/>
      <c r="RLA53" s="354"/>
      <c r="RLB53" s="354"/>
      <c r="RLC53" s="354"/>
      <c r="RLD53" s="354"/>
      <c r="RLE53" s="354"/>
      <c r="RLF53" s="354"/>
      <c r="RLG53" s="354"/>
      <c r="RLH53" s="354"/>
      <c r="RLI53" s="354"/>
      <c r="RLJ53" s="354"/>
      <c r="RLK53" s="354"/>
      <c r="RLL53" s="354"/>
      <c r="RLM53" s="354"/>
      <c r="RLN53" s="354"/>
      <c r="RLO53" s="354"/>
      <c r="RLP53" s="354"/>
      <c r="RLQ53" s="354"/>
      <c r="RLR53" s="354"/>
      <c r="RLS53" s="354"/>
      <c r="RLT53" s="354"/>
      <c r="RLU53" s="354"/>
      <c r="RLV53" s="354"/>
      <c r="RLW53" s="354"/>
      <c r="RLX53" s="354"/>
      <c r="RLY53" s="354"/>
      <c r="RLZ53" s="354"/>
      <c r="RMA53" s="354"/>
      <c r="RMB53" s="354"/>
      <c r="RMC53" s="354"/>
      <c r="RMD53" s="354"/>
      <c r="RME53" s="354"/>
      <c r="RMF53" s="354"/>
      <c r="RMG53" s="354"/>
      <c r="RMH53" s="354"/>
      <c r="RMI53" s="354"/>
      <c r="RMJ53" s="354"/>
      <c r="RMK53" s="354"/>
      <c r="RML53" s="354"/>
      <c r="RMM53" s="354"/>
      <c r="RMN53" s="354"/>
      <c r="RMO53" s="354"/>
      <c r="RMP53" s="354"/>
      <c r="RMQ53" s="354"/>
      <c r="RMR53" s="354"/>
      <c r="RMS53" s="354"/>
      <c r="RMT53" s="354"/>
      <c r="RMU53" s="354"/>
      <c r="RMV53" s="354"/>
      <c r="RMW53" s="354"/>
      <c r="RMX53" s="354"/>
      <c r="RMY53" s="354"/>
      <c r="RMZ53" s="354"/>
      <c r="RNA53" s="354"/>
      <c r="RNB53" s="354"/>
      <c r="RNC53" s="354"/>
      <c r="RND53" s="354"/>
      <c r="RNE53" s="354"/>
      <c r="RNF53" s="354"/>
      <c r="RNG53" s="354"/>
      <c r="RNH53" s="354"/>
      <c r="RNI53" s="354"/>
      <c r="RNJ53" s="354"/>
      <c r="RNK53" s="354"/>
      <c r="RNL53" s="354"/>
      <c r="RNM53" s="354"/>
      <c r="RNN53" s="354"/>
      <c r="RNO53" s="354"/>
      <c r="RNP53" s="354"/>
      <c r="RNQ53" s="354"/>
      <c r="RNR53" s="354"/>
      <c r="RNS53" s="354"/>
      <c r="RNT53" s="354"/>
      <c r="RNU53" s="354"/>
      <c r="RNV53" s="354"/>
      <c r="RNW53" s="354"/>
      <c r="RNX53" s="354"/>
      <c r="RNY53" s="354"/>
      <c r="RNZ53" s="354"/>
      <c r="ROA53" s="354"/>
      <c r="ROB53" s="354"/>
      <c r="ROC53" s="354"/>
      <c r="ROD53" s="354"/>
      <c r="ROE53" s="354"/>
      <c r="ROF53" s="354"/>
      <c r="ROG53" s="354"/>
      <c r="ROH53" s="354"/>
      <c r="ROI53" s="354"/>
      <c r="ROJ53" s="354"/>
      <c r="ROK53" s="354"/>
      <c r="ROL53" s="354"/>
      <c r="ROM53" s="354"/>
      <c r="RON53" s="354"/>
      <c r="ROO53" s="354"/>
      <c r="ROP53" s="354"/>
      <c r="ROQ53" s="354"/>
      <c r="ROR53" s="354"/>
      <c r="ROS53" s="354"/>
      <c r="ROT53" s="354"/>
      <c r="ROU53" s="354"/>
      <c r="ROV53" s="354"/>
      <c r="ROW53" s="354"/>
      <c r="ROX53" s="354"/>
      <c r="ROY53" s="354"/>
      <c r="ROZ53" s="354"/>
      <c r="RPA53" s="354"/>
      <c r="RPB53" s="354"/>
      <c r="RPC53" s="354"/>
      <c r="RPD53" s="354"/>
      <c r="RPE53" s="354"/>
      <c r="RPF53" s="354"/>
      <c r="RPG53" s="354"/>
      <c r="RPH53" s="354"/>
      <c r="RPI53" s="354"/>
      <c r="RPJ53" s="354"/>
      <c r="RPK53" s="354"/>
      <c r="RPL53" s="354"/>
      <c r="RPM53" s="354"/>
      <c r="RPN53" s="354"/>
      <c r="RPO53" s="354"/>
      <c r="RPP53" s="354"/>
      <c r="RPQ53" s="354"/>
      <c r="RPR53" s="354"/>
      <c r="RPS53" s="354"/>
      <c r="RPT53" s="354"/>
      <c r="RPU53" s="354"/>
      <c r="RPV53" s="354"/>
      <c r="RPW53" s="354"/>
      <c r="RPX53" s="354"/>
      <c r="RPY53" s="354"/>
      <c r="RPZ53" s="354"/>
      <c r="RQA53" s="354"/>
      <c r="RQB53" s="354"/>
      <c r="RQC53" s="354"/>
      <c r="RQD53" s="354"/>
      <c r="RQE53" s="354"/>
      <c r="RQF53" s="354"/>
      <c r="RQG53" s="354"/>
      <c r="RQH53" s="354"/>
      <c r="RQI53" s="354"/>
      <c r="RQJ53" s="354"/>
      <c r="RQK53" s="354"/>
      <c r="RQL53" s="354"/>
      <c r="RQM53" s="354"/>
      <c r="RQN53" s="354"/>
      <c r="RQO53" s="354"/>
      <c r="RQP53" s="354"/>
      <c r="RQQ53" s="354"/>
      <c r="RQR53" s="354"/>
      <c r="RQS53" s="354"/>
      <c r="RQT53" s="354"/>
      <c r="RQU53" s="354"/>
      <c r="RQV53" s="354"/>
      <c r="RQW53" s="354"/>
      <c r="RQX53" s="354"/>
      <c r="RQY53" s="354"/>
      <c r="RQZ53" s="354"/>
      <c r="RRA53" s="354"/>
      <c r="RRB53" s="354"/>
      <c r="RRC53" s="354"/>
      <c r="RRD53" s="354"/>
      <c r="RRE53" s="354"/>
      <c r="RRF53" s="354"/>
      <c r="RRG53" s="354"/>
      <c r="RRH53" s="354"/>
      <c r="RRI53" s="354"/>
      <c r="RRJ53" s="354"/>
      <c r="RRK53" s="354"/>
      <c r="RRL53" s="354"/>
      <c r="RRM53" s="354"/>
      <c r="RRN53" s="354"/>
      <c r="RRO53" s="354"/>
      <c r="RRP53" s="354"/>
      <c r="RRQ53" s="354"/>
      <c r="RRR53" s="354"/>
      <c r="RRS53" s="354"/>
      <c r="RRT53" s="354"/>
      <c r="RRU53" s="354"/>
      <c r="RRV53" s="354"/>
      <c r="RRW53" s="354"/>
      <c r="RRX53" s="354"/>
      <c r="RRY53" s="354"/>
      <c r="RRZ53" s="354"/>
      <c r="RSA53" s="354"/>
      <c r="RSB53" s="354"/>
      <c r="RSC53" s="354"/>
      <c r="RSD53" s="354"/>
      <c r="RSE53" s="354"/>
      <c r="RSF53" s="354"/>
      <c r="RSG53" s="354"/>
      <c r="RSH53" s="354"/>
      <c r="RSI53" s="354"/>
      <c r="RSJ53" s="354"/>
      <c r="RSK53" s="354"/>
      <c r="RSL53" s="354"/>
      <c r="RSM53" s="354"/>
      <c r="RSN53" s="354"/>
      <c r="RSO53" s="354"/>
      <c r="RSP53" s="354"/>
      <c r="RSQ53" s="354"/>
      <c r="RSR53" s="354"/>
      <c r="RSS53" s="354"/>
      <c r="RST53" s="354"/>
      <c r="RSU53" s="354"/>
      <c r="RSV53" s="354"/>
      <c r="RSW53" s="354"/>
      <c r="RSX53" s="354"/>
      <c r="RSY53" s="354"/>
      <c r="RSZ53" s="354"/>
      <c r="RTA53" s="354"/>
      <c r="RTB53" s="354"/>
      <c r="RTC53" s="354"/>
      <c r="RTD53" s="354"/>
      <c r="RTE53" s="354"/>
      <c r="RTF53" s="354"/>
      <c r="RTG53" s="354"/>
      <c r="RTH53" s="354"/>
      <c r="RTI53" s="354"/>
      <c r="RTJ53" s="354"/>
      <c r="RTK53" s="354"/>
      <c r="RTL53" s="354"/>
      <c r="RTM53" s="354"/>
      <c r="RTN53" s="354"/>
      <c r="RTO53" s="354"/>
      <c r="RTP53" s="354"/>
      <c r="RTQ53" s="354"/>
      <c r="RTR53" s="354"/>
      <c r="RTS53" s="354"/>
      <c r="RTT53" s="354"/>
      <c r="RTU53" s="354"/>
      <c r="RTV53" s="354"/>
      <c r="RTW53" s="354"/>
      <c r="RTX53" s="354"/>
      <c r="RTY53" s="354"/>
      <c r="RTZ53" s="354"/>
      <c r="RUA53" s="354"/>
      <c r="RUB53" s="354"/>
      <c r="RUC53" s="354"/>
      <c r="RUD53" s="354"/>
      <c r="RUE53" s="354"/>
      <c r="RUF53" s="354"/>
      <c r="RUG53" s="354"/>
      <c r="RUH53" s="354"/>
      <c r="RUI53" s="354"/>
      <c r="RUJ53" s="354"/>
      <c r="RUK53" s="354"/>
      <c r="RUL53" s="354"/>
      <c r="RUM53" s="354"/>
      <c r="RUN53" s="354"/>
      <c r="RUO53" s="354"/>
      <c r="RUP53" s="354"/>
      <c r="RUQ53" s="354"/>
      <c r="RUR53" s="354"/>
      <c r="RUS53" s="354"/>
      <c r="RUT53" s="354"/>
      <c r="RUU53" s="354"/>
      <c r="RUV53" s="354"/>
      <c r="RUW53" s="354"/>
      <c r="RUX53" s="354"/>
      <c r="RUY53" s="354"/>
      <c r="RUZ53" s="354"/>
      <c r="RVA53" s="354"/>
      <c r="RVB53" s="354"/>
      <c r="RVC53" s="354"/>
      <c r="RVD53" s="354"/>
      <c r="RVE53" s="354"/>
      <c r="RVF53" s="354"/>
      <c r="RVG53" s="354"/>
      <c r="RVH53" s="354"/>
      <c r="RVI53" s="354"/>
      <c r="RVJ53" s="354"/>
      <c r="RVK53" s="354"/>
      <c r="RVL53" s="354"/>
      <c r="RVM53" s="354"/>
      <c r="RVN53" s="354"/>
      <c r="RVO53" s="354"/>
      <c r="RVP53" s="354"/>
      <c r="RVQ53" s="354"/>
      <c r="RVR53" s="354"/>
      <c r="RVS53" s="354"/>
      <c r="RVT53" s="354"/>
      <c r="RVU53" s="354"/>
      <c r="RVV53" s="354"/>
      <c r="RVW53" s="354"/>
      <c r="RVX53" s="354"/>
      <c r="RVY53" s="354"/>
      <c r="RVZ53" s="354"/>
      <c r="RWA53" s="354"/>
      <c r="RWB53" s="354"/>
      <c r="RWC53" s="354"/>
      <c r="RWD53" s="354"/>
      <c r="RWE53" s="354"/>
      <c r="RWF53" s="354"/>
      <c r="RWG53" s="354"/>
      <c r="RWH53" s="354"/>
      <c r="RWI53" s="354"/>
      <c r="RWJ53" s="354"/>
      <c r="RWK53" s="354"/>
      <c r="RWL53" s="354"/>
      <c r="RWM53" s="354"/>
      <c r="RWN53" s="354"/>
      <c r="RWO53" s="354"/>
      <c r="RWP53" s="354"/>
      <c r="RWQ53" s="354"/>
      <c r="RWR53" s="354"/>
      <c r="RWS53" s="354"/>
      <c r="RWT53" s="354"/>
      <c r="RWU53" s="354"/>
      <c r="RWV53" s="354"/>
      <c r="RWW53" s="354"/>
      <c r="RWX53" s="354"/>
      <c r="RWY53" s="354"/>
      <c r="RWZ53" s="354"/>
      <c r="RXA53" s="354"/>
      <c r="RXB53" s="354"/>
      <c r="RXC53" s="354"/>
      <c r="RXD53" s="354"/>
      <c r="RXE53" s="354"/>
      <c r="RXF53" s="354"/>
      <c r="RXG53" s="354"/>
      <c r="RXH53" s="354"/>
      <c r="RXI53" s="354"/>
      <c r="RXJ53" s="354"/>
      <c r="RXK53" s="354"/>
      <c r="RXL53" s="354"/>
      <c r="RXM53" s="354"/>
      <c r="RXN53" s="354"/>
      <c r="RXO53" s="354"/>
      <c r="RXP53" s="354"/>
      <c r="RXQ53" s="354"/>
      <c r="RXR53" s="354"/>
      <c r="RXS53" s="354"/>
      <c r="RXT53" s="354"/>
      <c r="RXU53" s="354"/>
      <c r="RXV53" s="354"/>
      <c r="RXW53" s="354"/>
      <c r="RXX53" s="354"/>
      <c r="RXY53" s="354"/>
      <c r="RXZ53" s="354"/>
      <c r="RYA53" s="354"/>
      <c r="RYB53" s="354"/>
      <c r="RYC53" s="354"/>
      <c r="RYD53" s="354"/>
      <c r="RYE53" s="354"/>
      <c r="RYF53" s="354"/>
      <c r="RYG53" s="354"/>
      <c r="RYH53" s="354"/>
      <c r="RYI53" s="354"/>
      <c r="RYJ53" s="354"/>
      <c r="RYK53" s="354"/>
      <c r="RYL53" s="354"/>
      <c r="RYM53" s="354"/>
      <c r="RYN53" s="354"/>
      <c r="RYO53" s="354"/>
      <c r="RYP53" s="354"/>
      <c r="RYQ53" s="354"/>
      <c r="RYR53" s="354"/>
      <c r="RYS53" s="354"/>
      <c r="RYT53" s="354"/>
      <c r="RYU53" s="354"/>
      <c r="RYV53" s="354"/>
      <c r="RYW53" s="354"/>
      <c r="RYX53" s="354"/>
      <c r="RYY53" s="354"/>
      <c r="RYZ53" s="354"/>
      <c r="RZA53" s="354"/>
      <c r="RZB53" s="354"/>
      <c r="RZC53" s="354"/>
      <c r="RZD53" s="354"/>
      <c r="RZE53" s="354"/>
      <c r="RZF53" s="354"/>
      <c r="RZG53" s="354"/>
      <c r="RZH53" s="354"/>
      <c r="RZI53" s="354"/>
      <c r="RZJ53" s="354"/>
      <c r="RZK53" s="354"/>
      <c r="RZL53" s="354"/>
      <c r="RZM53" s="354"/>
      <c r="RZN53" s="354"/>
      <c r="RZO53" s="354"/>
      <c r="RZP53" s="354"/>
      <c r="RZQ53" s="354"/>
      <c r="RZR53" s="354"/>
      <c r="RZS53" s="354"/>
      <c r="RZT53" s="354"/>
      <c r="RZU53" s="354"/>
      <c r="RZV53" s="354"/>
      <c r="RZW53" s="354"/>
      <c r="RZX53" s="354"/>
      <c r="RZY53" s="354"/>
      <c r="RZZ53" s="354"/>
      <c r="SAA53" s="354"/>
      <c r="SAB53" s="354"/>
      <c r="SAC53" s="354"/>
      <c r="SAD53" s="354"/>
      <c r="SAE53" s="354"/>
      <c r="SAF53" s="354"/>
      <c r="SAG53" s="354"/>
      <c r="SAH53" s="354"/>
      <c r="SAI53" s="354"/>
      <c r="SAJ53" s="354"/>
      <c r="SAK53" s="354"/>
      <c r="SAL53" s="354"/>
      <c r="SAM53" s="354"/>
      <c r="SAN53" s="354"/>
      <c r="SAO53" s="354"/>
      <c r="SAP53" s="354"/>
      <c r="SAQ53" s="354"/>
      <c r="SAR53" s="354"/>
      <c r="SAS53" s="354"/>
      <c r="SAT53" s="354"/>
      <c r="SAU53" s="354"/>
      <c r="SAV53" s="354"/>
      <c r="SAW53" s="354"/>
      <c r="SAX53" s="354"/>
      <c r="SAY53" s="354"/>
      <c r="SAZ53" s="354"/>
      <c r="SBA53" s="354"/>
      <c r="SBB53" s="354"/>
      <c r="SBC53" s="354"/>
      <c r="SBD53" s="354"/>
      <c r="SBE53" s="354"/>
      <c r="SBF53" s="354"/>
      <c r="SBG53" s="354"/>
      <c r="SBH53" s="354"/>
      <c r="SBI53" s="354"/>
      <c r="SBJ53" s="354"/>
      <c r="SBK53" s="354"/>
      <c r="SBL53" s="354"/>
      <c r="SBM53" s="354"/>
      <c r="SBN53" s="354"/>
      <c r="SBO53" s="354"/>
      <c r="SBP53" s="354"/>
      <c r="SBQ53" s="354"/>
      <c r="SBR53" s="354"/>
      <c r="SBS53" s="354"/>
      <c r="SBT53" s="354"/>
      <c r="SBU53" s="354"/>
      <c r="SBV53" s="354"/>
      <c r="SBW53" s="354"/>
      <c r="SBX53" s="354"/>
      <c r="SBY53" s="354"/>
      <c r="SBZ53" s="354"/>
      <c r="SCA53" s="354"/>
      <c r="SCB53" s="354"/>
      <c r="SCC53" s="354"/>
      <c r="SCD53" s="354"/>
      <c r="SCE53" s="354"/>
      <c r="SCF53" s="354"/>
      <c r="SCG53" s="354"/>
      <c r="SCH53" s="354"/>
      <c r="SCI53" s="354"/>
      <c r="SCJ53" s="354"/>
      <c r="SCK53" s="354"/>
      <c r="SCL53" s="354"/>
      <c r="SCM53" s="354"/>
      <c r="SCN53" s="354"/>
      <c r="SCO53" s="354"/>
      <c r="SCP53" s="354"/>
      <c r="SCQ53" s="354"/>
      <c r="SCR53" s="354"/>
      <c r="SCS53" s="354"/>
      <c r="SCT53" s="354"/>
      <c r="SCU53" s="354"/>
      <c r="SCV53" s="354"/>
      <c r="SCW53" s="354"/>
      <c r="SCX53" s="354"/>
      <c r="SCY53" s="354"/>
      <c r="SCZ53" s="354"/>
      <c r="SDA53" s="354"/>
      <c r="SDB53" s="354"/>
      <c r="SDC53" s="354"/>
      <c r="SDD53" s="354"/>
      <c r="SDE53" s="354"/>
      <c r="SDF53" s="354"/>
      <c r="SDG53" s="354"/>
      <c r="SDH53" s="354"/>
      <c r="SDI53" s="354"/>
      <c r="SDJ53" s="354"/>
      <c r="SDK53" s="354"/>
      <c r="SDL53" s="354"/>
      <c r="SDM53" s="354"/>
      <c r="SDN53" s="354"/>
      <c r="SDO53" s="354"/>
      <c r="SDP53" s="354"/>
      <c r="SDQ53" s="354"/>
      <c r="SDR53" s="354"/>
      <c r="SDS53" s="354"/>
      <c r="SDT53" s="354"/>
      <c r="SDU53" s="354"/>
      <c r="SDV53" s="354"/>
      <c r="SDW53" s="354"/>
      <c r="SDX53" s="354"/>
      <c r="SDY53" s="354"/>
      <c r="SDZ53" s="354"/>
      <c r="SEA53" s="354"/>
      <c r="SEB53" s="354"/>
      <c r="SEC53" s="354"/>
      <c r="SED53" s="354"/>
      <c r="SEE53" s="354"/>
      <c r="SEF53" s="354"/>
      <c r="SEG53" s="354"/>
      <c r="SEH53" s="354"/>
      <c r="SEI53" s="354"/>
      <c r="SEJ53" s="354"/>
      <c r="SEK53" s="354"/>
      <c r="SEL53" s="354"/>
      <c r="SEM53" s="354"/>
      <c r="SEN53" s="354"/>
      <c r="SEO53" s="354"/>
      <c r="SEP53" s="354"/>
      <c r="SEQ53" s="354"/>
      <c r="SER53" s="354"/>
      <c r="SES53" s="354"/>
      <c r="SET53" s="354"/>
      <c r="SEU53" s="354"/>
      <c r="SEV53" s="354"/>
      <c r="SEW53" s="354"/>
      <c r="SEX53" s="354"/>
      <c r="SEY53" s="354"/>
      <c r="SEZ53" s="354"/>
      <c r="SFA53" s="354"/>
      <c r="SFB53" s="354"/>
      <c r="SFC53" s="354"/>
      <c r="SFD53" s="354"/>
      <c r="SFE53" s="354"/>
      <c r="SFF53" s="354"/>
      <c r="SFG53" s="354"/>
      <c r="SFH53" s="354"/>
      <c r="SFI53" s="354"/>
      <c r="SFJ53" s="354"/>
      <c r="SFK53" s="354"/>
      <c r="SFL53" s="354"/>
      <c r="SFM53" s="354"/>
      <c r="SFN53" s="354"/>
      <c r="SFO53" s="354"/>
      <c r="SFP53" s="354"/>
      <c r="SFQ53" s="354"/>
      <c r="SFR53" s="354"/>
      <c r="SFS53" s="354"/>
      <c r="SFT53" s="354"/>
      <c r="SFU53" s="354"/>
      <c r="SFV53" s="354"/>
      <c r="SFW53" s="354"/>
      <c r="SFX53" s="354"/>
      <c r="SFY53" s="354"/>
      <c r="SFZ53" s="354"/>
      <c r="SGA53" s="354"/>
      <c r="SGB53" s="354"/>
      <c r="SGC53" s="354"/>
      <c r="SGD53" s="354"/>
      <c r="SGE53" s="354"/>
      <c r="SGF53" s="354"/>
      <c r="SGG53" s="354"/>
      <c r="SGH53" s="354"/>
      <c r="SGI53" s="354"/>
      <c r="SGJ53" s="354"/>
      <c r="SGK53" s="354"/>
      <c r="SGL53" s="354"/>
      <c r="SGM53" s="354"/>
      <c r="SGN53" s="354"/>
      <c r="SGO53" s="354"/>
      <c r="SGP53" s="354"/>
      <c r="SGQ53" s="354"/>
      <c r="SGR53" s="354"/>
      <c r="SGS53" s="354"/>
      <c r="SGT53" s="354"/>
      <c r="SGU53" s="354"/>
      <c r="SGV53" s="354"/>
      <c r="SGW53" s="354"/>
      <c r="SGX53" s="354"/>
      <c r="SGY53" s="354"/>
      <c r="SGZ53" s="354"/>
      <c r="SHA53" s="354"/>
      <c r="SHB53" s="354"/>
      <c r="SHC53" s="354"/>
      <c r="SHD53" s="354"/>
      <c r="SHE53" s="354"/>
      <c r="SHF53" s="354"/>
      <c r="SHG53" s="354"/>
      <c r="SHH53" s="354"/>
      <c r="SHI53" s="354"/>
      <c r="SHJ53" s="354"/>
      <c r="SHK53" s="354"/>
      <c r="SHL53" s="354"/>
      <c r="SHM53" s="354"/>
      <c r="SHN53" s="354"/>
      <c r="SHO53" s="354"/>
      <c r="SHP53" s="354"/>
      <c r="SHQ53" s="354"/>
      <c r="SHR53" s="354"/>
      <c r="SHS53" s="354"/>
      <c r="SHT53" s="354"/>
      <c r="SHU53" s="354"/>
      <c r="SHV53" s="354"/>
      <c r="SHW53" s="354"/>
      <c r="SHX53" s="354"/>
      <c r="SHY53" s="354"/>
      <c r="SHZ53" s="354"/>
      <c r="SIA53" s="354"/>
      <c r="SIB53" s="354"/>
      <c r="SIC53" s="354"/>
      <c r="SID53" s="354"/>
      <c r="SIE53" s="354"/>
      <c r="SIF53" s="354"/>
      <c r="SIG53" s="354"/>
      <c r="SIH53" s="354"/>
      <c r="SII53" s="354"/>
      <c r="SIJ53" s="354"/>
      <c r="SIK53" s="354"/>
      <c r="SIL53" s="354"/>
      <c r="SIM53" s="354"/>
      <c r="SIN53" s="354"/>
      <c r="SIO53" s="354"/>
      <c r="SIP53" s="354"/>
      <c r="SIQ53" s="354"/>
      <c r="SIR53" s="354"/>
      <c r="SIS53" s="354"/>
      <c r="SIT53" s="354"/>
      <c r="SIU53" s="354"/>
      <c r="SIV53" s="354"/>
      <c r="SIW53" s="354"/>
      <c r="SIX53" s="354"/>
      <c r="SIY53" s="354"/>
      <c r="SIZ53" s="354"/>
      <c r="SJA53" s="354"/>
      <c r="SJB53" s="354"/>
      <c r="SJC53" s="354"/>
      <c r="SJD53" s="354"/>
      <c r="SJE53" s="354"/>
      <c r="SJF53" s="354"/>
      <c r="SJG53" s="354"/>
      <c r="SJH53" s="354"/>
      <c r="SJI53" s="354"/>
      <c r="SJJ53" s="354"/>
      <c r="SJK53" s="354"/>
      <c r="SJL53" s="354"/>
      <c r="SJM53" s="354"/>
      <c r="SJN53" s="354"/>
      <c r="SJO53" s="354"/>
      <c r="SJP53" s="354"/>
      <c r="SJQ53" s="354"/>
      <c r="SJR53" s="354"/>
      <c r="SJS53" s="354"/>
      <c r="SJT53" s="354"/>
      <c r="SJU53" s="354"/>
      <c r="SJV53" s="354"/>
      <c r="SJW53" s="354"/>
      <c r="SJX53" s="354"/>
      <c r="SJY53" s="354"/>
      <c r="SJZ53" s="354"/>
      <c r="SKA53" s="354"/>
      <c r="SKB53" s="354"/>
      <c r="SKC53" s="354"/>
      <c r="SKD53" s="354"/>
      <c r="SKE53" s="354"/>
      <c r="SKF53" s="354"/>
      <c r="SKG53" s="354"/>
      <c r="SKH53" s="354"/>
      <c r="SKI53" s="354"/>
      <c r="SKJ53" s="354"/>
      <c r="SKK53" s="354"/>
      <c r="SKL53" s="354"/>
      <c r="SKM53" s="354"/>
      <c r="SKN53" s="354"/>
      <c r="SKO53" s="354"/>
      <c r="SKP53" s="354"/>
      <c r="SKQ53" s="354"/>
      <c r="SKR53" s="354"/>
      <c r="SKS53" s="354"/>
      <c r="SKT53" s="354"/>
      <c r="SKU53" s="354"/>
      <c r="SKV53" s="354"/>
      <c r="SKW53" s="354"/>
      <c r="SKX53" s="354"/>
      <c r="SKY53" s="354"/>
      <c r="SKZ53" s="354"/>
      <c r="SLA53" s="354"/>
      <c r="SLB53" s="354"/>
      <c r="SLC53" s="354"/>
      <c r="SLD53" s="354"/>
      <c r="SLE53" s="354"/>
      <c r="SLF53" s="354"/>
      <c r="SLG53" s="354"/>
      <c r="SLH53" s="354"/>
      <c r="SLI53" s="354"/>
      <c r="SLJ53" s="354"/>
      <c r="SLK53" s="354"/>
      <c r="SLL53" s="354"/>
      <c r="SLM53" s="354"/>
      <c r="SLN53" s="354"/>
      <c r="SLO53" s="354"/>
      <c r="SLP53" s="354"/>
      <c r="SLQ53" s="354"/>
      <c r="SLR53" s="354"/>
      <c r="SLS53" s="354"/>
      <c r="SLT53" s="354"/>
      <c r="SLU53" s="354"/>
      <c r="SLV53" s="354"/>
      <c r="SLW53" s="354"/>
      <c r="SLX53" s="354"/>
      <c r="SLY53" s="354"/>
      <c r="SLZ53" s="354"/>
      <c r="SMA53" s="354"/>
      <c r="SMB53" s="354"/>
      <c r="SMC53" s="354"/>
      <c r="SMD53" s="354"/>
      <c r="SME53" s="354"/>
      <c r="SMF53" s="354"/>
      <c r="SMG53" s="354"/>
      <c r="SMH53" s="354"/>
      <c r="SMI53" s="354"/>
      <c r="SMJ53" s="354"/>
      <c r="SMK53" s="354"/>
      <c r="SML53" s="354"/>
      <c r="SMM53" s="354"/>
      <c r="SMN53" s="354"/>
      <c r="SMO53" s="354"/>
      <c r="SMP53" s="354"/>
      <c r="SMQ53" s="354"/>
      <c r="SMR53" s="354"/>
      <c r="SMS53" s="354"/>
      <c r="SMT53" s="354"/>
      <c r="SMU53" s="354"/>
      <c r="SMV53" s="354"/>
      <c r="SMW53" s="354"/>
      <c r="SMX53" s="354"/>
      <c r="SMY53" s="354"/>
      <c r="SMZ53" s="354"/>
      <c r="SNA53" s="354"/>
      <c r="SNB53" s="354"/>
      <c r="SNC53" s="354"/>
      <c r="SND53" s="354"/>
      <c r="SNE53" s="354"/>
      <c r="SNF53" s="354"/>
      <c r="SNG53" s="354"/>
      <c r="SNH53" s="354"/>
      <c r="SNI53" s="354"/>
      <c r="SNJ53" s="354"/>
      <c r="SNK53" s="354"/>
      <c r="SNL53" s="354"/>
      <c r="SNM53" s="354"/>
      <c r="SNN53" s="354"/>
      <c r="SNO53" s="354"/>
      <c r="SNP53" s="354"/>
      <c r="SNQ53" s="354"/>
      <c r="SNR53" s="354"/>
      <c r="SNS53" s="354"/>
      <c r="SNT53" s="354"/>
      <c r="SNU53" s="354"/>
      <c r="SNV53" s="354"/>
      <c r="SNW53" s="354"/>
      <c r="SNX53" s="354"/>
      <c r="SNY53" s="354"/>
      <c r="SNZ53" s="354"/>
      <c r="SOA53" s="354"/>
      <c r="SOB53" s="354"/>
      <c r="SOC53" s="354"/>
      <c r="SOD53" s="354"/>
      <c r="SOE53" s="354"/>
      <c r="SOF53" s="354"/>
      <c r="SOG53" s="354"/>
      <c r="SOH53" s="354"/>
      <c r="SOI53" s="354"/>
      <c r="SOJ53" s="354"/>
      <c r="SOK53" s="354"/>
      <c r="SOL53" s="354"/>
      <c r="SOM53" s="354"/>
      <c r="SON53" s="354"/>
      <c r="SOO53" s="354"/>
      <c r="SOP53" s="354"/>
      <c r="SOQ53" s="354"/>
      <c r="SOR53" s="354"/>
      <c r="SOS53" s="354"/>
      <c r="SOT53" s="354"/>
      <c r="SOU53" s="354"/>
      <c r="SOV53" s="354"/>
      <c r="SOW53" s="354"/>
      <c r="SOX53" s="354"/>
      <c r="SOY53" s="354"/>
      <c r="SOZ53" s="354"/>
      <c r="SPA53" s="354"/>
      <c r="SPB53" s="354"/>
      <c r="SPC53" s="354"/>
      <c r="SPD53" s="354"/>
      <c r="SPE53" s="354"/>
      <c r="SPF53" s="354"/>
      <c r="SPG53" s="354"/>
      <c r="SPH53" s="354"/>
      <c r="SPI53" s="354"/>
      <c r="SPJ53" s="354"/>
      <c r="SPK53" s="354"/>
      <c r="SPL53" s="354"/>
      <c r="SPM53" s="354"/>
      <c r="SPN53" s="354"/>
      <c r="SPO53" s="354"/>
      <c r="SPP53" s="354"/>
      <c r="SPQ53" s="354"/>
      <c r="SPR53" s="354"/>
      <c r="SPS53" s="354"/>
      <c r="SPT53" s="354"/>
      <c r="SPU53" s="354"/>
      <c r="SPV53" s="354"/>
      <c r="SPW53" s="354"/>
      <c r="SPX53" s="354"/>
      <c r="SPY53" s="354"/>
      <c r="SPZ53" s="354"/>
      <c r="SQA53" s="354"/>
      <c r="SQB53" s="354"/>
      <c r="SQC53" s="354"/>
      <c r="SQD53" s="354"/>
      <c r="SQE53" s="354"/>
      <c r="SQF53" s="354"/>
      <c r="SQG53" s="354"/>
      <c r="SQH53" s="354"/>
      <c r="SQI53" s="354"/>
      <c r="SQJ53" s="354"/>
      <c r="SQK53" s="354"/>
      <c r="SQL53" s="354"/>
      <c r="SQM53" s="354"/>
      <c r="SQN53" s="354"/>
      <c r="SQO53" s="354"/>
      <c r="SQP53" s="354"/>
      <c r="SQQ53" s="354"/>
      <c r="SQR53" s="354"/>
      <c r="SQS53" s="354"/>
      <c r="SQT53" s="354"/>
      <c r="SQU53" s="354"/>
      <c r="SQV53" s="354"/>
      <c r="SQW53" s="354"/>
      <c r="SQX53" s="354"/>
      <c r="SQY53" s="354"/>
      <c r="SQZ53" s="354"/>
      <c r="SRA53" s="354"/>
      <c r="SRB53" s="354"/>
      <c r="SRC53" s="354"/>
      <c r="SRD53" s="354"/>
      <c r="SRE53" s="354"/>
      <c r="SRF53" s="354"/>
      <c r="SRG53" s="354"/>
      <c r="SRH53" s="354"/>
      <c r="SRI53" s="354"/>
      <c r="SRJ53" s="354"/>
      <c r="SRK53" s="354"/>
      <c r="SRL53" s="354"/>
      <c r="SRM53" s="354"/>
      <c r="SRN53" s="354"/>
      <c r="SRO53" s="354"/>
      <c r="SRP53" s="354"/>
      <c r="SRQ53" s="354"/>
      <c r="SRR53" s="354"/>
      <c r="SRS53" s="354"/>
      <c r="SRT53" s="354"/>
      <c r="SRU53" s="354"/>
      <c r="SRV53" s="354"/>
      <c r="SRW53" s="354"/>
      <c r="SRX53" s="354"/>
      <c r="SRY53" s="354"/>
      <c r="SRZ53" s="354"/>
      <c r="SSA53" s="354"/>
      <c r="SSB53" s="354"/>
      <c r="SSC53" s="354"/>
      <c r="SSD53" s="354"/>
      <c r="SSE53" s="354"/>
      <c r="SSF53" s="354"/>
      <c r="SSG53" s="354"/>
      <c r="SSH53" s="354"/>
      <c r="SSI53" s="354"/>
      <c r="SSJ53" s="354"/>
      <c r="SSK53" s="354"/>
      <c r="SSL53" s="354"/>
      <c r="SSM53" s="354"/>
      <c r="SSN53" s="354"/>
      <c r="SSO53" s="354"/>
      <c r="SSP53" s="354"/>
      <c r="SSQ53" s="354"/>
      <c r="SSR53" s="354"/>
      <c r="SSS53" s="354"/>
      <c r="SST53" s="354"/>
      <c r="SSU53" s="354"/>
      <c r="SSV53" s="354"/>
      <c r="SSW53" s="354"/>
      <c r="SSX53" s="354"/>
      <c r="SSY53" s="354"/>
      <c r="SSZ53" s="354"/>
      <c r="STA53" s="354"/>
      <c r="STB53" s="354"/>
      <c r="STC53" s="354"/>
      <c r="STD53" s="354"/>
      <c r="STE53" s="354"/>
      <c r="STF53" s="354"/>
      <c r="STG53" s="354"/>
      <c r="STH53" s="354"/>
      <c r="STI53" s="354"/>
      <c r="STJ53" s="354"/>
      <c r="STK53" s="354"/>
      <c r="STL53" s="354"/>
      <c r="STM53" s="354"/>
      <c r="STN53" s="354"/>
      <c r="STO53" s="354"/>
      <c r="STP53" s="354"/>
      <c r="STQ53" s="354"/>
      <c r="STR53" s="354"/>
      <c r="STS53" s="354"/>
      <c r="STT53" s="354"/>
      <c r="STU53" s="354"/>
      <c r="STV53" s="354"/>
      <c r="STW53" s="354"/>
      <c r="STX53" s="354"/>
      <c r="STY53" s="354"/>
      <c r="STZ53" s="354"/>
      <c r="SUA53" s="354"/>
      <c r="SUB53" s="354"/>
      <c r="SUC53" s="354"/>
      <c r="SUD53" s="354"/>
      <c r="SUE53" s="354"/>
      <c r="SUF53" s="354"/>
      <c r="SUG53" s="354"/>
      <c r="SUH53" s="354"/>
      <c r="SUI53" s="354"/>
      <c r="SUJ53" s="354"/>
      <c r="SUK53" s="354"/>
      <c r="SUL53" s="354"/>
      <c r="SUM53" s="354"/>
      <c r="SUN53" s="354"/>
      <c r="SUO53" s="354"/>
      <c r="SUP53" s="354"/>
      <c r="SUQ53" s="354"/>
      <c r="SUR53" s="354"/>
      <c r="SUS53" s="354"/>
      <c r="SUT53" s="354"/>
      <c r="SUU53" s="354"/>
      <c r="SUV53" s="354"/>
      <c r="SUW53" s="354"/>
      <c r="SUX53" s="354"/>
      <c r="SUY53" s="354"/>
      <c r="SUZ53" s="354"/>
      <c r="SVA53" s="354"/>
      <c r="SVB53" s="354"/>
      <c r="SVC53" s="354"/>
      <c r="SVD53" s="354"/>
      <c r="SVE53" s="354"/>
      <c r="SVF53" s="354"/>
      <c r="SVG53" s="354"/>
      <c r="SVH53" s="354"/>
      <c r="SVI53" s="354"/>
      <c r="SVJ53" s="354"/>
      <c r="SVK53" s="354"/>
      <c r="SVL53" s="354"/>
      <c r="SVM53" s="354"/>
      <c r="SVN53" s="354"/>
      <c r="SVO53" s="354"/>
      <c r="SVP53" s="354"/>
      <c r="SVQ53" s="354"/>
      <c r="SVR53" s="354"/>
      <c r="SVS53" s="354"/>
      <c r="SVT53" s="354"/>
      <c r="SVU53" s="354"/>
      <c r="SVV53" s="354"/>
      <c r="SVW53" s="354"/>
      <c r="SVX53" s="354"/>
      <c r="SVY53" s="354"/>
      <c r="SVZ53" s="354"/>
      <c r="SWA53" s="354"/>
      <c r="SWB53" s="354"/>
      <c r="SWC53" s="354"/>
      <c r="SWD53" s="354"/>
      <c r="SWE53" s="354"/>
      <c r="SWF53" s="354"/>
      <c r="SWG53" s="354"/>
      <c r="SWH53" s="354"/>
      <c r="SWI53" s="354"/>
      <c r="SWJ53" s="354"/>
      <c r="SWK53" s="354"/>
      <c r="SWL53" s="354"/>
      <c r="SWM53" s="354"/>
      <c r="SWN53" s="354"/>
      <c r="SWO53" s="354"/>
      <c r="SWP53" s="354"/>
      <c r="SWQ53" s="354"/>
      <c r="SWR53" s="354"/>
      <c r="SWS53" s="354"/>
      <c r="SWT53" s="354"/>
      <c r="SWU53" s="354"/>
      <c r="SWV53" s="354"/>
      <c r="SWW53" s="354"/>
      <c r="SWX53" s="354"/>
      <c r="SWY53" s="354"/>
      <c r="SWZ53" s="354"/>
      <c r="SXA53" s="354"/>
      <c r="SXB53" s="354"/>
      <c r="SXC53" s="354"/>
      <c r="SXD53" s="354"/>
      <c r="SXE53" s="354"/>
      <c r="SXF53" s="354"/>
      <c r="SXG53" s="354"/>
      <c r="SXH53" s="354"/>
      <c r="SXI53" s="354"/>
      <c r="SXJ53" s="354"/>
      <c r="SXK53" s="354"/>
      <c r="SXL53" s="354"/>
      <c r="SXM53" s="354"/>
      <c r="SXN53" s="354"/>
      <c r="SXO53" s="354"/>
      <c r="SXP53" s="354"/>
      <c r="SXQ53" s="354"/>
      <c r="SXR53" s="354"/>
      <c r="SXS53" s="354"/>
      <c r="SXT53" s="354"/>
      <c r="SXU53" s="354"/>
      <c r="SXV53" s="354"/>
      <c r="SXW53" s="354"/>
      <c r="SXX53" s="354"/>
      <c r="SXY53" s="354"/>
      <c r="SXZ53" s="354"/>
      <c r="SYA53" s="354"/>
      <c r="SYB53" s="354"/>
      <c r="SYC53" s="354"/>
      <c r="SYD53" s="354"/>
      <c r="SYE53" s="354"/>
      <c r="SYF53" s="354"/>
      <c r="SYG53" s="354"/>
      <c r="SYH53" s="354"/>
      <c r="SYI53" s="354"/>
      <c r="SYJ53" s="354"/>
      <c r="SYK53" s="354"/>
      <c r="SYL53" s="354"/>
      <c r="SYM53" s="354"/>
      <c r="SYN53" s="354"/>
      <c r="SYO53" s="354"/>
      <c r="SYP53" s="354"/>
      <c r="SYQ53" s="354"/>
      <c r="SYR53" s="354"/>
      <c r="SYS53" s="354"/>
      <c r="SYT53" s="354"/>
      <c r="SYU53" s="354"/>
      <c r="SYV53" s="354"/>
      <c r="SYW53" s="354"/>
      <c r="SYX53" s="354"/>
      <c r="SYY53" s="354"/>
      <c r="SYZ53" s="354"/>
      <c r="SZA53" s="354"/>
      <c r="SZB53" s="354"/>
      <c r="SZC53" s="354"/>
      <c r="SZD53" s="354"/>
      <c r="SZE53" s="354"/>
      <c r="SZF53" s="354"/>
      <c r="SZG53" s="354"/>
      <c r="SZH53" s="354"/>
      <c r="SZI53" s="354"/>
      <c r="SZJ53" s="354"/>
      <c r="SZK53" s="354"/>
      <c r="SZL53" s="354"/>
      <c r="SZM53" s="354"/>
      <c r="SZN53" s="354"/>
      <c r="SZO53" s="354"/>
      <c r="SZP53" s="354"/>
      <c r="SZQ53" s="354"/>
      <c r="SZR53" s="354"/>
      <c r="SZS53" s="354"/>
      <c r="SZT53" s="354"/>
      <c r="SZU53" s="354"/>
      <c r="SZV53" s="354"/>
      <c r="SZW53" s="354"/>
      <c r="SZX53" s="354"/>
      <c r="SZY53" s="354"/>
      <c r="SZZ53" s="354"/>
      <c r="TAA53" s="354"/>
      <c r="TAB53" s="354"/>
      <c r="TAC53" s="354"/>
      <c r="TAD53" s="354"/>
      <c r="TAE53" s="354"/>
      <c r="TAF53" s="354"/>
      <c r="TAG53" s="354"/>
      <c r="TAH53" s="354"/>
      <c r="TAI53" s="354"/>
      <c r="TAJ53" s="354"/>
      <c r="TAK53" s="354"/>
      <c r="TAL53" s="354"/>
      <c r="TAM53" s="354"/>
      <c r="TAN53" s="354"/>
      <c r="TAO53" s="354"/>
      <c r="TAP53" s="354"/>
      <c r="TAQ53" s="354"/>
      <c r="TAR53" s="354"/>
      <c r="TAS53" s="354"/>
      <c r="TAT53" s="354"/>
      <c r="TAU53" s="354"/>
      <c r="TAV53" s="354"/>
      <c r="TAW53" s="354"/>
      <c r="TAX53" s="354"/>
      <c r="TAY53" s="354"/>
      <c r="TAZ53" s="354"/>
      <c r="TBA53" s="354"/>
      <c r="TBB53" s="354"/>
      <c r="TBC53" s="354"/>
      <c r="TBD53" s="354"/>
      <c r="TBE53" s="354"/>
      <c r="TBF53" s="354"/>
      <c r="TBG53" s="354"/>
      <c r="TBH53" s="354"/>
      <c r="TBI53" s="354"/>
      <c r="TBJ53" s="354"/>
      <c r="TBK53" s="354"/>
      <c r="TBL53" s="354"/>
      <c r="TBM53" s="354"/>
      <c r="TBN53" s="354"/>
      <c r="TBO53" s="354"/>
      <c r="TBP53" s="354"/>
      <c r="TBQ53" s="354"/>
      <c r="TBR53" s="354"/>
      <c r="TBS53" s="354"/>
      <c r="TBT53" s="354"/>
      <c r="TBU53" s="354"/>
      <c r="TBV53" s="354"/>
      <c r="TBW53" s="354"/>
      <c r="TBX53" s="354"/>
      <c r="TBY53" s="354"/>
      <c r="TBZ53" s="354"/>
      <c r="TCA53" s="354"/>
      <c r="TCB53" s="354"/>
      <c r="TCC53" s="354"/>
      <c r="TCD53" s="354"/>
      <c r="TCE53" s="354"/>
      <c r="TCF53" s="354"/>
      <c r="TCG53" s="354"/>
      <c r="TCH53" s="354"/>
      <c r="TCI53" s="354"/>
      <c r="TCJ53" s="354"/>
      <c r="TCK53" s="354"/>
      <c r="TCL53" s="354"/>
      <c r="TCM53" s="354"/>
      <c r="TCN53" s="354"/>
      <c r="TCO53" s="354"/>
      <c r="TCP53" s="354"/>
      <c r="TCQ53" s="354"/>
      <c r="TCR53" s="354"/>
      <c r="TCS53" s="354"/>
      <c r="TCT53" s="354"/>
      <c r="TCU53" s="354"/>
      <c r="TCV53" s="354"/>
      <c r="TCW53" s="354"/>
      <c r="TCX53" s="354"/>
      <c r="TCY53" s="354"/>
      <c r="TCZ53" s="354"/>
      <c r="TDA53" s="354"/>
      <c r="TDB53" s="354"/>
      <c r="TDC53" s="354"/>
      <c r="TDD53" s="354"/>
      <c r="TDE53" s="354"/>
      <c r="TDF53" s="354"/>
      <c r="TDG53" s="354"/>
      <c r="TDH53" s="354"/>
      <c r="TDI53" s="354"/>
      <c r="TDJ53" s="354"/>
      <c r="TDK53" s="354"/>
      <c r="TDL53" s="354"/>
      <c r="TDM53" s="354"/>
      <c r="TDN53" s="354"/>
      <c r="TDO53" s="354"/>
      <c r="TDP53" s="354"/>
      <c r="TDQ53" s="354"/>
      <c r="TDR53" s="354"/>
      <c r="TDS53" s="354"/>
      <c r="TDT53" s="354"/>
      <c r="TDU53" s="354"/>
      <c r="TDV53" s="354"/>
      <c r="TDW53" s="354"/>
      <c r="TDX53" s="354"/>
      <c r="TDY53" s="354"/>
      <c r="TDZ53" s="354"/>
      <c r="TEA53" s="354"/>
      <c r="TEB53" s="354"/>
      <c r="TEC53" s="354"/>
      <c r="TED53" s="354"/>
      <c r="TEE53" s="354"/>
      <c r="TEF53" s="354"/>
      <c r="TEG53" s="354"/>
      <c r="TEH53" s="354"/>
      <c r="TEI53" s="354"/>
      <c r="TEJ53" s="354"/>
      <c r="TEK53" s="354"/>
      <c r="TEL53" s="354"/>
      <c r="TEM53" s="354"/>
      <c r="TEN53" s="354"/>
      <c r="TEO53" s="354"/>
      <c r="TEP53" s="354"/>
      <c r="TEQ53" s="354"/>
      <c r="TER53" s="354"/>
      <c r="TES53" s="354"/>
      <c r="TET53" s="354"/>
      <c r="TEU53" s="354"/>
      <c r="TEV53" s="354"/>
      <c r="TEW53" s="354"/>
      <c r="TEX53" s="354"/>
      <c r="TEY53" s="354"/>
      <c r="TEZ53" s="354"/>
      <c r="TFA53" s="354"/>
      <c r="TFB53" s="354"/>
      <c r="TFC53" s="354"/>
      <c r="TFD53" s="354"/>
      <c r="TFE53" s="354"/>
      <c r="TFF53" s="354"/>
      <c r="TFG53" s="354"/>
      <c r="TFH53" s="354"/>
      <c r="TFI53" s="354"/>
      <c r="TFJ53" s="354"/>
      <c r="TFK53" s="354"/>
      <c r="TFL53" s="354"/>
      <c r="TFM53" s="354"/>
      <c r="TFN53" s="354"/>
      <c r="TFO53" s="354"/>
      <c r="TFP53" s="354"/>
      <c r="TFQ53" s="354"/>
      <c r="TFR53" s="354"/>
      <c r="TFS53" s="354"/>
      <c r="TFT53" s="354"/>
      <c r="TFU53" s="354"/>
      <c r="TFV53" s="354"/>
      <c r="TFW53" s="354"/>
      <c r="TFX53" s="354"/>
      <c r="TFY53" s="354"/>
      <c r="TFZ53" s="354"/>
      <c r="TGA53" s="354"/>
      <c r="TGB53" s="354"/>
      <c r="TGC53" s="354"/>
      <c r="TGD53" s="354"/>
      <c r="TGE53" s="354"/>
      <c r="TGF53" s="354"/>
      <c r="TGG53" s="354"/>
      <c r="TGH53" s="354"/>
      <c r="TGI53" s="354"/>
      <c r="TGJ53" s="354"/>
      <c r="TGK53" s="354"/>
      <c r="TGL53" s="354"/>
      <c r="TGM53" s="354"/>
      <c r="TGN53" s="354"/>
      <c r="TGO53" s="354"/>
      <c r="TGP53" s="354"/>
      <c r="TGQ53" s="354"/>
      <c r="TGR53" s="354"/>
      <c r="TGS53" s="354"/>
      <c r="TGT53" s="354"/>
      <c r="TGU53" s="354"/>
      <c r="TGV53" s="354"/>
      <c r="TGW53" s="354"/>
      <c r="TGX53" s="354"/>
      <c r="TGY53" s="354"/>
      <c r="TGZ53" s="354"/>
      <c r="THA53" s="354"/>
      <c r="THB53" s="354"/>
      <c r="THC53" s="354"/>
      <c r="THD53" s="354"/>
      <c r="THE53" s="354"/>
      <c r="THF53" s="354"/>
      <c r="THG53" s="354"/>
      <c r="THH53" s="354"/>
      <c r="THI53" s="354"/>
      <c r="THJ53" s="354"/>
      <c r="THK53" s="354"/>
      <c r="THL53" s="354"/>
      <c r="THM53" s="354"/>
      <c r="THN53" s="354"/>
      <c r="THO53" s="354"/>
      <c r="THP53" s="354"/>
      <c r="THQ53" s="354"/>
      <c r="THR53" s="354"/>
      <c r="THS53" s="354"/>
      <c r="THT53" s="354"/>
      <c r="THU53" s="354"/>
      <c r="THV53" s="354"/>
      <c r="THW53" s="354"/>
      <c r="THX53" s="354"/>
      <c r="THY53" s="354"/>
      <c r="THZ53" s="354"/>
      <c r="TIA53" s="354"/>
      <c r="TIB53" s="354"/>
      <c r="TIC53" s="354"/>
      <c r="TID53" s="354"/>
      <c r="TIE53" s="354"/>
      <c r="TIF53" s="354"/>
      <c r="TIG53" s="354"/>
      <c r="TIH53" s="354"/>
      <c r="TII53" s="354"/>
      <c r="TIJ53" s="354"/>
      <c r="TIK53" s="354"/>
      <c r="TIL53" s="354"/>
      <c r="TIM53" s="354"/>
      <c r="TIN53" s="354"/>
      <c r="TIO53" s="354"/>
      <c r="TIP53" s="354"/>
      <c r="TIQ53" s="354"/>
      <c r="TIR53" s="354"/>
      <c r="TIS53" s="354"/>
      <c r="TIT53" s="354"/>
      <c r="TIU53" s="354"/>
      <c r="TIV53" s="354"/>
      <c r="TIW53" s="354"/>
      <c r="TIX53" s="354"/>
      <c r="TIY53" s="354"/>
      <c r="TIZ53" s="354"/>
      <c r="TJA53" s="354"/>
      <c r="TJB53" s="354"/>
      <c r="TJC53" s="354"/>
      <c r="TJD53" s="354"/>
      <c r="TJE53" s="354"/>
      <c r="TJF53" s="354"/>
      <c r="TJG53" s="354"/>
      <c r="TJH53" s="354"/>
      <c r="TJI53" s="354"/>
      <c r="TJJ53" s="354"/>
      <c r="TJK53" s="354"/>
      <c r="TJL53" s="354"/>
      <c r="TJM53" s="354"/>
      <c r="TJN53" s="354"/>
      <c r="TJO53" s="354"/>
      <c r="TJP53" s="354"/>
      <c r="TJQ53" s="354"/>
      <c r="TJR53" s="354"/>
      <c r="TJS53" s="354"/>
      <c r="TJT53" s="354"/>
      <c r="TJU53" s="354"/>
      <c r="TJV53" s="354"/>
      <c r="TJW53" s="354"/>
      <c r="TJX53" s="354"/>
      <c r="TJY53" s="354"/>
      <c r="TJZ53" s="354"/>
      <c r="TKA53" s="354"/>
      <c r="TKB53" s="354"/>
      <c r="TKC53" s="354"/>
      <c r="TKD53" s="354"/>
      <c r="TKE53" s="354"/>
      <c r="TKF53" s="354"/>
      <c r="TKG53" s="354"/>
      <c r="TKH53" s="354"/>
      <c r="TKI53" s="354"/>
      <c r="TKJ53" s="354"/>
      <c r="TKK53" s="354"/>
      <c r="TKL53" s="354"/>
      <c r="TKM53" s="354"/>
      <c r="TKN53" s="354"/>
      <c r="TKO53" s="354"/>
      <c r="TKP53" s="354"/>
      <c r="TKQ53" s="354"/>
      <c r="TKR53" s="354"/>
      <c r="TKS53" s="354"/>
      <c r="TKT53" s="354"/>
      <c r="TKU53" s="354"/>
      <c r="TKV53" s="354"/>
      <c r="TKW53" s="354"/>
      <c r="TKX53" s="354"/>
      <c r="TKY53" s="354"/>
      <c r="TKZ53" s="354"/>
      <c r="TLA53" s="354"/>
      <c r="TLB53" s="354"/>
      <c r="TLC53" s="354"/>
      <c r="TLD53" s="354"/>
      <c r="TLE53" s="354"/>
      <c r="TLF53" s="354"/>
      <c r="TLG53" s="354"/>
      <c r="TLH53" s="354"/>
      <c r="TLI53" s="354"/>
      <c r="TLJ53" s="354"/>
      <c r="TLK53" s="354"/>
      <c r="TLL53" s="354"/>
      <c r="TLM53" s="354"/>
      <c r="TLN53" s="354"/>
      <c r="TLO53" s="354"/>
      <c r="TLP53" s="354"/>
      <c r="TLQ53" s="354"/>
      <c r="TLR53" s="354"/>
      <c r="TLS53" s="354"/>
      <c r="TLT53" s="354"/>
      <c r="TLU53" s="354"/>
      <c r="TLV53" s="354"/>
      <c r="TLW53" s="354"/>
      <c r="TLX53" s="354"/>
      <c r="TLY53" s="354"/>
      <c r="TLZ53" s="354"/>
      <c r="TMA53" s="354"/>
      <c r="TMB53" s="354"/>
      <c r="TMC53" s="354"/>
      <c r="TMD53" s="354"/>
      <c r="TME53" s="354"/>
      <c r="TMF53" s="354"/>
      <c r="TMG53" s="354"/>
      <c r="TMH53" s="354"/>
      <c r="TMI53" s="354"/>
      <c r="TMJ53" s="354"/>
      <c r="TMK53" s="354"/>
      <c r="TML53" s="354"/>
      <c r="TMM53" s="354"/>
      <c r="TMN53" s="354"/>
      <c r="TMO53" s="354"/>
      <c r="TMP53" s="354"/>
      <c r="TMQ53" s="354"/>
      <c r="TMR53" s="354"/>
      <c r="TMS53" s="354"/>
      <c r="TMT53" s="354"/>
      <c r="TMU53" s="354"/>
      <c r="TMV53" s="354"/>
      <c r="TMW53" s="354"/>
      <c r="TMX53" s="354"/>
      <c r="TMY53" s="354"/>
      <c r="TMZ53" s="354"/>
      <c r="TNA53" s="354"/>
      <c r="TNB53" s="354"/>
      <c r="TNC53" s="354"/>
      <c r="TND53" s="354"/>
      <c r="TNE53" s="354"/>
      <c r="TNF53" s="354"/>
      <c r="TNG53" s="354"/>
      <c r="TNH53" s="354"/>
      <c r="TNI53" s="354"/>
      <c r="TNJ53" s="354"/>
      <c r="TNK53" s="354"/>
      <c r="TNL53" s="354"/>
      <c r="TNM53" s="354"/>
      <c r="TNN53" s="354"/>
      <c r="TNO53" s="354"/>
      <c r="TNP53" s="354"/>
      <c r="TNQ53" s="354"/>
      <c r="TNR53" s="354"/>
      <c r="TNS53" s="354"/>
      <c r="TNT53" s="354"/>
      <c r="TNU53" s="354"/>
      <c r="TNV53" s="354"/>
      <c r="TNW53" s="354"/>
      <c r="TNX53" s="354"/>
      <c r="TNY53" s="354"/>
      <c r="TNZ53" s="354"/>
      <c r="TOA53" s="354"/>
      <c r="TOB53" s="354"/>
      <c r="TOC53" s="354"/>
      <c r="TOD53" s="354"/>
      <c r="TOE53" s="354"/>
      <c r="TOF53" s="354"/>
      <c r="TOG53" s="354"/>
      <c r="TOH53" s="354"/>
      <c r="TOI53" s="354"/>
      <c r="TOJ53" s="354"/>
      <c r="TOK53" s="354"/>
      <c r="TOL53" s="354"/>
      <c r="TOM53" s="354"/>
      <c r="TON53" s="354"/>
      <c r="TOO53" s="354"/>
      <c r="TOP53" s="354"/>
      <c r="TOQ53" s="354"/>
      <c r="TOR53" s="354"/>
      <c r="TOS53" s="354"/>
      <c r="TOT53" s="354"/>
      <c r="TOU53" s="354"/>
      <c r="TOV53" s="354"/>
      <c r="TOW53" s="354"/>
      <c r="TOX53" s="354"/>
      <c r="TOY53" s="354"/>
      <c r="TOZ53" s="354"/>
      <c r="TPA53" s="354"/>
      <c r="TPB53" s="354"/>
      <c r="TPC53" s="354"/>
      <c r="TPD53" s="354"/>
      <c r="TPE53" s="354"/>
      <c r="TPF53" s="354"/>
      <c r="TPG53" s="354"/>
      <c r="TPH53" s="354"/>
      <c r="TPI53" s="354"/>
      <c r="TPJ53" s="354"/>
      <c r="TPK53" s="354"/>
      <c r="TPL53" s="354"/>
      <c r="TPM53" s="354"/>
      <c r="TPN53" s="354"/>
      <c r="TPO53" s="354"/>
      <c r="TPP53" s="354"/>
      <c r="TPQ53" s="354"/>
      <c r="TPR53" s="354"/>
      <c r="TPS53" s="354"/>
      <c r="TPT53" s="354"/>
      <c r="TPU53" s="354"/>
      <c r="TPV53" s="354"/>
      <c r="TPW53" s="354"/>
      <c r="TPX53" s="354"/>
      <c r="TPY53" s="354"/>
      <c r="TPZ53" s="354"/>
      <c r="TQA53" s="354"/>
      <c r="TQB53" s="354"/>
      <c r="TQC53" s="354"/>
      <c r="TQD53" s="354"/>
      <c r="TQE53" s="354"/>
      <c r="TQF53" s="354"/>
      <c r="TQG53" s="354"/>
      <c r="TQH53" s="354"/>
      <c r="TQI53" s="354"/>
      <c r="TQJ53" s="354"/>
      <c r="TQK53" s="354"/>
      <c r="TQL53" s="354"/>
      <c r="TQM53" s="354"/>
      <c r="TQN53" s="354"/>
      <c r="TQO53" s="354"/>
      <c r="TQP53" s="354"/>
      <c r="TQQ53" s="354"/>
      <c r="TQR53" s="354"/>
      <c r="TQS53" s="354"/>
      <c r="TQT53" s="354"/>
      <c r="TQU53" s="354"/>
      <c r="TQV53" s="354"/>
      <c r="TQW53" s="354"/>
      <c r="TQX53" s="354"/>
      <c r="TQY53" s="354"/>
      <c r="TQZ53" s="354"/>
      <c r="TRA53" s="354"/>
      <c r="TRB53" s="354"/>
      <c r="TRC53" s="354"/>
      <c r="TRD53" s="354"/>
      <c r="TRE53" s="354"/>
      <c r="TRF53" s="354"/>
      <c r="TRG53" s="354"/>
      <c r="TRH53" s="354"/>
      <c r="TRI53" s="354"/>
      <c r="TRJ53" s="354"/>
      <c r="TRK53" s="354"/>
      <c r="TRL53" s="354"/>
      <c r="TRM53" s="354"/>
      <c r="TRN53" s="354"/>
      <c r="TRO53" s="354"/>
      <c r="TRP53" s="354"/>
      <c r="TRQ53" s="354"/>
      <c r="TRR53" s="354"/>
      <c r="TRS53" s="354"/>
      <c r="TRT53" s="354"/>
      <c r="TRU53" s="354"/>
      <c r="TRV53" s="354"/>
      <c r="TRW53" s="354"/>
      <c r="TRX53" s="354"/>
      <c r="TRY53" s="354"/>
      <c r="TRZ53" s="354"/>
      <c r="TSA53" s="354"/>
      <c r="TSB53" s="354"/>
      <c r="TSC53" s="354"/>
      <c r="TSD53" s="354"/>
      <c r="TSE53" s="354"/>
      <c r="TSF53" s="354"/>
      <c r="TSG53" s="354"/>
      <c r="TSH53" s="354"/>
      <c r="TSI53" s="354"/>
      <c r="TSJ53" s="354"/>
      <c r="TSK53" s="354"/>
      <c r="TSL53" s="354"/>
      <c r="TSM53" s="354"/>
      <c r="TSN53" s="354"/>
      <c r="TSO53" s="354"/>
      <c r="TSP53" s="354"/>
      <c r="TSQ53" s="354"/>
      <c r="TSR53" s="354"/>
      <c r="TSS53" s="354"/>
      <c r="TST53" s="354"/>
      <c r="TSU53" s="354"/>
      <c r="TSV53" s="354"/>
      <c r="TSW53" s="354"/>
      <c r="TSX53" s="354"/>
      <c r="TSY53" s="354"/>
      <c r="TSZ53" s="354"/>
      <c r="TTA53" s="354"/>
      <c r="TTB53" s="354"/>
      <c r="TTC53" s="354"/>
      <c r="TTD53" s="354"/>
      <c r="TTE53" s="354"/>
      <c r="TTF53" s="354"/>
      <c r="TTG53" s="354"/>
      <c r="TTH53" s="354"/>
      <c r="TTI53" s="354"/>
      <c r="TTJ53" s="354"/>
      <c r="TTK53" s="354"/>
      <c r="TTL53" s="354"/>
      <c r="TTM53" s="354"/>
      <c r="TTN53" s="354"/>
      <c r="TTO53" s="354"/>
      <c r="TTP53" s="354"/>
      <c r="TTQ53" s="354"/>
      <c r="TTR53" s="354"/>
      <c r="TTS53" s="354"/>
      <c r="TTT53" s="354"/>
      <c r="TTU53" s="354"/>
      <c r="TTV53" s="354"/>
      <c r="TTW53" s="354"/>
      <c r="TTX53" s="354"/>
      <c r="TTY53" s="354"/>
      <c r="TTZ53" s="354"/>
      <c r="TUA53" s="354"/>
      <c r="TUB53" s="354"/>
      <c r="TUC53" s="354"/>
      <c r="TUD53" s="354"/>
      <c r="TUE53" s="354"/>
      <c r="TUF53" s="354"/>
      <c r="TUG53" s="354"/>
      <c r="TUH53" s="354"/>
      <c r="TUI53" s="354"/>
      <c r="TUJ53" s="354"/>
      <c r="TUK53" s="354"/>
      <c r="TUL53" s="354"/>
      <c r="TUM53" s="354"/>
      <c r="TUN53" s="354"/>
      <c r="TUO53" s="354"/>
      <c r="TUP53" s="354"/>
      <c r="TUQ53" s="354"/>
      <c r="TUR53" s="354"/>
      <c r="TUS53" s="354"/>
      <c r="TUT53" s="354"/>
      <c r="TUU53" s="354"/>
      <c r="TUV53" s="354"/>
      <c r="TUW53" s="354"/>
      <c r="TUX53" s="354"/>
      <c r="TUY53" s="354"/>
      <c r="TUZ53" s="354"/>
      <c r="TVA53" s="354"/>
      <c r="TVB53" s="354"/>
      <c r="TVC53" s="354"/>
      <c r="TVD53" s="354"/>
      <c r="TVE53" s="354"/>
      <c r="TVF53" s="354"/>
      <c r="TVG53" s="354"/>
      <c r="TVH53" s="354"/>
      <c r="TVI53" s="354"/>
      <c r="TVJ53" s="354"/>
      <c r="TVK53" s="354"/>
      <c r="TVL53" s="354"/>
      <c r="TVM53" s="354"/>
      <c r="TVN53" s="354"/>
      <c r="TVO53" s="354"/>
      <c r="TVP53" s="354"/>
      <c r="TVQ53" s="354"/>
      <c r="TVR53" s="354"/>
      <c r="TVS53" s="354"/>
      <c r="TVT53" s="354"/>
      <c r="TVU53" s="354"/>
      <c r="TVV53" s="354"/>
      <c r="TVW53" s="354"/>
      <c r="TVX53" s="354"/>
      <c r="TVY53" s="354"/>
      <c r="TVZ53" s="354"/>
      <c r="TWA53" s="354"/>
      <c r="TWB53" s="354"/>
      <c r="TWC53" s="354"/>
      <c r="TWD53" s="354"/>
      <c r="TWE53" s="354"/>
      <c r="TWF53" s="354"/>
      <c r="TWG53" s="354"/>
      <c r="TWH53" s="354"/>
      <c r="TWI53" s="354"/>
      <c r="TWJ53" s="354"/>
      <c r="TWK53" s="354"/>
      <c r="TWL53" s="354"/>
      <c r="TWM53" s="354"/>
      <c r="TWN53" s="354"/>
      <c r="TWO53" s="354"/>
      <c r="TWP53" s="354"/>
      <c r="TWQ53" s="354"/>
      <c r="TWR53" s="354"/>
      <c r="TWS53" s="354"/>
      <c r="TWT53" s="354"/>
      <c r="TWU53" s="354"/>
      <c r="TWV53" s="354"/>
      <c r="TWW53" s="354"/>
      <c r="TWX53" s="354"/>
      <c r="TWY53" s="354"/>
      <c r="TWZ53" s="354"/>
      <c r="TXA53" s="354"/>
      <c r="TXB53" s="354"/>
      <c r="TXC53" s="354"/>
      <c r="TXD53" s="354"/>
      <c r="TXE53" s="354"/>
      <c r="TXF53" s="354"/>
      <c r="TXG53" s="354"/>
      <c r="TXH53" s="354"/>
      <c r="TXI53" s="354"/>
      <c r="TXJ53" s="354"/>
      <c r="TXK53" s="354"/>
      <c r="TXL53" s="354"/>
      <c r="TXM53" s="354"/>
      <c r="TXN53" s="354"/>
      <c r="TXO53" s="354"/>
      <c r="TXP53" s="354"/>
      <c r="TXQ53" s="354"/>
      <c r="TXR53" s="354"/>
      <c r="TXS53" s="354"/>
      <c r="TXT53" s="354"/>
      <c r="TXU53" s="354"/>
      <c r="TXV53" s="354"/>
      <c r="TXW53" s="354"/>
      <c r="TXX53" s="354"/>
      <c r="TXY53" s="354"/>
      <c r="TXZ53" s="354"/>
      <c r="TYA53" s="354"/>
      <c r="TYB53" s="354"/>
      <c r="TYC53" s="354"/>
      <c r="TYD53" s="354"/>
      <c r="TYE53" s="354"/>
      <c r="TYF53" s="354"/>
      <c r="TYG53" s="354"/>
      <c r="TYH53" s="354"/>
      <c r="TYI53" s="354"/>
      <c r="TYJ53" s="354"/>
      <c r="TYK53" s="354"/>
      <c r="TYL53" s="354"/>
      <c r="TYM53" s="354"/>
      <c r="TYN53" s="354"/>
      <c r="TYO53" s="354"/>
      <c r="TYP53" s="354"/>
      <c r="TYQ53" s="354"/>
      <c r="TYR53" s="354"/>
      <c r="TYS53" s="354"/>
      <c r="TYT53" s="354"/>
      <c r="TYU53" s="354"/>
      <c r="TYV53" s="354"/>
      <c r="TYW53" s="354"/>
      <c r="TYX53" s="354"/>
      <c r="TYY53" s="354"/>
      <c r="TYZ53" s="354"/>
      <c r="TZA53" s="354"/>
      <c r="TZB53" s="354"/>
      <c r="TZC53" s="354"/>
      <c r="TZD53" s="354"/>
      <c r="TZE53" s="354"/>
      <c r="TZF53" s="354"/>
      <c r="TZG53" s="354"/>
      <c r="TZH53" s="354"/>
      <c r="TZI53" s="354"/>
      <c r="TZJ53" s="354"/>
      <c r="TZK53" s="354"/>
      <c r="TZL53" s="354"/>
      <c r="TZM53" s="354"/>
      <c r="TZN53" s="354"/>
      <c r="TZO53" s="354"/>
      <c r="TZP53" s="354"/>
      <c r="TZQ53" s="354"/>
      <c r="TZR53" s="354"/>
      <c r="TZS53" s="354"/>
      <c r="TZT53" s="354"/>
      <c r="TZU53" s="354"/>
      <c r="TZV53" s="354"/>
      <c r="TZW53" s="354"/>
      <c r="TZX53" s="354"/>
      <c r="TZY53" s="354"/>
      <c r="TZZ53" s="354"/>
      <c r="UAA53" s="354"/>
      <c r="UAB53" s="354"/>
      <c r="UAC53" s="354"/>
      <c r="UAD53" s="354"/>
      <c r="UAE53" s="354"/>
      <c r="UAF53" s="354"/>
      <c r="UAG53" s="354"/>
      <c r="UAH53" s="354"/>
      <c r="UAI53" s="354"/>
      <c r="UAJ53" s="354"/>
      <c r="UAK53" s="354"/>
      <c r="UAL53" s="354"/>
      <c r="UAM53" s="354"/>
      <c r="UAN53" s="354"/>
      <c r="UAO53" s="354"/>
      <c r="UAP53" s="354"/>
      <c r="UAQ53" s="354"/>
      <c r="UAR53" s="354"/>
      <c r="UAS53" s="354"/>
      <c r="UAT53" s="354"/>
      <c r="UAU53" s="354"/>
      <c r="UAV53" s="354"/>
      <c r="UAW53" s="354"/>
      <c r="UAX53" s="354"/>
      <c r="UAY53" s="354"/>
      <c r="UAZ53" s="354"/>
      <c r="UBA53" s="354"/>
      <c r="UBB53" s="354"/>
      <c r="UBC53" s="354"/>
      <c r="UBD53" s="354"/>
      <c r="UBE53" s="354"/>
      <c r="UBF53" s="354"/>
      <c r="UBG53" s="354"/>
      <c r="UBH53" s="354"/>
      <c r="UBI53" s="354"/>
      <c r="UBJ53" s="354"/>
      <c r="UBK53" s="354"/>
      <c r="UBL53" s="354"/>
      <c r="UBM53" s="354"/>
      <c r="UBN53" s="354"/>
      <c r="UBO53" s="354"/>
      <c r="UBP53" s="354"/>
      <c r="UBQ53" s="354"/>
      <c r="UBR53" s="354"/>
      <c r="UBS53" s="354"/>
      <c r="UBT53" s="354"/>
      <c r="UBU53" s="354"/>
      <c r="UBV53" s="354"/>
      <c r="UBW53" s="354"/>
      <c r="UBX53" s="354"/>
      <c r="UBY53" s="354"/>
      <c r="UBZ53" s="354"/>
      <c r="UCA53" s="354"/>
      <c r="UCB53" s="354"/>
      <c r="UCC53" s="354"/>
      <c r="UCD53" s="354"/>
      <c r="UCE53" s="354"/>
      <c r="UCF53" s="354"/>
      <c r="UCG53" s="354"/>
      <c r="UCH53" s="354"/>
      <c r="UCI53" s="354"/>
      <c r="UCJ53" s="354"/>
      <c r="UCK53" s="354"/>
      <c r="UCL53" s="354"/>
      <c r="UCM53" s="354"/>
      <c r="UCN53" s="354"/>
      <c r="UCO53" s="354"/>
      <c r="UCP53" s="354"/>
      <c r="UCQ53" s="354"/>
      <c r="UCR53" s="354"/>
      <c r="UCS53" s="354"/>
      <c r="UCT53" s="354"/>
      <c r="UCU53" s="354"/>
      <c r="UCV53" s="354"/>
      <c r="UCW53" s="354"/>
      <c r="UCX53" s="354"/>
      <c r="UCY53" s="354"/>
      <c r="UCZ53" s="354"/>
      <c r="UDA53" s="354"/>
      <c r="UDB53" s="354"/>
      <c r="UDC53" s="354"/>
      <c r="UDD53" s="354"/>
      <c r="UDE53" s="354"/>
      <c r="UDF53" s="354"/>
      <c r="UDG53" s="354"/>
      <c r="UDH53" s="354"/>
      <c r="UDI53" s="354"/>
      <c r="UDJ53" s="354"/>
      <c r="UDK53" s="354"/>
      <c r="UDL53" s="354"/>
      <c r="UDM53" s="354"/>
      <c r="UDN53" s="354"/>
      <c r="UDO53" s="354"/>
      <c r="UDP53" s="354"/>
      <c r="UDQ53" s="354"/>
      <c r="UDR53" s="354"/>
      <c r="UDS53" s="354"/>
      <c r="UDT53" s="354"/>
      <c r="UDU53" s="354"/>
      <c r="UDV53" s="354"/>
      <c r="UDW53" s="354"/>
      <c r="UDX53" s="354"/>
      <c r="UDY53" s="354"/>
      <c r="UDZ53" s="354"/>
      <c r="UEA53" s="354"/>
      <c r="UEB53" s="354"/>
      <c r="UEC53" s="354"/>
      <c r="UED53" s="354"/>
      <c r="UEE53" s="354"/>
      <c r="UEF53" s="354"/>
      <c r="UEG53" s="354"/>
      <c r="UEH53" s="354"/>
      <c r="UEI53" s="354"/>
      <c r="UEJ53" s="354"/>
      <c r="UEK53" s="354"/>
      <c r="UEL53" s="354"/>
      <c r="UEM53" s="354"/>
      <c r="UEN53" s="354"/>
      <c r="UEO53" s="354"/>
      <c r="UEP53" s="354"/>
      <c r="UEQ53" s="354"/>
      <c r="UER53" s="354"/>
      <c r="UES53" s="354"/>
      <c r="UET53" s="354"/>
      <c r="UEU53" s="354"/>
      <c r="UEV53" s="354"/>
      <c r="UEW53" s="354"/>
      <c r="UEX53" s="354"/>
      <c r="UEY53" s="354"/>
      <c r="UEZ53" s="354"/>
      <c r="UFA53" s="354"/>
      <c r="UFB53" s="354"/>
      <c r="UFC53" s="354"/>
      <c r="UFD53" s="354"/>
      <c r="UFE53" s="354"/>
      <c r="UFF53" s="354"/>
      <c r="UFG53" s="354"/>
      <c r="UFH53" s="354"/>
      <c r="UFI53" s="354"/>
      <c r="UFJ53" s="354"/>
      <c r="UFK53" s="354"/>
      <c r="UFL53" s="354"/>
      <c r="UFM53" s="354"/>
      <c r="UFN53" s="354"/>
      <c r="UFO53" s="354"/>
      <c r="UFP53" s="354"/>
      <c r="UFQ53" s="354"/>
      <c r="UFR53" s="354"/>
      <c r="UFS53" s="354"/>
      <c r="UFT53" s="354"/>
      <c r="UFU53" s="354"/>
      <c r="UFV53" s="354"/>
      <c r="UFW53" s="354"/>
      <c r="UFX53" s="354"/>
      <c r="UFY53" s="354"/>
      <c r="UFZ53" s="354"/>
      <c r="UGA53" s="354"/>
      <c r="UGB53" s="354"/>
      <c r="UGC53" s="354"/>
      <c r="UGD53" s="354"/>
      <c r="UGE53" s="354"/>
      <c r="UGF53" s="354"/>
      <c r="UGG53" s="354"/>
      <c r="UGH53" s="354"/>
      <c r="UGI53" s="354"/>
      <c r="UGJ53" s="354"/>
      <c r="UGK53" s="354"/>
      <c r="UGL53" s="354"/>
      <c r="UGM53" s="354"/>
      <c r="UGN53" s="354"/>
      <c r="UGO53" s="354"/>
      <c r="UGP53" s="354"/>
      <c r="UGQ53" s="354"/>
      <c r="UGR53" s="354"/>
      <c r="UGS53" s="354"/>
      <c r="UGT53" s="354"/>
      <c r="UGU53" s="354"/>
      <c r="UGV53" s="354"/>
      <c r="UGW53" s="354"/>
      <c r="UGX53" s="354"/>
      <c r="UGY53" s="354"/>
      <c r="UGZ53" s="354"/>
      <c r="UHA53" s="354"/>
      <c r="UHB53" s="354"/>
      <c r="UHC53" s="354"/>
      <c r="UHD53" s="354"/>
      <c r="UHE53" s="354"/>
      <c r="UHF53" s="354"/>
      <c r="UHG53" s="354"/>
      <c r="UHH53" s="354"/>
      <c r="UHI53" s="354"/>
      <c r="UHJ53" s="354"/>
      <c r="UHK53" s="354"/>
      <c r="UHL53" s="354"/>
      <c r="UHM53" s="354"/>
      <c r="UHN53" s="354"/>
      <c r="UHO53" s="354"/>
      <c r="UHP53" s="354"/>
      <c r="UHQ53" s="354"/>
      <c r="UHR53" s="354"/>
      <c r="UHS53" s="354"/>
      <c r="UHT53" s="354"/>
      <c r="UHU53" s="354"/>
      <c r="UHV53" s="354"/>
      <c r="UHW53" s="354"/>
      <c r="UHX53" s="354"/>
      <c r="UHY53" s="354"/>
      <c r="UHZ53" s="354"/>
      <c r="UIA53" s="354"/>
      <c r="UIB53" s="354"/>
      <c r="UIC53" s="354"/>
      <c r="UID53" s="354"/>
      <c r="UIE53" s="354"/>
      <c r="UIF53" s="354"/>
      <c r="UIG53" s="354"/>
      <c r="UIH53" s="354"/>
      <c r="UII53" s="354"/>
      <c r="UIJ53" s="354"/>
      <c r="UIK53" s="354"/>
      <c r="UIL53" s="354"/>
      <c r="UIM53" s="354"/>
      <c r="UIN53" s="354"/>
      <c r="UIO53" s="354"/>
      <c r="UIP53" s="354"/>
      <c r="UIQ53" s="354"/>
      <c r="UIR53" s="354"/>
      <c r="UIS53" s="354"/>
      <c r="UIT53" s="354"/>
      <c r="UIU53" s="354"/>
      <c r="UIV53" s="354"/>
      <c r="UIW53" s="354"/>
      <c r="UIX53" s="354"/>
      <c r="UIY53" s="354"/>
      <c r="UIZ53" s="354"/>
      <c r="UJA53" s="354"/>
      <c r="UJB53" s="354"/>
      <c r="UJC53" s="354"/>
      <c r="UJD53" s="354"/>
      <c r="UJE53" s="354"/>
      <c r="UJF53" s="354"/>
      <c r="UJG53" s="354"/>
      <c r="UJH53" s="354"/>
      <c r="UJI53" s="354"/>
      <c r="UJJ53" s="354"/>
      <c r="UJK53" s="354"/>
      <c r="UJL53" s="354"/>
      <c r="UJM53" s="354"/>
      <c r="UJN53" s="354"/>
      <c r="UJO53" s="354"/>
      <c r="UJP53" s="354"/>
      <c r="UJQ53" s="354"/>
      <c r="UJR53" s="354"/>
      <c r="UJS53" s="354"/>
      <c r="UJT53" s="354"/>
      <c r="UJU53" s="354"/>
      <c r="UJV53" s="354"/>
      <c r="UJW53" s="354"/>
      <c r="UJX53" s="354"/>
      <c r="UJY53" s="354"/>
      <c r="UJZ53" s="354"/>
      <c r="UKA53" s="354"/>
      <c r="UKB53" s="354"/>
      <c r="UKC53" s="354"/>
      <c r="UKD53" s="354"/>
      <c r="UKE53" s="354"/>
      <c r="UKF53" s="354"/>
      <c r="UKG53" s="354"/>
      <c r="UKH53" s="354"/>
      <c r="UKI53" s="354"/>
      <c r="UKJ53" s="354"/>
      <c r="UKK53" s="354"/>
      <c r="UKL53" s="354"/>
      <c r="UKM53" s="354"/>
      <c r="UKN53" s="354"/>
      <c r="UKO53" s="354"/>
      <c r="UKP53" s="354"/>
      <c r="UKQ53" s="354"/>
      <c r="UKR53" s="354"/>
      <c r="UKS53" s="354"/>
      <c r="UKT53" s="354"/>
      <c r="UKU53" s="354"/>
      <c r="UKV53" s="354"/>
      <c r="UKW53" s="354"/>
      <c r="UKX53" s="354"/>
      <c r="UKY53" s="354"/>
      <c r="UKZ53" s="354"/>
      <c r="ULA53" s="354"/>
      <c r="ULB53" s="354"/>
      <c r="ULC53" s="354"/>
      <c r="ULD53" s="354"/>
      <c r="ULE53" s="354"/>
      <c r="ULF53" s="354"/>
      <c r="ULG53" s="354"/>
      <c r="ULH53" s="354"/>
      <c r="ULI53" s="354"/>
      <c r="ULJ53" s="354"/>
      <c r="ULK53" s="354"/>
      <c r="ULL53" s="354"/>
      <c r="ULM53" s="354"/>
      <c r="ULN53" s="354"/>
      <c r="ULO53" s="354"/>
      <c r="ULP53" s="354"/>
      <c r="ULQ53" s="354"/>
      <c r="ULR53" s="354"/>
      <c r="ULS53" s="354"/>
      <c r="ULT53" s="354"/>
      <c r="ULU53" s="354"/>
      <c r="ULV53" s="354"/>
      <c r="ULW53" s="354"/>
      <c r="ULX53" s="354"/>
      <c r="ULY53" s="354"/>
      <c r="ULZ53" s="354"/>
      <c r="UMA53" s="354"/>
      <c r="UMB53" s="354"/>
      <c r="UMC53" s="354"/>
      <c r="UMD53" s="354"/>
      <c r="UME53" s="354"/>
      <c r="UMF53" s="354"/>
      <c r="UMG53" s="354"/>
      <c r="UMH53" s="354"/>
      <c r="UMI53" s="354"/>
      <c r="UMJ53" s="354"/>
      <c r="UMK53" s="354"/>
      <c r="UML53" s="354"/>
      <c r="UMM53" s="354"/>
      <c r="UMN53" s="354"/>
      <c r="UMO53" s="354"/>
      <c r="UMP53" s="354"/>
      <c r="UMQ53" s="354"/>
      <c r="UMR53" s="354"/>
      <c r="UMS53" s="354"/>
      <c r="UMT53" s="354"/>
      <c r="UMU53" s="354"/>
      <c r="UMV53" s="354"/>
      <c r="UMW53" s="354"/>
      <c r="UMX53" s="354"/>
      <c r="UMY53" s="354"/>
      <c r="UMZ53" s="354"/>
      <c r="UNA53" s="354"/>
      <c r="UNB53" s="354"/>
      <c r="UNC53" s="354"/>
      <c r="UND53" s="354"/>
      <c r="UNE53" s="354"/>
      <c r="UNF53" s="354"/>
      <c r="UNG53" s="354"/>
      <c r="UNH53" s="354"/>
      <c r="UNI53" s="354"/>
      <c r="UNJ53" s="354"/>
      <c r="UNK53" s="354"/>
      <c r="UNL53" s="354"/>
      <c r="UNM53" s="354"/>
      <c r="UNN53" s="354"/>
      <c r="UNO53" s="354"/>
      <c r="UNP53" s="354"/>
      <c r="UNQ53" s="354"/>
      <c r="UNR53" s="354"/>
      <c r="UNS53" s="354"/>
      <c r="UNT53" s="354"/>
      <c r="UNU53" s="354"/>
      <c r="UNV53" s="354"/>
      <c r="UNW53" s="354"/>
      <c r="UNX53" s="354"/>
      <c r="UNY53" s="354"/>
      <c r="UNZ53" s="354"/>
      <c r="UOA53" s="354"/>
      <c r="UOB53" s="354"/>
      <c r="UOC53" s="354"/>
      <c r="UOD53" s="354"/>
      <c r="UOE53" s="354"/>
      <c r="UOF53" s="354"/>
      <c r="UOG53" s="354"/>
      <c r="UOH53" s="354"/>
      <c r="UOI53" s="354"/>
      <c r="UOJ53" s="354"/>
      <c r="UOK53" s="354"/>
      <c r="UOL53" s="354"/>
      <c r="UOM53" s="354"/>
      <c r="UON53" s="354"/>
      <c r="UOO53" s="354"/>
      <c r="UOP53" s="354"/>
      <c r="UOQ53" s="354"/>
      <c r="UOR53" s="354"/>
      <c r="UOS53" s="354"/>
      <c r="UOT53" s="354"/>
      <c r="UOU53" s="354"/>
      <c r="UOV53" s="354"/>
      <c r="UOW53" s="354"/>
      <c r="UOX53" s="354"/>
      <c r="UOY53" s="354"/>
      <c r="UOZ53" s="354"/>
      <c r="UPA53" s="354"/>
      <c r="UPB53" s="354"/>
      <c r="UPC53" s="354"/>
      <c r="UPD53" s="354"/>
      <c r="UPE53" s="354"/>
      <c r="UPF53" s="354"/>
      <c r="UPG53" s="354"/>
      <c r="UPH53" s="354"/>
      <c r="UPI53" s="354"/>
      <c r="UPJ53" s="354"/>
      <c r="UPK53" s="354"/>
      <c r="UPL53" s="354"/>
      <c r="UPM53" s="354"/>
      <c r="UPN53" s="354"/>
      <c r="UPO53" s="354"/>
      <c r="UPP53" s="354"/>
      <c r="UPQ53" s="354"/>
      <c r="UPR53" s="354"/>
      <c r="UPS53" s="354"/>
      <c r="UPT53" s="354"/>
      <c r="UPU53" s="354"/>
      <c r="UPV53" s="354"/>
      <c r="UPW53" s="354"/>
      <c r="UPX53" s="354"/>
      <c r="UPY53" s="354"/>
      <c r="UPZ53" s="354"/>
      <c r="UQA53" s="354"/>
      <c r="UQB53" s="354"/>
      <c r="UQC53" s="354"/>
      <c r="UQD53" s="354"/>
      <c r="UQE53" s="354"/>
      <c r="UQF53" s="354"/>
      <c r="UQG53" s="354"/>
      <c r="UQH53" s="354"/>
      <c r="UQI53" s="354"/>
      <c r="UQJ53" s="354"/>
      <c r="UQK53" s="354"/>
      <c r="UQL53" s="354"/>
      <c r="UQM53" s="354"/>
      <c r="UQN53" s="354"/>
      <c r="UQO53" s="354"/>
      <c r="UQP53" s="354"/>
      <c r="UQQ53" s="354"/>
      <c r="UQR53" s="354"/>
      <c r="UQS53" s="354"/>
      <c r="UQT53" s="354"/>
      <c r="UQU53" s="354"/>
      <c r="UQV53" s="354"/>
      <c r="UQW53" s="354"/>
      <c r="UQX53" s="354"/>
      <c r="UQY53" s="354"/>
      <c r="UQZ53" s="354"/>
      <c r="URA53" s="354"/>
      <c r="URB53" s="354"/>
      <c r="URC53" s="354"/>
      <c r="URD53" s="354"/>
      <c r="URE53" s="354"/>
      <c r="URF53" s="354"/>
      <c r="URG53" s="354"/>
      <c r="URH53" s="354"/>
      <c r="URI53" s="354"/>
      <c r="URJ53" s="354"/>
      <c r="URK53" s="354"/>
      <c r="URL53" s="354"/>
      <c r="URM53" s="354"/>
      <c r="URN53" s="354"/>
      <c r="URO53" s="354"/>
      <c r="URP53" s="354"/>
      <c r="URQ53" s="354"/>
      <c r="URR53" s="354"/>
      <c r="URS53" s="354"/>
      <c r="URT53" s="354"/>
      <c r="URU53" s="354"/>
      <c r="URV53" s="354"/>
      <c r="URW53" s="354"/>
      <c r="URX53" s="354"/>
      <c r="URY53" s="354"/>
      <c r="URZ53" s="354"/>
      <c r="USA53" s="354"/>
      <c r="USB53" s="354"/>
      <c r="USC53" s="354"/>
      <c r="USD53" s="354"/>
      <c r="USE53" s="354"/>
      <c r="USF53" s="354"/>
      <c r="USG53" s="354"/>
      <c r="USH53" s="354"/>
      <c r="USI53" s="354"/>
      <c r="USJ53" s="354"/>
      <c r="USK53" s="354"/>
      <c r="USL53" s="354"/>
      <c r="USM53" s="354"/>
      <c r="USN53" s="354"/>
      <c r="USO53" s="354"/>
      <c r="USP53" s="354"/>
      <c r="USQ53" s="354"/>
      <c r="USR53" s="354"/>
      <c r="USS53" s="354"/>
      <c r="UST53" s="354"/>
      <c r="USU53" s="354"/>
      <c r="USV53" s="354"/>
      <c r="USW53" s="354"/>
      <c r="USX53" s="354"/>
      <c r="USY53" s="354"/>
      <c r="USZ53" s="354"/>
      <c r="UTA53" s="354"/>
      <c r="UTB53" s="354"/>
      <c r="UTC53" s="354"/>
      <c r="UTD53" s="354"/>
      <c r="UTE53" s="354"/>
      <c r="UTF53" s="354"/>
      <c r="UTG53" s="354"/>
      <c r="UTH53" s="354"/>
      <c r="UTI53" s="354"/>
      <c r="UTJ53" s="354"/>
      <c r="UTK53" s="354"/>
      <c r="UTL53" s="354"/>
      <c r="UTM53" s="354"/>
      <c r="UTN53" s="354"/>
      <c r="UTO53" s="354"/>
      <c r="UTP53" s="354"/>
      <c r="UTQ53" s="354"/>
      <c r="UTR53" s="354"/>
      <c r="UTS53" s="354"/>
      <c r="UTT53" s="354"/>
      <c r="UTU53" s="354"/>
      <c r="UTV53" s="354"/>
      <c r="UTW53" s="354"/>
      <c r="UTX53" s="354"/>
      <c r="UTY53" s="354"/>
      <c r="UTZ53" s="354"/>
      <c r="UUA53" s="354"/>
      <c r="UUB53" s="354"/>
      <c r="UUC53" s="354"/>
      <c r="UUD53" s="354"/>
      <c r="UUE53" s="354"/>
      <c r="UUF53" s="354"/>
      <c r="UUG53" s="354"/>
      <c r="UUH53" s="354"/>
      <c r="UUI53" s="354"/>
      <c r="UUJ53" s="354"/>
      <c r="UUK53" s="354"/>
      <c r="UUL53" s="354"/>
      <c r="UUM53" s="354"/>
      <c r="UUN53" s="354"/>
      <c r="UUO53" s="354"/>
      <c r="UUP53" s="354"/>
      <c r="UUQ53" s="354"/>
      <c r="UUR53" s="354"/>
      <c r="UUS53" s="354"/>
      <c r="UUT53" s="354"/>
      <c r="UUU53" s="354"/>
      <c r="UUV53" s="354"/>
      <c r="UUW53" s="354"/>
      <c r="UUX53" s="354"/>
      <c r="UUY53" s="354"/>
      <c r="UUZ53" s="354"/>
      <c r="UVA53" s="354"/>
      <c r="UVB53" s="354"/>
      <c r="UVC53" s="354"/>
      <c r="UVD53" s="354"/>
      <c r="UVE53" s="354"/>
      <c r="UVF53" s="354"/>
      <c r="UVG53" s="354"/>
      <c r="UVH53" s="354"/>
      <c r="UVI53" s="354"/>
      <c r="UVJ53" s="354"/>
      <c r="UVK53" s="354"/>
      <c r="UVL53" s="354"/>
      <c r="UVM53" s="354"/>
      <c r="UVN53" s="354"/>
      <c r="UVO53" s="354"/>
      <c r="UVP53" s="354"/>
      <c r="UVQ53" s="354"/>
      <c r="UVR53" s="354"/>
      <c r="UVS53" s="354"/>
      <c r="UVT53" s="354"/>
      <c r="UVU53" s="354"/>
      <c r="UVV53" s="354"/>
      <c r="UVW53" s="354"/>
      <c r="UVX53" s="354"/>
      <c r="UVY53" s="354"/>
      <c r="UVZ53" s="354"/>
      <c r="UWA53" s="354"/>
      <c r="UWB53" s="354"/>
      <c r="UWC53" s="354"/>
      <c r="UWD53" s="354"/>
      <c r="UWE53" s="354"/>
      <c r="UWF53" s="354"/>
      <c r="UWG53" s="354"/>
      <c r="UWH53" s="354"/>
      <c r="UWI53" s="354"/>
      <c r="UWJ53" s="354"/>
      <c r="UWK53" s="354"/>
      <c r="UWL53" s="354"/>
      <c r="UWM53" s="354"/>
      <c r="UWN53" s="354"/>
      <c r="UWO53" s="354"/>
      <c r="UWP53" s="354"/>
      <c r="UWQ53" s="354"/>
      <c r="UWR53" s="354"/>
      <c r="UWS53" s="354"/>
      <c r="UWT53" s="354"/>
      <c r="UWU53" s="354"/>
      <c r="UWV53" s="354"/>
      <c r="UWW53" s="354"/>
      <c r="UWX53" s="354"/>
      <c r="UWY53" s="354"/>
      <c r="UWZ53" s="354"/>
      <c r="UXA53" s="354"/>
      <c r="UXB53" s="354"/>
      <c r="UXC53" s="354"/>
      <c r="UXD53" s="354"/>
      <c r="UXE53" s="354"/>
      <c r="UXF53" s="354"/>
      <c r="UXG53" s="354"/>
      <c r="UXH53" s="354"/>
      <c r="UXI53" s="354"/>
      <c r="UXJ53" s="354"/>
      <c r="UXK53" s="354"/>
      <c r="UXL53" s="354"/>
      <c r="UXM53" s="354"/>
      <c r="UXN53" s="354"/>
      <c r="UXO53" s="354"/>
      <c r="UXP53" s="354"/>
      <c r="UXQ53" s="354"/>
      <c r="UXR53" s="354"/>
      <c r="UXS53" s="354"/>
      <c r="UXT53" s="354"/>
      <c r="UXU53" s="354"/>
      <c r="UXV53" s="354"/>
      <c r="UXW53" s="354"/>
      <c r="UXX53" s="354"/>
      <c r="UXY53" s="354"/>
      <c r="UXZ53" s="354"/>
      <c r="UYA53" s="354"/>
      <c r="UYB53" s="354"/>
      <c r="UYC53" s="354"/>
      <c r="UYD53" s="354"/>
      <c r="UYE53" s="354"/>
      <c r="UYF53" s="354"/>
      <c r="UYG53" s="354"/>
      <c r="UYH53" s="354"/>
      <c r="UYI53" s="354"/>
      <c r="UYJ53" s="354"/>
      <c r="UYK53" s="354"/>
      <c r="UYL53" s="354"/>
      <c r="UYM53" s="354"/>
      <c r="UYN53" s="354"/>
      <c r="UYO53" s="354"/>
      <c r="UYP53" s="354"/>
      <c r="UYQ53" s="354"/>
      <c r="UYR53" s="354"/>
      <c r="UYS53" s="354"/>
      <c r="UYT53" s="354"/>
      <c r="UYU53" s="354"/>
      <c r="UYV53" s="354"/>
      <c r="UYW53" s="354"/>
      <c r="UYX53" s="354"/>
      <c r="UYY53" s="354"/>
      <c r="UYZ53" s="354"/>
      <c r="UZA53" s="354"/>
      <c r="UZB53" s="354"/>
      <c r="UZC53" s="354"/>
      <c r="UZD53" s="354"/>
      <c r="UZE53" s="354"/>
      <c r="UZF53" s="354"/>
      <c r="UZG53" s="354"/>
      <c r="UZH53" s="354"/>
      <c r="UZI53" s="354"/>
      <c r="UZJ53" s="354"/>
      <c r="UZK53" s="354"/>
      <c r="UZL53" s="354"/>
      <c r="UZM53" s="354"/>
      <c r="UZN53" s="354"/>
      <c r="UZO53" s="354"/>
      <c r="UZP53" s="354"/>
      <c r="UZQ53" s="354"/>
      <c r="UZR53" s="354"/>
      <c r="UZS53" s="354"/>
      <c r="UZT53" s="354"/>
      <c r="UZU53" s="354"/>
      <c r="UZV53" s="354"/>
      <c r="UZW53" s="354"/>
      <c r="UZX53" s="354"/>
      <c r="UZY53" s="354"/>
      <c r="UZZ53" s="354"/>
      <c r="VAA53" s="354"/>
      <c r="VAB53" s="354"/>
      <c r="VAC53" s="354"/>
      <c r="VAD53" s="354"/>
      <c r="VAE53" s="354"/>
      <c r="VAF53" s="354"/>
      <c r="VAG53" s="354"/>
      <c r="VAH53" s="354"/>
      <c r="VAI53" s="354"/>
      <c r="VAJ53" s="354"/>
      <c r="VAK53" s="354"/>
      <c r="VAL53" s="354"/>
      <c r="VAM53" s="354"/>
      <c r="VAN53" s="354"/>
      <c r="VAO53" s="354"/>
      <c r="VAP53" s="354"/>
      <c r="VAQ53" s="354"/>
      <c r="VAR53" s="354"/>
      <c r="VAS53" s="354"/>
      <c r="VAT53" s="354"/>
      <c r="VAU53" s="354"/>
      <c r="VAV53" s="354"/>
      <c r="VAW53" s="354"/>
      <c r="VAX53" s="354"/>
      <c r="VAY53" s="354"/>
      <c r="VAZ53" s="354"/>
      <c r="VBA53" s="354"/>
      <c r="VBB53" s="354"/>
      <c r="VBC53" s="354"/>
      <c r="VBD53" s="354"/>
      <c r="VBE53" s="354"/>
      <c r="VBF53" s="354"/>
      <c r="VBG53" s="354"/>
      <c r="VBH53" s="354"/>
      <c r="VBI53" s="354"/>
      <c r="VBJ53" s="354"/>
      <c r="VBK53" s="354"/>
      <c r="VBL53" s="354"/>
      <c r="VBM53" s="354"/>
      <c r="VBN53" s="354"/>
      <c r="VBO53" s="354"/>
      <c r="VBP53" s="354"/>
      <c r="VBQ53" s="354"/>
      <c r="VBR53" s="354"/>
      <c r="VBS53" s="354"/>
      <c r="VBT53" s="354"/>
      <c r="VBU53" s="354"/>
      <c r="VBV53" s="354"/>
      <c r="VBW53" s="354"/>
      <c r="VBX53" s="354"/>
      <c r="VBY53" s="354"/>
      <c r="VBZ53" s="354"/>
      <c r="VCA53" s="354"/>
      <c r="VCB53" s="354"/>
      <c r="VCC53" s="354"/>
      <c r="VCD53" s="354"/>
      <c r="VCE53" s="354"/>
      <c r="VCF53" s="354"/>
      <c r="VCG53" s="354"/>
      <c r="VCH53" s="354"/>
      <c r="VCI53" s="354"/>
      <c r="VCJ53" s="354"/>
      <c r="VCK53" s="354"/>
      <c r="VCL53" s="354"/>
      <c r="VCM53" s="354"/>
      <c r="VCN53" s="354"/>
      <c r="VCO53" s="354"/>
      <c r="VCP53" s="354"/>
      <c r="VCQ53" s="354"/>
      <c r="VCR53" s="354"/>
      <c r="VCS53" s="354"/>
      <c r="VCT53" s="354"/>
      <c r="VCU53" s="354"/>
      <c r="VCV53" s="354"/>
      <c r="VCW53" s="354"/>
      <c r="VCX53" s="354"/>
      <c r="VCY53" s="354"/>
      <c r="VCZ53" s="354"/>
      <c r="VDA53" s="354"/>
      <c r="VDB53" s="354"/>
      <c r="VDC53" s="354"/>
      <c r="VDD53" s="354"/>
      <c r="VDE53" s="354"/>
      <c r="VDF53" s="354"/>
      <c r="VDG53" s="354"/>
      <c r="VDH53" s="354"/>
      <c r="VDI53" s="354"/>
      <c r="VDJ53" s="354"/>
      <c r="VDK53" s="354"/>
      <c r="VDL53" s="354"/>
      <c r="VDM53" s="354"/>
      <c r="VDN53" s="354"/>
      <c r="VDO53" s="354"/>
      <c r="VDP53" s="354"/>
      <c r="VDQ53" s="354"/>
      <c r="VDR53" s="354"/>
      <c r="VDS53" s="354"/>
      <c r="VDT53" s="354"/>
      <c r="VDU53" s="354"/>
      <c r="VDV53" s="354"/>
      <c r="VDW53" s="354"/>
      <c r="VDX53" s="354"/>
      <c r="VDY53" s="354"/>
      <c r="VDZ53" s="354"/>
      <c r="VEA53" s="354"/>
      <c r="VEB53" s="354"/>
      <c r="VEC53" s="354"/>
      <c r="VED53" s="354"/>
      <c r="VEE53" s="354"/>
      <c r="VEF53" s="354"/>
      <c r="VEG53" s="354"/>
      <c r="VEH53" s="354"/>
      <c r="VEI53" s="354"/>
      <c r="VEJ53" s="354"/>
      <c r="VEK53" s="354"/>
      <c r="VEL53" s="354"/>
      <c r="VEM53" s="354"/>
      <c r="VEN53" s="354"/>
      <c r="VEO53" s="354"/>
      <c r="VEP53" s="354"/>
      <c r="VEQ53" s="354"/>
      <c r="VER53" s="354"/>
      <c r="VES53" s="354"/>
      <c r="VET53" s="354"/>
      <c r="VEU53" s="354"/>
      <c r="VEV53" s="354"/>
      <c r="VEW53" s="354"/>
      <c r="VEX53" s="354"/>
      <c r="VEY53" s="354"/>
      <c r="VEZ53" s="354"/>
      <c r="VFA53" s="354"/>
      <c r="VFB53" s="354"/>
      <c r="VFC53" s="354"/>
      <c r="VFD53" s="354"/>
      <c r="VFE53" s="354"/>
      <c r="VFF53" s="354"/>
      <c r="VFG53" s="354"/>
      <c r="VFH53" s="354"/>
      <c r="VFI53" s="354"/>
      <c r="VFJ53" s="354"/>
      <c r="VFK53" s="354"/>
      <c r="VFL53" s="354"/>
      <c r="VFM53" s="354"/>
      <c r="VFN53" s="354"/>
      <c r="VFO53" s="354"/>
      <c r="VFP53" s="354"/>
      <c r="VFQ53" s="354"/>
      <c r="VFR53" s="354"/>
      <c r="VFS53" s="354"/>
      <c r="VFT53" s="354"/>
      <c r="VFU53" s="354"/>
      <c r="VFV53" s="354"/>
      <c r="VFW53" s="354"/>
      <c r="VFX53" s="354"/>
      <c r="VFY53" s="354"/>
      <c r="VFZ53" s="354"/>
      <c r="VGA53" s="354"/>
      <c r="VGB53" s="354"/>
      <c r="VGC53" s="354"/>
      <c r="VGD53" s="354"/>
      <c r="VGE53" s="354"/>
      <c r="VGF53" s="354"/>
      <c r="VGG53" s="354"/>
      <c r="VGH53" s="354"/>
      <c r="VGI53" s="354"/>
      <c r="VGJ53" s="354"/>
      <c r="VGK53" s="354"/>
      <c r="VGL53" s="354"/>
      <c r="VGM53" s="354"/>
      <c r="VGN53" s="354"/>
      <c r="VGO53" s="354"/>
      <c r="VGP53" s="354"/>
      <c r="VGQ53" s="354"/>
      <c r="VGR53" s="354"/>
      <c r="VGS53" s="354"/>
      <c r="VGT53" s="354"/>
      <c r="VGU53" s="354"/>
      <c r="VGV53" s="354"/>
      <c r="VGW53" s="354"/>
      <c r="VGX53" s="354"/>
      <c r="VGY53" s="354"/>
      <c r="VGZ53" s="354"/>
      <c r="VHA53" s="354"/>
      <c r="VHB53" s="354"/>
      <c r="VHC53" s="354"/>
      <c r="VHD53" s="354"/>
      <c r="VHE53" s="354"/>
      <c r="VHF53" s="354"/>
      <c r="VHG53" s="354"/>
      <c r="VHH53" s="354"/>
      <c r="VHI53" s="354"/>
      <c r="VHJ53" s="354"/>
      <c r="VHK53" s="354"/>
      <c r="VHL53" s="354"/>
      <c r="VHM53" s="354"/>
      <c r="VHN53" s="354"/>
      <c r="VHO53" s="354"/>
      <c r="VHP53" s="354"/>
      <c r="VHQ53" s="354"/>
      <c r="VHR53" s="354"/>
      <c r="VHS53" s="354"/>
      <c r="VHT53" s="354"/>
      <c r="VHU53" s="354"/>
      <c r="VHV53" s="354"/>
      <c r="VHW53" s="354"/>
      <c r="VHX53" s="354"/>
      <c r="VHY53" s="354"/>
      <c r="VHZ53" s="354"/>
      <c r="VIA53" s="354"/>
      <c r="VIB53" s="354"/>
      <c r="VIC53" s="354"/>
      <c r="VID53" s="354"/>
      <c r="VIE53" s="354"/>
      <c r="VIF53" s="354"/>
      <c r="VIG53" s="354"/>
      <c r="VIH53" s="354"/>
      <c r="VII53" s="354"/>
      <c r="VIJ53" s="354"/>
      <c r="VIK53" s="354"/>
      <c r="VIL53" s="354"/>
      <c r="VIM53" s="354"/>
      <c r="VIN53" s="354"/>
      <c r="VIO53" s="354"/>
      <c r="VIP53" s="354"/>
      <c r="VIQ53" s="354"/>
      <c r="VIR53" s="354"/>
      <c r="VIS53" s="354"/>
      <c r="VIT53" s="354"/>
      <c r="VIU53" s="354"/>
      <c r="VIV53" s="354"/>
      <c r="VIW53" s="354"/>
      <c r="VIX53" s="354"/>
      <c r="VIY53" s="354"/>
      <c r="VIZ53" s="354"/>
      <c r="VJA53" s="354"/>
      <c r="VJB53" s="354"/>
      <c r="VJC53" s="354"/>
      <c r="VJD53" s="354"/>
      <c r="VJE53" s="354"/>
      <c r="VJF53" s="354"/>
      <c r="VJG53" s="354"/>
      <c r="VJH53" s="354"/>
      <c r="VJI53" s="354"/>
      <c r="VJJ53" s="354"/>
      <c r="VJK53" s="354"/>
      <c r="VJL53" s="354"/>
      <c r="VJM53" s="354"/>
      <c r="VJN53" s="354"/>
      <c r="VJO53" s="354"/>
      <c r="VJP53" s="354"/>
      <c r="VJQ53" s="354"/>
      <c r="VJR53" s="354"/>
      <c r="VJS53" s="354"/>
      <c r="VJT53" s="354"/>
      <c r="VJU53" s="354"/>
      <c r="VJV53" s="354"/>
      <c r="VJW53" s="354"/>
      <c r="VJX53" s="354"/>
      <c r="VJY53" s="354"/>
      <c r="VJZ53" s="354"/>
      <c r="VKA53" s="354"/>
      <c r="VKB53" s="354"/>
      <c r="VKC53" s="354"/>
      <c r="VKD53" s="354"/>
      <c r="VKE53" s="354"/>
      <c r="VKF53" s="354"/>
      <c r="VKG53" s="354"/>
      <c r="VKH53" s="354"/>
      <c r="VKI53" s="354"/>
      <c r="VKJ53" s="354"/>
      <c r="VKK53" s="354"/>
      <c r="VKL53" s="354"/>
      <c r="VKM53" s="354"/>
      <c r="VKN53" s="354"/>
      <c r="VKO53" s="354"/>
      <c r="VKP53" s="354"/>
      <c r="VKQ53" s="354"/>
      <c r="VKR53" s="354"/>
      <c r="VKS53" s="354"/>
      <c r="VKT53" s="354"/>
      <c r="VKU53" s="354"/>
      <c r="VKV53" s="354"/>
      <c r="VKW53" s="354"/>
      <c r="VKX53" s="354"/>
      <c r="VKY53" s="354"/>
      <c r="VKZ53" s="354"/>
      <c r="VLA53" s="354"/>
      <c r="VLB53" s="354"/>
      <c r="VLC53" s="354"/>
      <c r="VLD53" s="354"/>
      <c r="VLE53" s="354"/>
      <c r="VLF53" s="354"/>
      <c r="VLG53" s="354"/>
      <c r="VLH53" s="354"/>
      <c r="VLI53" s="354"/>
      <c r="VLJ53" s="354"/>
      <c r="VLK53" s="354"/>
      <c r="VLL53" s="354"/>
      <c r="VLM53" s="354"/>
      <c r="VLN53" s="354"/>
      <c r="VLO53" s="354"/>
      <c r="VLP53" s="354"/>
      <c r="VLQ53" s="354"/>
      <c r="VLR53" s="354"/>
      <c r="VLS53" s="354"/>
      <c r="VLT53" s="354"/>
      <c r="VLU53" s="354"/>
      <c r="VLV53" s="354"/>
      <c r="VLW53" s="354"/>
      <c r="VLX53" s="354"/>
      <c r="VLY53" s="354"/>
      <c r="VLZ53" s="354"/>
      <c r="VMA53" s="354"/>
      <c r="VMB53" s="354"/>
      <c r="VMC53" s="354"/>
      <c r="VMD53" s="354"/>
      <c r="VME53" s="354"/>
      <c r="VMF53" s="354"/>
      <c r="VMG53" s="354"/>
      <c r="VMH53" s="354"/>
      <c r="VMI53" s="354"/>
      <c r="VMJ53" s="354"/>
      <c r="VMK53" s="354"/>
      <c r="VML53" s="354"/>
      <c r="VMM53" s="354"/>
      <c r="VMN53" s="354"/>
      <c r="VMO53" s="354"/>
      <c r="VMP53" s="354"/>
      <c r="VMQ53" s="354"/>
      <c r="VMR53" s="354"/>
      <c r="VMS53" s="354"/>
      <c r="VMT53" s="354"/>
      <c r="VMU53" s="354"/>
      <c r="VMV53" s="354"/>
      <c r="VMW53" s="354"/>
      <c r="VMX53" s="354"/>
      <c r="VMY53" s="354"/>
      <c r="VMZ53" s="354"/>
      <c r="VNA53" s="354"/>
      <c r="VNB53" s="354"/>
      <c r="VNC53" s="354"/>
      <c r="VND53" s="354"/>
      <c r="VNE53" s="354"/>
      <c r="VNF53" s="354"/>
      <c r="VNG53" s="354"/>
      <c r="VNH53" s="354"/>
      <c r="VNI53" s="354"/>
      <c r="VNJ53" s="354"/>
      <c r="VNK53" s="354"/>
      <c r="VNL53" s="354"/>
      <c r="VNM53" s="354"/>
      <c r="VNN53" s="354"/>
      <c r="VNO53" s="354"/>
      <c r="VNP53" s="354"/>
      <c r="VNQ53" s="354"/>
      <c r="VNR53" s="354"/>
      <c r="VNS53" s="354"/>
      <c r="VNT53" s="354"/>
      <c r="VNU53" s="354"/>
      <c r="VNV53" s="354"/>
      <c r="VNW53" s="354"/>
      <c r="VNX53" s="354"/>
      <c r="VNY53" s="354"/>
      <c r="VNZ53" s="354"/>
      <c r="VOA53" s="354"/>
      <c r="VOB53" s="354"/>
      <c r="VOC53" s="354"/>
      <c r="VOD53" s="354"/>
      <c r="VOE53" s="354"/>
      <c r="VOF53" s="354"/>
      <c r="VOG53" s="354"/>
      <c r="VOH53" s="354"/>
      <c r="VOI53" s="354"/>
      <c r="VOJ53" s="354"/>
      <c r="VOK53" s="354"/>
      <c r="VOL53" s="354"/>
      <c r="VOM53" s="354"/>
      <c r="VON53" s="354"/>
      <c r="VOO53" s="354"/>
      <c r="VOP53" s="354"/>
      <c r="VOQ53" s="354"/>
      <c r="VOR53" s="354"/>
      <c r="VOS53" s="354"/>
      <c r="VOT53" s="354"/>
      <c r="VOU53" s="354"/>
      <c r="VOV53" s="354"/>
      <c r="VOW53" s="354"/>
      <c r="VOX53" s="354"/>
      <c r="VOY53" s="354"/>
      <c r="VOZ53" s="354"/>
      <c r="VPA53" s="354"/>
      <c r="VPB53" s="354"/>
      <c r="VPC53" s="354"/>
      <c r="VPD53" s="354"/>
      <c r="VPE53" s="354"/>
      <c r="VPF53" s="354"/>
      <c r="VPG53" s="354"/>
      <c r="VPH53" s="354"/>
      <c r="VPI53" s="354"/>
      <c r="VPJ53" s="354"/>
      <c r="VPK53" s="354"/>
      <c r="VPL53" s="354"/>
      <c r="VPM53" s="354"/>
      <c r="VPN53" s="354"/>
      <c r="VPO53" s="354"/>
      <c r="VPP53" s="354"/>
      <c r="VPQ53" s="354"/>
      <c r="VPR53" s="354"/>
      <c r="VPS53" s="354"/>
      <c r="VPT53" s="354"/>
      <c r="VPU53" s="354"/>
      <c r="VPV53" s="354"/>
      <c r="VPW53" s="354"/>
      <c r="VPX53" s="354"/>
      <c r="VPY53" s="354"/>
      <c r="VPZ53" s="354"/>
      <c r="VQA53" s="354"/>
      <c r="VQB53" s="354"/>
      <c r="VQC53" s="354"/>
      <c r="VQD53" s="354"/>
      <c r="VQE53" s="354"/>
      <c r="VQF53" s="354"/>
      <c r="VQG53" s="354"/>
      <c r="VQH53" s="354"/>
      <c r="VQI53" s="354"/>
      <c r="VQJ53" s="354"/>
      <c r="VQK53" s="354"/>
      <c r="VQL53" s="354"/>
      <c r="VQM53" s="354"/>
      <c r="VQN53" s="354"/>
      <c r="VQO53" s="354"/>
      <c r="VQP53" s="354"/>
      <c r="VQQ53" s="354"/>
      <c r="VQR53" s="354"/>
      <c r="VQS53" s="354"/>
      <c r="VQT53" s="354"/>
      <c r="VQU53" s="354"/>
      <c r="VQV53" s="354"/>
      <c r="VQW53" s="354"/>
      <c r="VQX53" s="354"/>
      <c r="VQY53" s="354"/>
      <c r="VQZ53" s="354"/>
      <c r="VRA53" s="354"/>
      <c r="VRB53" s="354"/>
      <c r="VRC53" s="354"/>
      <c r="VRD53" s="354"/>
      <c r="VRE53" s="354"/>
      <c r="VRF53" s="354"/>
      <c r="VRG53" s="354"/>
      <c r="VRH53" s="354"/>
      <c r="VRI53" s="354"/>
      <c r="VRJ53" s="354"/>
      <c r="VRK53" s="354"/>
      <c r="VRL53" s="354"/>
      <c r="VRM53" s="354"/>
      <c r="VRN53" s="354"/>
      <c r="VRO53" s="354"/>
      <c r="VRP53" s="354"/>
      <c r="VRQ53" s="354"/>
      <c r="VRR53" s="354"/>
      <c r="VRS53" s="354"/>
      <c r="VRT53" s="354"/>
      <c r="VRU53" s="354"/>
      <c r="VRV53" s="354"/>
      <c r="VRW53" s="354"/>
      <c r="VRX53" s="354"/>
      <c r="VRY53" s="354"/>
      <c r="VRZ53" s="354"/>
      <c r="VSA53" s="354"/>
      <c r="VSB53" s="354"/>
      <c r="VSC53" s="354"/>
      <c r="VSD53" s="354"/>
      <c r="VSE53" s="354"/>
      <c r="VSF53" s="354"/>
      <c r="VSG53" s="354"/>
      <c r="VSH53" s="354"/>
      <c r="VSI53" s="354"/>
      <c r="VSJ53" s="354"/>
      <c r="VSK53" s="354"/>
      <c r="VSL53" s="354"/>
      <c r="VSM53" s="354"/>
      <c r="VSN53" s="354"/>
      <c r="VSO53" s="354"/>
      <c r="VSP53" s="354"/>
      <c r="VSQ53" s="354"/>
      <c r="VSR53" s="354"/>
      <c r="VSS53" s="354"/>
      <c r="VST53" s="354"/>
      <c r="VSU53" s="354"/>
      <c r="VSV53" s="354"/>
      <c r="VSW53" s="354"/>
      <c r="VSX53" s="354"/>
      <c r="VSY53" s="354"/>
      <c r="VSZ53" s="354"/>
      <c r="VTA53" s="354"/>
      <c r="VTB53" s="354"/>
      <c r="VTC53" s="354"/>
      <c r="VTD53" s="354"/>
      <c r="VTE53" s="354"/>
      <c r="VTF53" s="354"/>
      <c r="VTG53" s="354"/>
      <c r="VTH53" s="354"/>
      <c r="VTI53" s="354"/>
      <c r="VTJ53" s="354"/>
      <c r="VTK53" s="354"/>
      <c r="VTL53" s="354"/>
      <c r="VTM53" s="354"/>
      <c r="VTN53" s="354"/>
      <c r="VTO53" s="354"/>
      <c r="VTP53" s="354"/>
      <c r="VTQ53" s="354"/>
      <c r="VTR53" s="354"/>
      <c r="VTS53" s="354"/>
      <c r="VTT53" s="354"/>
      <c r="VTU53" s="354"/>
      <c r="VTV53" s="354"/>
      <c r="VTW53" s="354"/>
      <c r="VTX53" s="354"/>
      <c r="VTY53" s="354"/>
      <c r="VTZ53" s="354"/>
      <c r="VUA53" s="354"/>
      <c r="VUB53" s="354"/>
      <c r="VUC53" s="354"/>
      <c r="VUD53" s="354"/>
      <c r="VUE53" s="354"/>
      <c r="VUF53" s="354"/>
      <c r="VUG53" s="354"/>
      <c r="VUH53" s="354"/>
      <c r="VUI53" s="354"/>
      <c r="VUJ53" s="354"/>
      <c r="VUK53" s="354"/>
      <c r="VUL53" s="354"/>
      <c r="VUM53" s="354"/>
      <c r="VUN53" s="354"/>
      <c r="VUO53" s="354"/>
      <c r="VUP53" s="354"/>
      <c r="VUQ53" s="354"/>
      <c r="VUR53" s="354"/>
      <c r="VUS53" s="354"/>
      <c r="VUT53" s="354"/>
      <c r="VUU53" s="354"/>
      <c r="VUV53" s="354"/>
      <c r="VUW53" s="354"/>
      <c r="VUX53" s="354"/>
      <c r="VUY53" s="354"/>
      <c r="VUZ53" s="354"/>
      <c r="VVA53" s="354"/>
      <c r="VVB53" s="354"/>
      <c r="VVC53" s="354"/>
      <c r="VVD53" s="354"/>
      <c r="VVE53" s="354"/>
      <c r="VVF53" s="354"/>
      <c r="VVG53" s="354"/>
      <c r="VVH53" s="354"/>
      <c r="VVI53" s="354"/>
      <c r="VVJ53" s="354"/>
      <c r="VVK53" s="354"/>
      <c r="VVL53" s="354"/>
      <c r="VVM53" s="354"/>
      <c r="VVN53" s="354"/>
      <c r="VVO53" s="354"/>
      <c r="VVP53" s="354"/>
      <c r="VVQ53" s="354"/>
      <c r="VVR53" s="354"/>
      <c r="VVS53" s="354"/>
      <c r="VVT53" s="354"/>
      <c r="VVU53" s="354"/>
      <c r="VVV53" s="354"/>
      <c r="VVW53" s="354"/>
      <c r="VVX53" s="354"/>
      <c r="VVY53" s="354"/>
      <c r="VVZ53" s="354"/>
      <c r="VWA53" s="354"/>
      <c r="VWB53" s="354"/>
      <c r="VWC53" s="354"/>
      <c r="VWD53" s="354"/>
      <c r="VWE53" s="354"/>
      <c r="VWF53" s="354"/>
      <c r="VWG53" s="354"/>
      <c r="VWH53" s="354"/>
      <c r="VWI53" s="354"/>
      <c r="VWJ53" s="354"/>
      <c r="VWK53" s="354"/>
      <c r="VWL53" s="354"/>
      <c r="VWM53" s="354"/>
      <c r="VWN53" s="354"/>
      <c r="VWO53" s="354"/>
      <c r="VWP53" s="354"/>
      <c r="VWQ53" s="354"/>
      <c r="VWR53" s="354"/>
      <c r="VWS53" s="354"/>
      <c r="VWT53" s="354"/>
      <c r="VWU53" s="354"/>
      <c r="VWV53" s="354"/>
      <c r="VWW53" s="354"/>
      <c r="VWX53" s="354"/>
      <c r="VWY53" s="354"/>
      <c r="VWZ53" s="354"/>
      <c r="VXA53" s="354"/>
      <c r="VXB53" s="354"/>
      <c r="VXC53" s="354"/>
      <c r="VXD53" s="354"/>
      <c r="VXE53" s="354"/>
      <c r="VXF53" s="354"/>
      <c r="VXG53" s="354"/>
      <c r="VXH53" s="354"/>
      <c r="VXI53" s="354"/>
      <c r="VXJ53" s="354"/>
      <c r="VXK53" s="354"/>
      <c r="VXL53" s="354"/>
      <c r="VXM53" s="354"/>
      <c r="VXN53" s="354"/>
      <c r="VXO53" s="354"/>
      <c r="VXP53" s="354"/>
      <c r="VXQ53" s="354"/>
      <c r="VXR53" s="354"/>
      <c r="VXS53" s="354"/>
      <c r="VXT53" s="354"/>
      <c r="VXU53" s="354"/>
      <c r="VXV53" s="354"/>
      <c r="VXW53" s="354"/>
      <c r="VXX53" s="354"/>
      <c r="VXY53" s="354"/>
      <c r="VXZ53" s="354"/>
      <c r="VYA53" s="354"/>
      <c r="VYB53" s="354"/>
      <c r="VYC53" s="354"/>
      <c r="VYD53" s="354"/>
      <c r="VYE53" s="354"/>
      <c r="VYF53" s="354"/>
      <c r="VYG53" s="354"/>
      <c r="VYH53" s="354"/>
      <c r="VYI53" s="354"/>
      <c r="VYJ53" s="354"/>
      <c r="VYK53" s="354"/>
      <c r="VYL53" s="354"/>
      <c r="VYM53" s="354"/>
      <c r="VYN53" s="354"/>
      <c r="VYO53" s="354"/>
      <c r="VYP53" s="354"/>
      <c r="VYQ53" s="354"/>
      <c r="VYR53" s="354"/>
      <c r="VYS53" s="354"/>
      <c r="VYT53" s="354"/>
      <c r="VYU53" s="354"/>
      <c r="VYV53" s="354"/>
      <c r="VYW53" s="354"/>
      <c r="VYX53" s="354"/>
      <c r="VYY53" s="354"/>
      <c r="VYZ53" s="354"/>
      <c r="VZA53" s="354"/>
      <c r="VZB53" s="354"/>
      <c r="VZC53" s="354"/>
      <c r="VZD53" s="354"/>
      <c r="VZE53" s="354"/>
      <c r="VZF53" s="354"/>
      <c r="VZG53" s="354"/>
      <c r="VZH53" s="354"/>
      <c r="VZI53" s="354"/>
      <c r="VZJ53" s="354"/>
      <c r="VZK53" s="354"/>
      <c r="VZL53" s="354"/>
      <c r="VZM53" s="354"/>
      <c r="VZN53" s="354"/>
      <c r="VZO53" s="354"/>
      <c r="VZP53" s="354"/>
      <c r="VZQ53" s="354"/>
      <c r="VZR53" s="354"/>
      <c r="VZS53" s="354"/>
      <c r="VZT53" s="354"/>
      <c r="VZU53" s="354"/>
      <c r="VZV53" s="354"/>
      <c r="VZW53" s="354"/>
      <c r="VZX53" s="354"/>
      <c r="VZY53" s="354"/>
      <c r="VZZ53" s="354"/>
      <c r="WAA53" s="354"/>
      <c r="WAB53" s="354"/>
      <c r="WAC53" s="354"/>
      <c r="WAD53" s="354"/>
      <c r="WAE53" s="354"/>
      <c r="WAF53" s="354"/>
      <c r="WAG53" s="354"/>
      <c r="WAH53" s="354"/>
      <c r="WAI53" s="354"/>
      <c r="WAJ53" s="354"/>
      <c r="WAK53" s="354"/>
      <c r="WAL53" s="354"/>
      <c r="WAM53" s="354"/>
      <c r="WAN53" s="354"/>
      <c r="WAO53" s="354"/>
      <c r="WAP53" s="354"/>
      <c r="WAQ53" s="354"/>
      <c r="WAR53" s="354"/>
      <c r="WAS53" s="354"/>
      <c r="WAT53" s="354"/>
      <c r="WAU53" s="354"/>
      <c r="WAV53" s="354"/>
      <c r="WAW53" s="354"/>
      <c r="WAX53" s="354"/>
      <c r="WAY53" s="354"/>
      <c r="WAZ53" s="354"/>
      <c r="WBA53" s="354"/>
      <c r="WBB53" s="354"/>
      <c r="WBC53" s="354"/>
      <c r="WBD53" s="354"/>
      <c r="WBE53" s="354"/>
      <c r="WBF53" s="354"/>
      <c r="WBG53" s="354"/>
      <c r="WBH53" s="354"/>
      <c r="WBI53" s="354"/>
      <c r="WBJ53" s="354"/>
      <c r="WBK53" s="354"/>
      <c r="WBL53" s="354"/>
      <c r="WBM53" s="354"/>
      <c r="WBN53" s="354"/>
      <c r="WBO53" s="354"/>
      <c r="WBP53" s="354"/>
      <c r="WBQ53" s="354"/>
      <c r="WBR53" s="354"/>
      <c r="WBS53" s="354"/>
      <c r="WBT53" s="354"/>
      <c r="WBU53" s="354"/>
      <c r="WBV53" s="354"/>
      <c r="WBW53" s="354"/>
      <c r="WBX53" s="354"/>
      <c r="WBY53" s="354"/>
      <c r="WBZ53" s="354"/>
      <c r="WCA53" s="354"/>
      <c r="WCB53" s="354"/>
      <c r="WCC53" s="354"/>
      <c r="WCD53" s="354"/>
      <c r="WCE53" s="354"/>
      <c r="WCF53" s="354"/>
      <c r="WCG53" s="354"/>
      <c r="WCH53" s="354"/>
      <c r="WCI53" s="354"/>
      <c r="WCJ53" s="354"/>
      <c r="WCK53" s="354"/>
      <c r="WCL53" s="354"/>
      <c r="WCM53" s="354"/>
      <c r="WCN53" s="354"/>
      <c r="WCO53" s="354"/>
      <c r="WCP53" s="354"/>
      <c r="WCQ53" s="354"/>
      <c r="WCR53" s="354"/>
      <c r="WCS53" s="354"/>
      <c r="WCT53" s="354"/>
      <c r="WCU53" s="354"/>
      <c r="WCV53" s="354"/>
      <c r="WCW53" s="354"/>
      <c r="WCX53" s="354"/>
      <c r="WCY53" s="354"/>
      <c r="WCZ53" s="354"/>
      <c r="WDA53" s="354"/>
      <c r="WDB53" s="354"/>
      <c r="WDC53" s="354"/>
      <c r="WDD53" s="354"/>
      <c r="WDE53" s="354"/>
      <c r="WDF53" s="354"/>
      <c r="WDG53" s="354"/>
      <c r="WDH53" s="354"/>
      <c r="WDI53" s="354"/>
      <c r="WDJ53" s="354"/>
      <c r="WDK53" s="354"/>
      <c r="WDL53" s="354"/>
      <c r="WDM53" s="354"/>
      <c r="WDN53" s="354"/>
      <c r="WDO53" s="354"/>
      <c r="WDP53" s="354"/>
      <c r="WDQ53" s="354"/>
      <c r="WDR53" s="354"/>
      <c r="WDS53" s="354"/>
      <c r="WDT53" s="354"/>
      <c r="WDU53" s="354"/>
      <c r="WDV53" s="354"/>
      <c r="WDW53" s="354"/>
      <c r="WDX53" s="354"/>
      <c r="WDY53" s="354"/>
      <c r="WDZ53" s="354"/>
      <c r="WEA53" s="354"/>
      <c r="WEB53" s="354"/>
      <c r="WEC53" s="354"/>
      <c r="WED53" s="354"/>
      <c r="WEE53" s="354"/>
      <c r="WEF53" s="354"/>
      <c r="WEG53" s="354"/>
      <c r="WEH53" s="354"/>
      <c r="WEI53" s="354"/>
      <c r="WEJ53" s="354"/>
      <c r="WEK53" s="354"/>
      <c r="WEL53" s="354"/>
      <c r="WEM53" s="354"/>
      <c r="WEN53" s="354"/>
      <c r="WEO53" s="354"/>
      <c r="WEP53" s="354"/>
      <c r="WEQ53" s="354"/>
      <c r="WER53" s="354"/>
      <c r="WES53" s="354"/>
      <c r="WET53" s="354"/>
      <c r="WEU53" s="354"/>
      <c r="WEV53" s="354"/>
      <c r="WEW53" s="354"/>
      <c r="WEX53" s="354"/>
      <c r="WEY53" s="354"/>
      <c r="WEZ53" s="354"/>
      <c r="WFA53" s="354"/>
      <c r="WFB53" s="354"/>
      <c r="WFC53" s="354"/>
      <c r="WFD53" s="354"/>
      <c r="WFE53" s="354"/>
      <c r="WFF53" s="354"/>
      <c r="WFG53" s="354"/>
      <c r="WFH53" s="354"/>
      <c r="WFI53" s="354"/>
      <c r="WFJ53" s="354"/>
      <c r="WFK53" s="354"/>
      <c r="WFL53" s="354"/>
      <c r="WFM53" s="354"/>
      <c r="WFN53" s="354"/>
      <c r="WFO53" s="354"/>
      <c r="WFP53" s="354"/>
      <c r="WFQ53" s="354"/>
      <c r="WFR53" s="354"/>
      <c r="WFS53" s="354"/>
      <c r="WFT53" s="354"/>
      <c r="WFU53" s="354"/>
      <c r="WFV53" s="354"/>
      <c r="WFW53" s="354"/>
      <c r="WFX53" s="354"/>
      <c r="WFY53" s="354"/>
      <c r="WFZ53" s="354"/>
      <c r="WGA53" s="354"/>
      <c r="WGB53" s="354"/>
      <c r="WGC53" s="354"/>
      <c r="WGD53" s="354"/>
      <c r="WGE53" s="354"/>
      <c r="WGF53" s="354"/>
      <c r="WGG53" s="354"/>
      <c r="WGH53" s="354"/>
      <c r="WGI53" s="354"/>
      <c r="WGJ53" s="354"/>
      <c r="WGK53" s="354"/>
      <c r="WGL53" s="354"/>
      <c r="WGM53" s="354"/>
      <c r="WGN53" s="354"/>
      <c r="WGO53" s="354"/>
      <c r="WGP53" s="354"/>
      <c r="WGQ53" s="354"/>
      <c r="WGR53" s="354"/>
      <c r="WGS53" s="354"/>
      <c r="WGT53" s="354"/>
      <c r="WGU53" s="354"/>
      <c r="WGV53" s="354"/>
      <c r="WGW53" s="354"/>
      <c r="WGX53" s="354"/>
      <c r="WGY53" s="354"/>
      <c r="WGZ53" s="354"/>
      <c r="WHA53" s="354"/>
      <c r="WHB53" s="354"/>
      <c r="WHC53" s="354"/>
      <c r="WHD53" s="354"/>
      <c r="WHE53" s="354"/>
      <c r="WHF53" s="354"/>
      <c r="WHG53" s="354"/>
      <c r="WHH53" s="354"/>
      <c r="WHI53" s="354"/>
      <c r="WHJ53" s="354"/>
      <c r="WHK53" s="354"/>
      <c r="WHL53" s="354"/>
      <c r="WHM53" s="354"/>
      <c r="WHN53" s="354"/>
      <c r="WHO53" s="354"/>
      <c r="WHP53" s="354"/>
      <c r="WHQ53" s="354"/>
      <c r="WHR53" s="354"/>
      <c r="WHS53" s="354"/>
      <c r="WHT53" s="354"/>
      <c r="WHU53" s="354"/>
      <c r="WHV53" s="354"/>
      <c r="WHW53" s="354"/>
      <c r="WHX53" s="354"/>
      <c r="WHY53" s="354"/>
      <c r="WHZ53" s="354"/>
      <c r="WIA53" s="354"/>
      <c r="WIB53" s="354"/>
      <c r="WIC53" s="354"/>
      <c r="WID53" s="354"/>
      <c r="WIE53" s="354"/>
      <c r="WIF53" s="354"/>
      <c r="WIG53" s="354"/>
      <c r="WIH53" s="354"/>
      <c r="WII53" s="354"/>
      <c r="WIJ53" s="354"/>
      <c r="WIK53" s="354"/>
      <c r="WIL53" s="354"/>
      <c r="WIM53" s="354"/>
      <c r="WIN53" s="354"/>
      <c r="WIO53" s="354"/>
      <c r="WIP53" s="354"/>
      <c r="WIQ53" s="354"/>
      <c r="WIR53" s="354"/>
      <c r="WIS53" s="354"/>
      <c r="WIT53" s="354"/>
      <c r="WIU53" s="354"/>
      <c r="WIV53" s="354"/>
      <c r="WIW53" s="354"/>
      <c r="WIX53" s="354"/>
      <c r="WIY53" s="354"/>
      <c r="WIZ53" s="354"/>
      <c r="WJA53" s="354"/>
      <c r="WJB53" s="354"/>
      <c r="WJC53" s="354"/>
      <c r="WJD53" s="354"/>
      <c r="WJE53" s="354"/>
      <c r="WJF53" s="354"/>
      <c r="WJG53" s="354"/>
      <c r="WJH53" s="354"/>
      <c r="WJI53" s="354"/>
      <c r="WJJ53" s="354"/>
      <c r="WJK53" s="354"/>
      <c r="WJL53" s="354"/>
      <c r="WJM53" s="354"/>
      <c r="WJN53" s="354"/>
      <c r="WJO53" s="354"/>
      <c r="WJP53" s="354"/>
      <c r="WJQ53" s="354"/>
      <c r="WJR53" s="354"/>
      <c r="WJS53" s="354"/>
      <c r="WJT53" s="354"/>
      <c r="WJU53" s="354"/>
      <c r="WJV53" s="354"/>
      <c r="WJW53" s="354"/>
      <c r="WJX53" s="354"/>
      <c r="WJY53" s="354"/>
      <c r="WJZ53" s="354"/>
      <c r="WKA53" s="354"/>
      <c r="WKB53" s="354"/>
      <c r="WKC53" s="354"/>
      <c r="WKD53" s="354"/>
      <c r="WKE53" s="354"/>
      <c r="WKF53" s="354"/>
      <c r="WKG53" s="354"/>
      <c r="WKH53" s="354"/>
      <c r="WKI53" s="354"/>
      <c r="WKJ53" s="354"/>
      <c r="WKK53" s="354"/>
      <c r="WKL53" s="354"/>
      <c r="WKM53" s="354"/>
      <c r="WKN53" s="354"/>
      <c r="WKO53" s="354"/>
      <c r="WKP53" s="354"/>
      <c r="WKQ53" s="354"/>
      <c r="WKR53" s="354"/>
      <c r="WKS53" s="354"/>
      <c r="WKT53" s="354"/>
      <c r="WKU53" s="354"/>
      <c r="WKV53" s="354"/>
      <c r="WKW53" s="354"/>
      <c r="WKX53" s="354"/>
      <c r="WKY53" s="354"/>
      <c r="WKZ53" s="354"/>
      <c r="WLA53" s="354"/>
      <c r="WLB53" s="354"/>
      <c r="WLC53" s="354"/>
      <c r="WLD53" s="354"/>
      <c r="WLE53" s="354"/>
      <c r="WLF53" s="354"/>
      <c r="WLG53" s="354"/>
      <c r="WLH53" s="354"/>
      <c r="WLI53" s="354"/>
      <c r="WLJ53" s="354"/>
      <c r="WLK53" s="354"/>
      <c r="WLL53" s="354"/>
      <c r="WLM53" s="354"/>
      <c r="WLN53" s="354"/>
      <c r="WLO53" s="354"/>
      <c r="WLP53" s="354"/>
      <c r="WLQ53" s="354"/>
      <c r="WLR53" s="354"/>
      <c r="WLS53" s="354"/>
      <c r="WLT53" s="354"/>
      <c r="WLU53" s="354"/>
      <c r="WLV53" s="354"/>
      <c r="WLW53" s="354"/>
      <c r="WLX53" s="354"/>
      <c r="WLY53" s="354"/>
      <c r="WLZ53" s="354"/>
      <c r="WMA53" s="354"/>
      <c r="WMB53" s="354"/>
      <c r="WMC53" s="354"/>
      <c r="WMD53" s="354"/>
      <c r="WME53" s="354"/>
      <c r="WMF53" s="354"/>
      <c r="WMG53" s="354"/>
      <c r="WMH53" s="354"/>
      <c r="WMI53" s="354"/>
      <c r="WMJ53" s="354"/>
      <c r="WMK53" s="354"/>
      <c r="WML53" s="354"/>
      <c r="WMM53" s="354"/>
      <c r="WMN53" s="354"/>
      <c r="WMO53" s="354"/>
      <c r="WMP53" s="354"/>
      <c r="WMQ53" s="354"/>
      <c r="WMR53" s="354"/>
      <c r="WMS53" s="354"/>
      <c r="WMT53" s="354"/>
      <c r="WMU53" s="354"/>
      <c r="WMV53" s="354"/>
      <c r="WMW53" s="354"/>
      <c r="WMX53" s="354"/>
      <c r="WMY53" s="354"/>
      <c r="WMZ53" s="354"/>
      <c r="WNA53" s="354"/>
      <c r="WNB53" s="354"/>
      <c r="WNC53" s="354"/>
      <c r="WND53" s="354"/>
      <c r="WNE53" s="354"/>
      <c r="WNF53" s="354"/>
      <c r="WNG53" s="354"/>
      <c r="WNH53" s="354"/>
      <c r="WNI53" s="354"/>
      <c r="WNJ53" s="354"/>
      <c r="WNK53" s="354"/>
      <c r="WNL53" s="354"/>
      <c r="WNM53" s="354"/>
      <c r="WNN53" s="354"/>
      <c r="WNO53" s="354"/>
      <c r="WNP53" s="354"/>
      <c r="WNQ53" s="354"/>
      <c r="WNR53" s="354"/>
      <c r="WNS53" s="354"/>
      <c r="WNT53" s="354"/>
      <c r="WNU53" s="354"/>
      <c r="WNV53" s="354"/>
      <c r="WNW53" s="354"/>
      <c r="WNX53" s="354"/>
      <c r="WNY53" s="354"/>
      <c r="WNZ53" s="354"/>
      <c r="WOA53" s="354"/>
      <c r="WOB53" s="354"/>
      <c r="WOC53" s="354"/>
      <c r="WOD53" s="354"/>
      <c r="WOE53" s="354"/>
      <c r="WOF53" s="354"/>
      <c r="WOG53" s="354"/>
      <c r="WOH53" s="354"/>
      <c r="WOI53" s="354"/>
      <c r="WOJ53" s="354"/>
      <c r="WOK53" s="354"/>
      <c r="WOL53" s="354"/>
      <c r="WOM53" s="354"/>
      <c r="WON53" s="354"/>
      <c r="WOO53" s="354"/>
      <c r="WOP53" s="354"/>
      <c r="WOQ53" s="354"/>
      <c r="WOR53" s="354"/>
      <c r="WOS53" s="354"/>
      <c r="WOT53" s="354"/>
      <c r="WOU53" s="354"/>
      <c r="WOV53" s="354"/>
      <c r="WOW53" s="354"/>
      <c r="WOX53" s="354"/>
      <c r="WOY53" s="354"/>
      <c r="WOZ53" s="354"/>
      <c r="WPA53" s="354"/>
      <c r="WPB53" s="354"/>
      <c r="WPC53" s="354"/>
      <c r="WPD53" s="354"/>
      <c r="WPE53" s="354"/>
      <c r="WPF53" s="354"/>
      <c r="WPG53" s="354"/>
      <c r="WPH53" s="354"/>
      <c r="WPI53" s="354"/>
      <c r="WPJ53" s="354"/>
      <c r="WPK53" s="354"/>
      <c r="WPL53" s="354"/>
      <c r="WPM53" s="354"/>
      <c r="WPN53" s="354"/>
      <c r="WPO53" s="354"/>
      <c r="WPP53" s="354"/>
      <c r="WPQ53" s="354"/>
      <c r="WPR53" s="354"/>
      <c r="WPS53" s="354"/>
      <c r="WPT53" s="354"/>
      <c r="WPU53" s="354"/>
      <c r="WPV53" s="354"/>
      <c r="WPW53" s="354"/>
      <c r="WPX53" s="354"/>
      <c r="WPY53" s="354"/>
      <c r="WPZ53" s="354"/>
      <c r="WQA53" s="354"/>
      <c r="WQB53" s="354"/>
      <c r="WQC53" s="354"/>
      <c r="WQD53" s="354"/>
      <c r="WQE53" s="354"/>
      <c r="WQF53" s="354"/>
      <c r="WQG53" s="354"/>
      <c r="WQH53" s="354"/>
      <c r="WQI53" s="354"/>
      <c r="WQJ53" s="354"/>
      <c r="WQK53" s="354"/>
      <c r="WQL53" s="354"/>
      <c r="WQM53" s="354"/>
      <c r="WQN53" s="354"/>
      <c r="WQO53" s="354"/>
      <c r="WQP53" s="354"/>
      <c r="WQQ53" s="354"/>
      <c r="WQR53" s="354"/>
      <c r="WQS53" s="354"/>
      <c r="WQT53" s="354"/>
      <c r="WQU53" s="354"/>
      <c r="WQV53" s="354"/>
      <c r="WQW53" s="354"/>
      <c r="WQX53" s="354"/>
      <c r="WQY53" s="354"/>
      <c r="WQZ53" s="354"/>
      <c r="WRA53" s="354"/>
      <c r="WRB53" s="354"/>
      <c r="WRC53" s="354"/>
      <c r="WRD53" s="354"/>
      <c r="WRE53" s="354"/>
      <c r="WRF53" s="354"/>
      <c r="WRG53" s="354"/>
      <c r="WRH53" s="354"/>
      <c r="WRI53" s="354"/>
      <c r="WRJ53" s="354"/>
      <c r="WRK53" s="354"/>
      <c r="WRL53" s="354"/>
      <c r="WRM53" s="354"/>
      <c r="WRN53" s="354"/>
      <c r="WRO53" s="354"/>
      <c r="WRP53" s="354"/>
      <c r="WRQ53" s="354"/>
      <c r="WRR53" s="354"/>
      <c r="WRS53" s="354"/>
      <c r="WRT53" s="354"/>
      <c r="WRU53" s="354"/>
      <c r="WRV53" s="354"/>
      <c r="WRW53" s="354"/>
      <c r="WRX53" s="354"/>
      <c r="WRY53" s="354"/>
      <c r="WRZ53" s="354"/>
      <c r="WSA53" s="354"/>
      <c r="WSB53" s="354"/>
      <c r="WSC53" s="354"/>
      <c r="WSD53" s="354"/>
      <c r="WSE53" s="354"/>
      <c r="WSF53" s="354"/>
      <c r="WSG53" s="354"/>
      <c r="WSH53" s="354"/>
      <c r="WSI53" s="354"/>
      <c r="WSJ53" s="354"/>
      <c r="WSK53" s="354"/>
      <c r="WSL53" s="354"/>
      <c r="WSM53" s="354"/>
      <c r="WSN53" s="354"/>
      <c r="WSO53" s="354"/>
      <c r="WSP53" s="354"/>
      <c r="WSQ53" s="354"/>
      <c r="WSR53" s="354"/>
      <c r="WSS53" s="354"/>
      <c r="WST53" s="354"/>
      <c r="WSU53" s="354"/>
      <c r="WSV53" s="354"/>
      <c r="WSW53" s="354"/>
      <c r="WSX53" s="354"/>
      <c r="WSY53" s="354"/>
      <c r="WSZ53" s="354"/>
      <c r="WTA53" s="354"/>
      <c r="WTB53" s="354"/>
      <c r="WTC53" s="354"/>
      <c r="WTD53" s="354"/>
      <c r="WTE53" s="354"/>
      <c r="WTF53" s="354"/>
      <c r="WTG53" s="354"/>
      <c r="WTH53" s="354"/>
      <c r="WTI53" s="354"/>
      <c r="WTJ53" s="354"/>
      <c r="WTK53" s="354"/>
      <c r="WTL53" s="354"/>
      <c r="WTM53" s="354"/>
      <c r="WTN53" s="354"/>
      <c r="WTO53" s="354"/>
      <c r="WTP53" s="354"/>
      <c r="WTQ53" s="354"/>
      <c r="WTR53" s="354"/>
      <c r="WTS53" s="354"/>
      <c r="WTT53" s="354"/>
      <c r="WTU53" s="354"/>
      <c r="WTV53" s="354"/>
      <c r="WTW53" s="354"/>
      <c r="WTX53" s="354"/>
      <c r="WTY53" s="354"/>
      <c r="WTZ53" s="354"/>
      <c r="WUA53" s="354"/>
      <c r="WUB53" s="354"/>
      <c r="WUC53" s="354"/>
      <c r="WUD53" s="354"/>
      <c r="WUE53" s="354"/>
      <c r="WUF53" s="354"/>
      <c r="WUG53" s="354"/>
      <c r="WUH53" s="354"/>
      <c r="WUI53" s="354"/>
      <c r="WUJ53" s="354"/>
      <c r="WUK53" s="354"/>
      <c r="WUL53" s="354"/>
      <c r="WUM53" s="354"/>
      <c r="WUN53" s="354"/>
      <c r="WUO53" s="354"/>
      <c r="WUP53" s="354"/>
      <c r="WUQ53" s="354"/>
      <c r="WUR53" s="354"/>
      <c r="WUS53" s="354"/>
      <c r="WUT53" s="354"/>
      <c r="WUU53" s="354"/>
      <c r="WUV53" s="354"/>
      <c r="WUW53" s="354"/>
      <c r="WUX53" s="354"/>
      <c r="WUY53" s="354"/>
      <c r="WUZ53" s="354"/>
      <c r="WVA53" s="354"/>
      <c r="WVB53" s="354"/>
      <c r="WVC53" s="354"/>
      <c r="WVD53" s="354"/>
      <c r="WVE53" s="354"/>
      <c r="WVF53" s="354"/>
      <c r="WVG53" s="354"/>
      <c r="WVH53" s="354"/>
      <c r="WVI53" s="354"/>
      <c r="WVJ53" s="354"/>
      <c r="WVK53" s="354"/>
      <c r="WVL53" s="354"/>
      <c r="WVM53" s="354"/>
      <c r="WVN53" s="354"/>
      <c r="WVO53" s="354"/>
      <c r="WVP53" s="354"/>
      <c r="WVQ53" s="354"/>
      <c r="WVR53" s="354"/>
      <c r="WVS53" s="354"/>
      <c r="WVT53" s="354"/>
      <c r="WVU53" s="354"/>
      <c r="WVV53" s="354"/>
      <c r="WVW53" s="354"/>
      <c r="WVX53" s="354"/>
      <c r="WVY53" s="354"/>
      <c r="WVZ53" s="354"/>
    </row>
    <row r="54" spans="1:16146" s="598" customFormat="1" x14ac:dyDescent="0.25">
      <c r="E54" s="399"/>
      <c r="F54" s="399"/>
      <c r="M54" s="624" t="s">
        <v>729</v>
      </c>
      <c r="N54" s="533">
        <v>24</v>
      </c>
      <c r="O54" s="534">
        <f>O7+O10+O11+O13+O14+O16+O17+O18+O19+O22</f>
        <v>273560.51</v>
      </c>
      <c r="P54" s="534">
        <f>P45+P44+P43+P42+P41+P40+P38+P36+P34+P28+P27+P26+P23+P22+P15+P7</f>
        <v>436121.11</v>
      </c>
      <c r="S54" s="354"/>
      <c r="T54" s="354"/>
      <c r="U54" s="354"/>
      <c r="V54" s="354"/>
      <c r="W54" s="354"/>
      <c r="X54" s="354"/>
      <c r="Y54" s="354"/>
      <c r="Z54" s="354"/>
      <c r="AA54" s="354"/>
      <c r="AB54" s="354"/>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4"/>
      <c r="AY54" s="354"/>
      <c r="AZ54" s="354"/>
      <c r="BA54" s="354"/>
      <c r="BB54" s="354"/>
      <c r="BC54" s="354"/>
      <c r="BD54" s="354"/>
      <c r="BE54" s="354"/>
      <c r="BF54" s="354"/>
      <c r="BG54" s="354"/>
      <c r="BH54" s="354"/>
      <c r="BI54" s="354"/>
      <c r="BJ54" s="354"/>
      <c r="BK54" s="354"/>
      <c r="BL54" s="354"/>
      <c r="BM54" s="354"/>
      <c r="BN54" s="354"/>
      <c r="BO54" s="354"/>
      <c r="BP54" s="354"/>
      <c r="BQ54" s="354"/>
      <c r="BR54" s="354"/>
      <c r="BS54" s="354"/>
      <c r="BT54" s="354"/>
      <c r="BU54" s="354"/>
      <c r="BV54" s="354"/>
      <c r="BW54" s="354"/>
      <c r="BX54" s="354"/>
      <c r="BY54" s="354"/>
      <c r="BZ54" s="354"/>
      <c r="CA54" s="354"/>
      <c r="CB54" s="354"/>
      <c r="CC54" s="354"/>
      <c r="CD54" s="354"/>
      <c r="CE54" s="354"/>
      <c r="CF54" s="354"/>
      <c r="CG54" s="354"/>
      <c r="CH54" s="354"/>
      <c r="CI54" s="354"/>
      <c r="CJ54" s="354"/>
      <c r="CK54" s="354"/>
      <c r="CL54" s="354"/>
      <c r="CM54" s="354"/>
      <c r="CN54" s="354"/>
      <c r="CO54" s="354"/>
      <c r="CP54" s="354"/>
      <c r="CQ54" s="354"/>
      <c r="CR54" s="354"/>
      <c r="CS54" s="354"/>
      <c r="CT54" s="354"/>
      <c r="CU54" s="354"/>
      <c r="CV54" s="354"/>
      <c r="CW54" s="354"/>
      <c r="CX54" s="354"/>
      <c r="CY54" s="354"/>
      <c r="CZ54" s="354"/>
      <c r="DA54" s="354"/>
      <c r="DB54" s="354"/>
      <c r="DC54" s="354"/>
      <c r="DD54" s="354"/>
      <c r="DE54" s="354"/>
      <c r="DF54" s="354"/>
      <c r="DG54" s="354"/>
      <c r="DH54" s="354"/>
      <c r="DI54" s="354"/>
      <c r="DJ54" s="354"/>
      <c r="DK54" s="354"/>
      <c r="DL54" s="354"/>
      <c r="DM54" s="354"/>
      <c r="DN54" s="354"/>
      <c r="DO54" s="354"/>
      <c r="DP54" s="354"/>
      <c r="DQ54" s="354"/>
      <c r="DR54" s="354"/>
      <c r="DS54" s="354"/>
      <c r="DT54" s="354"/>
      <c r="DU54" s="354"/>
      <c r="DV54" s="354"/>
      <c r="DW54" s="354"/>
      <c r="DX54" s="354"/>
      <c r="DY54" s="354"/>
      <c r="DZ54" s="354"/>
      <c r="EA54" s="354"/>
      <c r="EB54" s="354"/>
      <c r="EC54" s="354"/>
      <c r="ED54" s="354"/>
      <c r="EE54" s="354"/>
      <c r="EF54" s="354"/>
      <c r="EG54" s="354"/>
      <c r="EH54" s="354"/>
      <c r="EI54" s="354"/>
      <c r="EJ54" s="354"/>
      <c r="EK54" s="354"/>
      <c r="EL54" s="354"/>
      <c r="EM54" s="354"/>
      <c r="EN54" s="354"/>
      <c r="EO54" s="354"/>
      <c r="EP54" s="354"/>
      <c r="EQ54" s="354"/>
      <c r="ER54" s="354"/>
      <c r="ES54" s="354"/>
      <c r="ET54" s="354"/>
      <c r="EU54" s="354"/>
      <c r="EV54" s="354"/>
      <c r="EW54" s="354"/>
      <c r="EX54" s="354"/>
      <c r="EY54" s="354"/>
      <c r="EZ54" s="354"/>
      <c r="FA54" s="354"/>
      <c r="FB54" s="354"/>
      <c r="FC54" s="354"/>
      <c r="FD54" s="354"/>
      <c r="FE54" s="354"/>
      <c r="FF54" s="354"/>
      <c r="FG54" s="354"/>
      <c r="FH54" s="354"/>
      <c r="FI54" s="354"/>
      <c r="FJ54" s="354"/>
      <c r="FK54" s="354"/>
      <c r="FL54" s="354"/>
      <c r="FM54" s="354"/>
      <c r="FN54" s="354"/>
      <c r="FO54" s="354"/>
      <c r="FP54" s="354"/>
      <c r="FQ54" s="354"/>
      <c r="FR54" s="354"/>
      <c r="FS54" s="354"/>
      <c r="FT54" s="354"/>
      <c r="FU54" s="354"/>
      <c r="FV54" s="354"/>
      <c r="FW54" s="354"/>
      <c r="FX54" s="354"/>
      <c r="FY54" s="354"/>
      <c r="FZ54" s="354"/>
      <c r="GA54" s="354"/>
      <c r="GB54" s="354"/>
      <c r="GC54" s="354"/>
      <c r="GD54" s="354"/>
      <c r="GE54" s="354"/>
      <c r="GF54" s="354"/>
      <c r="GG54" s="354"/>
      <c r="GH54" s="354"/>
      <c r="GI54" s="354"/>
      <c r="GJ54" s="354"/>
      <c r="GK54" s="354"/>
      <c r="GL54" s="354"/>
      <c r="GM54" s="354"/>
      <c r="GN54" s="354"/>
      <c r="GO54" s="354"/>
      <c r="GP54" s="354"/>
      <c r="GQ54" s="354"/>
      <c r="GR54" s="354"/>
      <c r="GS54" s="354"/>
      <c r="GT54" s="354"/>
      <c r="GU54" s="354"/>
      <c r="GV54" s="354"/>
      <c r="GW54" s="354"/>
      <c r="GX54" s="354"/>
      <c r="GY54" s="354"/>
      <c r="GZ54" s="354"/>
      <c r="HA54" s="354"/>
      <c r="HB54" s="354"/>
      <c r="HC54" s="354"/>
      <c r="HD54" s="354"/>
      <c r="HE54" s="354"/>
      <c r="HF54" s="354"/>
      <c r="HG54" s="354"/>
      <c r="HH54" s="354"/>
      <c r="HI54" s="354"/>
      <c r="HJ54" s="354"/>
      <c r="HK54" s="354"/>
      <c r="HL54" s="354"/>
      <c r="HM54" s="354"/>
      <c r="HN54" s="354"/>
      <c r="HO54" s="354"/>
      <c r="HP54" s="354"/>
      <c r="HQ54" s="354"/>
      <c r="HR54" s="354"/>
      <c r="HS54" s="354"/>
      <c r="HT54" s="354"/>
      <c r="HU54" s="354"/>
      <c r="HV54" s="354"/>
      <c r="HW54" s="354"/>
      <c r="HX54" s="354"/>
      <c r="HY54" s="354"/>
      <c r="HZ54" s="354"/>
      <c r="IA54" s="354"/>
      <c r="IB54" s="354"/>
      <c r="IC54" s="354"/>
      <c r="ID54" s="354"/>
      <c r="IE54" s="354"/>
      <c r="IF54" s="354"/>
      <c r="IG54" s="354"/>
      <c r="IH54" s="354"/>
      <c r="II54" s="354"/>
      <c r="IJ54" s="354"/>
      <c r="IK54" s="354"/>
      <c r="IL54" s="354"/>
      <c r="IM54" s="354"/>
      <c r="IN54" s="354"/>
      <c r="IO54" s="354"/>
      <c r="IP54" s="354"/>
      <c r="IQ54" s="354"/>
      <c r="IR54" s="354"/>
      <c r="IS54" s="354"/>
      <c r="IT54" s="354"/>
      <c r="IU54" s="354"/>
      <c r="IV54" s="354"/>
      <c r="IW54" s="354"/>
      <c r="IX54" s="354"/>
      <c r="IY54" s="354"/>
      <c r="IZ54" s="354"/>
      <c r="JA54" s="354"/>
      <c r="JB54" s="354"/>
      <c r="JC54" s="354"/>
      <c r="JD54" s="354"/>
      <c r="JE54" s="354"/>
      <c r="JF54" s="354"/>
      <c r="JG54" s="354"/>
      <c r="JH54" s="354"/>
      <c r="JI54" s="354"/>
      <c r="JJ54" s="354"/>
      <c r="JK54" s="354"/>
      <c r="JL54" s="354"/>
      <c r="JM54" s="354"/>
      <c r="JN54" s="354"/>
      <c r="JO54" s="354"/>
      <c r="JP54" s="354"/>
      <c r="JQ54" s="354"/>
      <c r="JR54" s="354"/>
      <c r="JS54" s="354"/>
      <c r="JT54" s="354"/>
      <c r="JU54" s="354"/>
      <c r="JV54" s="354"/>
      <c r="JW54" s="354"/>
      <c r="JX54" s="354"/>
      <c r="JY54" s="354"/>
      <c r="JZ54" s="354"/>
      <c r="KA54" s="354"/>
      <c r="KB54" s="354"/>
      <c r="KC54" s="354"/>
      <c r="KD54" s="354"/>
      <c r="KE54" s="354"/>
      <c r="KF54" s="354"/>
      <c r="KG54" s="354"/>
      <c r="KH54" s="354"/>
      <c r="KI54" s="354"/>
      <c r="KJ54" s="354"/>
      <c r="KK54" s="354"/>
      <c r="KL54" s="354"/>
      <c r="KM54" s="354"/>
      <c r="KN54" s="354"/>
      <c r="KO54" s="354"/>
      <c r="KP54" s="354"/>
      <c r="KQ54" s="354"/>
      <c r="KR54" s="354"/>
      <c r="KS54" s="354"/>
      <c r="KT54" s="354"/>
      <c r="KU54" s="354"/>
      <c r="KV54" s="354"/>
      <c r="KW54" s="354"/>
      <c r="KX54" s="354"/>
      <c r="KY54" s="354"/>
      <c r="KZ54" s="354"/>
      <c r="LA54" s="354"/>
      <c r="LB54" s="354"/>
      <c r="LC54" s="354"/>
      <c r="LD54" s="354"/>
      <c r="LE54" s="354"/>
      <c r="LF54" s="354"/>
      <c r="LG54" s="354"/>
      <c r="LH54" s="354"/>
      <c r="LI54" s="354"/>
      <c r="LJ54" s="354"/>
      <c r="LK54" s="354"/>
      <c r="LL54" s="354"/>
      <c r="LM54" s="354"/>
      <c r="LN54" s="354"/>
      <c r="LO54" s="354"/>
      <c r="LP54" s="354"/>
      <c r="LQ54" s="354"/>
      <c r="LR54" s="354"/>
      <c r="LS54" s="354"/>
      <c r="LT54" s="354"/>
      <c r="LU54" s="354"/>
      <c r="LV54" s="354"/>
      <c r="LW54" s="354"/>
      <c r="LX54" s="354"/>
      <c r="LY54" s="354"/>
      <c r="LZ54" s="354"/>
      <c r="MA54" s="354"/>
      <c r="MB54" s="354"/>
      <c r="MC54" s="354"/>
      <c r="MD54" s="354"/>
      <c r="ME54" s="354"/>
      <c r="MF54" s="354"/>
      <c r="MG54" s="354"/>
      <c r="MH54" s="354"/>
      <c r="MI54" s="354"/>
      <c r="MJ54" s="354"/>
      <c r="MK54" s="354"/>
      <c r="ML54" s="354"/>
      <c r="MM54" s="354"/>
      <c r="MN54" s="354"/>
      <c r="MO54" s="354"/>
      <c r="MP54" s="354"/>
      <c r="MQ54" s="354"/>
      <c r="MR54" s="354"/>
      <c r="MS54" s="354"/>
      <c r="MT54" s="354"/>
      <c r="MU54" s="354"/>
      <c r="MV54" s="354"/>
      <c r="MW54" s="354"/>
      <c r="MX54" s="354"/>
      <c r="MY54" s="354"/>
      <c r="MZ54" s="354"/>
      <c r="NA54" s="354"/>
      <c r="NB54" s="354"/>
      <c r="NC54" s="354"/>
      <c r="ND54" s="354"/>
      <c r="NE54" s="354"/>
      <c r="NF54" s="354"/>
      <c r="NG54" s="354"/>
      <c r="NH54" s="354"/>
      <c r="NI54" s="354"/>
      <c r="NJ54" s="354"/>
      <c r="NK54" s="354"/>
      <c r="NL54" s="354"/>
      <c r="NM54" s="354"/>
      <c r="NN54" s="354"/>
      <c r="NO54" s="354"/>
      <c r="NP54" s="354"/>
      <c r="NQ54" s="354"/>
      <c r="NR54" s="354"/>
      <c r="NS54" s="354"/>
      <c r="NT54" s="354"/>
      <c r="NU54" s="354"/>
      <c r="NV54" s="354"/>
      <c r="NW54" s="354"/>
      <c r="NX54" s="354"/>
      <c r="NY54" s="354"/>
      <c r="NZ54" s="354"/>
      <c r="OA54" s="354"/>
      <c r="OB54" s="354"/>
      <c r="OC54" s="354"/>
      <c r="OD54" s="354"/>
      <c r="OE54" s="354"/>
      <c r="OF54" s="354"/>
      <c r="OG54" s="354"/>
      <c r="OH54" s="354"/>
      <c r="OI54" s="354"/>
      <c r="OJ54" s="354"/>
      <c r="OK54" s="354"/>
      <c r="OL54" s="354"/>
      <c r="OM54" s="354"/>
      <c r="ON54" s="354"/>
      <c r="OO54" s="354"/>
      <c r="OP54" s="354"/>
      <c r="OQ54" s="354"/>
      <c r="OR54" s="354"/>
      <c r="OS54" s="354"/>
      <c r="OT54" s="354"/>
      <c r="OU54" s="354"/>
      <c r="OV54" s="354"/>
      <c r="OW54" s="354"/>
      <c r="OX54" s="354"/>
      <c r="OY54" s="354"/>
      <c r="OZ54" s="354"/>
      <c r="PA54" s="354"/>
      <c r="PB54" s="354"/>
      <c r="PC54" s="354"/>
      <c r="PD54" s="354"/>
      <c r="PE54" s="354"/>
      <c r="PF54" s="354"/>
      <c r="PG54" s="354"/>
      <c r="PH54" s="354"/>
      <c r="PI54" s="354"/>
      <c r="PJ54" s="354"/>
      <c r="PK54" s="354"/>
      <c r="PL54" s="354"/>
      <c r="PM54" s="354"/>
      <c r="PN54" s="354"/>
      <c r="PO54" s="354"/>
      <c r="PP54" s="354"/>
      <c r="PQ54" s="354"/>
      <c r="PR54" s="354"/>
      <c r="PS54" s="354"/>
      <c r="PT54" s="354"/>
      <c r="PU54" s="354"/>
      <c r="PV54" s="354"/>
      <c r="PW54" s="354"/>
      <c r="PX54" s="354"/>
      <c r="PY54" s="354"/>
      <c r="PZ54" s="354"/>
      <c r="QA54" s="354"/>
      <c r="QB54" s="354"/>
      <c r="QC54" s="354"/>
      <c r="QD54" s="354"/>
      <c r="QE54" s="354"/>
      <c r="QF54" s="354"/>
      <c r="QG54" s="354"/>
      <c r="QH54" s="354"/>
      <c r="QI54" s="354"/>
      <c r="QJ54" s="354"/>
      <c r="QK54" s="354"/>
      <c r="QL54" s="354"/>
      <c r="QM54" s="354"/>
      <c r="QN54" s="354"/>
      <c r="QO54" s="354"/>
      <c r="QP54" s="354"/>
      <c r="QQ54" s="354"/>
      <c r="QR54" s="354"/>
      <c r="QS54" s="354"/>
      <c r="QT54" s="354"/>
      <c r="QU54" s="354"/>
      <c r="QV54" s="354"/>
      <c r="QW54" s="354"/>
      <c r="QX54" s="354"/>
      <c r="QY54" s="354"/>
      <c r="QZ54" s="354"/>
      <c r="RA54" s="354"/>
      <c r="RB54" s="354"/>
      <c r="RC54" s="354"/>
      <c r="RD54" s="354"/>
      <c r="RE54" s="354"/>
      <c r="RF54" s="354"/>
      <c r="RG54" s="354"/>
      <c r="RH54" s="354"/>
      <c r="RI54" s="354"/>
      <c r="RJ54" s="354"/>
      <c r="RK54" s="354"/>
      <c r="RL54" s="354"/>
      <c r="RM54" s="354"/>
      <c r="RN54" s="354"/>
      <c r="RO54" s="354"/>
      <c r="RP54" s="354"/>
      <c r="RQ54" s="354"/>
      <c r="RR54" s="354"/>
      <c r="RS54" s="354"/>
      <c r="RT54" s="354"/>
      <c r="RU54" s="354"/>
      <c r="RV54" s="354"/>
      <c r="RW54" s="354"/>
      <c r="RX54" s="354"/>
      <c r="RY54" s="354"/>
      <c r="RZ54" s="354"/>
      <c r="SA54" s="354"/>
      <c r="SB54" s="354"/>
      <c r="SC54" s="354"/>
      <c r="SD54" s="354"/>
      <c r="SE54" s="354"/>
      <c r="SF54" s="354"/>
      <c r="SG54" s="354"/>
      <c r="SH54" s="354"/>
      <c r="SI54" s="354"/>
      <c r="SJ54" s="354"/>
      <c r="SK54" s="354"/>
      <c r="SL54" s="354"/>
      <c r="SM54" s="354"/>
      <c r="SN54" s="354"/>
      <c r="SO54" s="354"/>
      <c r="SP54" s="354"/>
      <c r="SQ54" s="354"/>
      <c r="SR54" s="354"/>
      <c r="SS54" s="354"/>
      <c r="ST54" s="354"/>
      <c r="SU54" s="354"/>
      <c r="SV54" s="354"/>
      <c r="SW54" s="354"/>
      <c r="SX54" s="354"/>
      <c r="SY54" s="354"/>
      <c r="SZ54" s="354"/>
      <c r="TA54" s="354"/>
      <c r="TB54" s="354"/>
      <c r="TC54" s="354"/>
      <c r="TD54" s="354"/>
      <c r="TE54" s="354"/>
      <c r="TF54" s="354"/>
      <c r="TG54" s="354"/>
      <c r="TH54" s="354"/>
      <c r="TI54" s="354"/>
      <c r="TJ54" s="354"/>
      <c r="TK54" s="354"/>
      <c r="TL54" s="354"/>
      <c r="TM54" s="354"/>
      <c r="TN54" s="354"/>
      <c r="TO54" s="354"/>
      <c r="TP54" s="354"/>
      <c r="TQ54" s="354"/>
      <c r="TR54" s="354"/>
      <c r="TS54" s="354"/>
      <c r="TT54" s="354"/>
      <c r="TU54" s="354"/>
      <c r="TV54" s="354"/>
      <c r="TW54" s="354"/>
      <c r="TX54" s="354"/>
      <c r="TY54" s="354"/>
      <c r="TZ54" s="354"/>
      <c r="UA54" s="354"/>
      <c r="UB54" s="354"/>
      <c r="UC54" s="354"/>
      <c r="UD54" s="354"/>
      <c r="UE54" s="354"/>
      <c r="UF54" s="354"/>
      <c r="UG54" s="354"/>
      <c r="UH54" s="354"/>
      <c r="UI54" s="354"/>
      <c r="UJ54" s="354"/>
      <c r="UK54" s="354"/>
      <c r="UL54" s="354"/>
      <c r="UM54" s="354"/>
      <c r="UN54" s="354"/>
      <c r="UO54" s="354"/>
      <c r="UP54" s="354"/>
      <c r="UQ54" s="354"/>
      <c r="UR54" s="354"/>
      <c r="US54" s="354"/>
      <c r="UT54" s="354"/>
      <c r="UU54" s="354"/>
      <c r="UV54" s="354"/>
      <c r="UW54" s="354"/>
      <c r="UX54" s="354"/>
      <c r="UY54" s="354"/>
      <c r="UZ54" s="354"/>
      <c r="VA54" s="354"/>
      <c r="VB54" s="354"/>
      <c r="VC54" s="354"/>
      <c r="VD54" s="354"/>
      <c r="VE54" s="354"/>
      <c r="VF54" s="354"/>
      <c r="VG54" s="354"/>
      <c r="VH54" s="354"/>
      <c r="VI54" s="354"/>
      <c r="VJ54" s="354"/>
      <c r="VK54" s="354"/>
      <c r="VL54" s="354"/>
      <c r="VM54" s="354"/>
      <c r="VN54" s="354"/>
      <c r="VO54" s="354"/>
      <c r="VP54" s="354"/>
      <c r="VQ54" s="354"/>
      <c r="VR54" s="354"/>
      <c r="VS54" s="354"/>
      <c r="VT54" s="354"/>
      <c r="VU54" s="354"/>
      <c r="VV54" s="354"/>
      <c r="VW54" s="354"/>
      <c r="VX54" s="354"/>
      <c r="VY54" s="354"/>
      <c r="VZ54" s="354"/>
      <c r="WA54" s="354"/>
      <c r="WB54" s="354"/>
      <c r="WC54" s="354"/>
      <c r="WD54" s="354"/>
      <c r="WE54" s="354"/>
      <c r="WF54" s="354"/>
      <c r="WG54" s="354"/>
      <c r="WH54" s="354"/>
      <c r="WI54" s="354"/>
      <c r="WJ54" s="354"/>
      <c r="WK54" s="354"/>
      <c r="WL54" s="354"/>
      <c r="WM54" s="354"/>
      <c r="WN54" s="354"/>
      <c r="WO54" s="354"/>
      <c r="WP54" s="354"/>
      <c r="WQ54" s="354"/>
      <c r="WR54" s="354"/>
      <c r="WS54" s="354"/>
      <c r="WT54" s="354"/>
      <c r="WU54" s="354"/>
      <c r="WV54" s="354"/>
      <c r="WW54" s="354"/>
      <c r="WX54" s="354"/>
      <c r="WY54" s="354"/>
      <c r="WZ54" s="354"/>
      <c r="XA54" s="354"/>
      <c r="XB54" s="354"/>
      <c r="XC54" s="354"/>
      <c r="XD54" s="354"/>
      <c r="XE54" s="354"/>
      <c r="XF54" s="354"/>
      <c r="XG54" s="354"/>
      <c r="XH54" s="354"/>
      <c r="XI54" s="354"/>
      <c r="XJ54" s="354"/>
      <c r="XK54" s="354"/>
      <c r="XL54" s="354"/>
      <c r="XM54" s="354"/>
      <c r="XN54" s="354"/>
      <c r="XO54" s="354"/>
      <c r="XP54" s="354"/>
      <c r="XQ54" s="354"/>
      <c r="XR54" s="354"/>
      <c r="XS54" s="354"/>
      <c r="XT54" s="354"/>
      <c r="XU54" s="354"/>
      <c r="XV54" s="354"/>
      <c r="XW54" s="354"/>
      <c r="XX54" s="354"/>
      <c r="XY54" s="354"/>
      <c r="XZ54" s="354"/>
      <c r="YA54" s="354"/>
      <c r="YB54" s="354"/>
      <c r="YC54" s="354"/>
      <c r="YD54" s="354"/>
      <c r="YE54" s="354"/>
      <c r="YF54" s="354"/>
      <c r="YG54" s="354"/>
      <c r="YH54" s="354"/>
      <c r="YI54" s="354"/>
      <c r="YJ54" s="354"/>
      <c r="YK54" s="354"/>
      <c r="YL54" s="354"/>
      <c r="YM54" s="354"/>
      <c r="YN54" s="354"/>
      <c r="YO54" s="354"/>
      <c r="YP54" s="354"/>
      <c r="YQ54" s="354"/>
      <c r="YR54" s="354"/>
      <c r="YS54" s="354"/>
      <c r="YT54" s="354"/>
      <c r="YU54" s="354"/>
      <c r="YV54" s="354"/>
      <c r="YW54" s="354"/>
      <c r="YX54" s="354"/>
      <c r="YY54" s="354"/>
      <c r="YZ54" s="354"/>
      <c r="ZA54" s="354"/>
      <c r="ZB54" s="354"/>
      <c r="ZC54" s="354"/>
      <c r="ZD54" s="354"/>
      <c r="ZE54" s="354"/>
      <c r="ZF54" s="354"/>
      <c r="ZG54" s="354"/>
      <c r="ZH54" s="354"/>
      <c r="ZI54" s="354"/>
      <c r="ZJ54" s="354"/>
      <c r="ZK54" s="354"/>
      <c r="ZL54" s="354"/>
      <c r="ZM54" s="354"/>
      <c r="ZN54" s="354"/>
      <c r="ZO54" s="354"/>
      <c r="ZP54" s="354"/>
      <c r="ZQ54" s="354"/>
      <c r="ZR54" s="354"/>
      <c r="ZS54" s="354"/>
      <c r="ZT54" s="354"/>
      <c r="ZU54" s="354"/>
      <c r="ZV54" s="354"/>
      <c r="ZW54" s="354"/>
      <c r="ZX54" s="354"/>
      <c r="ZY54" s="354"/>
      <c r="ZZ54" s="354"/>
      <c r="AAA54" s="354"/>
      <c r="AAB54" s="354"/>
      <c r="AAC54" s="354"/>
      <c r="AAD54" s="354"/>
      <c r="AAE54" s="354"/>
      <c r="AAF54" s="354"/>
      <c r="AAG54" s="354"/>
      <c r="AAH54" s="354"/>
      <c r="AAI54" s="354"/>
      <c r="AAJ54" s="354"/>
      <c r="AAK54" s="354"/>
      <c r="AAL54" s="354"/>
      <c r="AAM54" s="354"/>
      <c r="AAN54" s="354"/>
      <c r="AAO54" s="354"/>
      <c r="AAP54" s="354"/>
      <c r="AAQ54" s="354"/>
      <c r="AAR54" s="354"/>
      <c r="AAS54" s="354"/>
      <c r="AAT54" s="354"/>
      <c r="AAU54" s="354"/>
      <c r="AAV54" s="354"/>
      <c r="AAW54" s="354"/>
      <c r="AAX54" s="354"/>
      <c r="AAY54" s="354"/>
      <c r="AAZ54" s="354"/>
      <c r="ABA54" s="354"/>
      <c r="ABB54" s="354"/>
      <c r="ABC54" s="354"/>
      <c r="ABD54" s="354"/>
      <c r="ABE54" s="354"/>
      <c r="ABF54" s="354"/>
      <c r="ABG54" s="354"/>
      <c r="ABH54" s="354"/>
      <c r="ABI54" s="354"/>
      <c r="ABJ54" s="354"/>
      <c r="ABK54" s="354"/>
      <c r="ABL54" s="354"/>
      <c r="ABM54" s="354"/>
      <c r="ABN54" s="354"/>
      <c r="ABO54" s="354"/>
      <c r="ABP54" s="354"/>
      <c r="ABQ54" s="354"/>
      <c r="ABR54" s="354"/>
      <c r="ABS54" s="354"/>
      <c r="ABT54" s="354"/>
      <c r="ABU54" s="354"/>
      <c r="ABV54" s="354"/>
      <c r="ABW54" s="354"/>
      <c r="ABX54" s="354"/>
      <c r="ABY54" s="354"/>
      <c r="ABZ54" s="354"/>
      <c r="ACA54" s="354"/>
      <c r="ACB54" s="354"/>
      <c r="ACC54" s="354"/>
      <c r="ACD54" s="354"/>
      <c r="ACE54" s="354"/>
      <c r="ACF54" s="354"/>
      <c r="ACG54" s="354"/>
      <c r="ACH54" s="354"/>
      <c r="ACI54" s="354"/>
      <c r="ACJ54" s="354"/>
      <c r="ACK54" s="354"/>
      <c r="ACL54" s="354"/>
      <c r="ACM54" s="354"/>
      <c r="ACN54" s="354"/>
      <c r="ACO54" s="354"/>
      <c r="ACP54" s="354"/>
      <c r="ACQ54" s="354"/>
      <c r="ACR54" s="354"/>
      <c r="ACS54" s="354"/>
      <c r="ACT54" s="354"/>
      <c r="ACU54" s="354"/>
      <c r="ACV54" s="354"/>
      <c r="ACW54" s="354"/>
      <c r="ACX54" s="354"/>
      <c r="ACY54" s="354"/>
      <c r="ACZ54" s="354"/>
      <c r="ADA54" s="354"/>
      <c r="ADB54" s="354"/>
      <c r="ADC54" s="354"/>
      <c r="ADD54" s="354"/>
      <c r="ADE54" s="354"/>
      <c r="ADF54" s="354"/>
      <c r="ADG54" s="354"/>
      <c r="ADH54" s="354"/>
      <c r="ADI54" s="354"/>
      <c r="ADJ54" s="354"/>
      <c r="ADK54" s="354"/>
      <c r="ADL54" s="354"/>
      <c r="ADM54" s="354"/>
      <c r="ADN54" s="354"/>
      <c r="ADO54" s="354"/>
      <c r="ADP54" s="354"/>
      <c r="ADQ54" s="354"/>
      <c r="ADR54" s="354"/>
      <c r="ADS54" s="354"/>
      <c r="ADT54" s="354"/>
      <c r="ADU54" s="354"/>
      <c r="ADV54" s="354"/>
      <c r="ADW54" s="354"/>
      <c r="ADX54" s="354"/>
      <c r="ADY54" s="354"/>
      <c r="ADZ54" s="354"/>
      <c r="AEA54" s="354"/>
      <c r="AEB54" s="354"/>
      <c r="AEC54" s="354"/>
      <c r="AED54" s="354"/>
      <c r="AEE54" s="354"/>
      <c r="AEF54" s="354"/>
      <c r="AEG54" s="354"/>
      <c r="AEH54" s="354"/>
      <c r="AEI54" s="354"/>
      <c r="AEJ54" s="354"/>
      <c r="AEK54" s="354"/>
      <c r="AEL54" s="354"/>
      <c r="AEM54" s="354"/>
      <c r="AEN54" s="354"/>
      <c r="AEO54" s="354"/>
      <c r="AEP54" s="354"/>
      <c r="AEQ54" s="354"/>
      <c r="AER54" s="354"/>
      <c r="AES54" s="354"/>
      <c r="AET54" s="354"/>
      <c r="AEU54" s="354"/>
      <c r="AEV54" s="354"/>
      <c r="AEW54" s="354"/>
      <c r="AEX54" s="354"/>
      <c r="AEY54" s="354"/>
      <c r="AEZ54" s="354"/>
      <c r="AFA54" s="354"/>
      <c r="AFB54" s="354"/>
      <c r="AFC54" s="354"/>
      <c r="AFD54" s="354"/>
      <c r="AFE54" s="354"/>
      <c r="AFF54" s="354"/>
      <c r="AFG54" s="354"/>
      <c r="AFH54" s="354"/>
      <c r="AFI54" s="354"/>
      <c r="AFJ54" s="354"/>
      <c r="AFK54" s="354"/>
      <c r="AFL54" s="354"/>
      <c r="AFM54" s="354"/>
      <c r="AFN54" s="354"/>
      <c r="AFO54" s="354"/>
      <c r="AFP54" s="354"/>
      <c r="AFQ54" s="354"/>
      <c r="AFR54" s="354"/>
      <c r="AFS54" s="354"/>
      <c r="AFT54" s="354"/>
      <c r="AFU54" s="354"/>
      <c r="AFV54" s="354"/>
      <c r="AFW54" s="354"/>
      <c r="AFX54" s="354"/>
      <c r="AFY54" s="354"/>
      <c r="AFZ54" s="354"/>
      <c r="AGA54" s="354"/>
      <c r="AGB54" s="354"/>
      <c r="AGC54" s="354"/>
      <c r="AGD54" s="354"/>
      <c r="AGE54" s="354"/>
      <c r="AGF54" s="354"/>
      <c r="AGG54" s="354"/>
      <c r="AGH54" s="354"/>
      <c r="AGI54" s="354"/>
      <c r="AGJ54" s="354"/>
      <c r="AGK54" s="354"/>
      <c r="AGL54" s="354"/>
      <c r="AGM54" s="354"/>
      <c r="AGN54" s="354"/>
      <c r="AGO54" s="354"/>
      <c r="AGP54" s="354"/>
      <c r="AGQ54" s="354"/>
      <c r="AGR54" s="354"/>
      <c r="AGS54" s="354"/>
      <c r="AGT54" s="354"/>
      <c r="AGU54" s="354"/>
      <c r="AGV54" s="354"/>
      <c r="AGW54" s="354"/>
      <c r="AGX54" s="354"/>
      <c r="AGY54" s="354"/>
      <c r="AGZ54" s="354"/>
      <c r="AHA54" s="354"/>
      <c r="AHB54" s="354"/>
      <c r="AHC54" s="354"/>
      <c r="AHD54" s="354"/>
      <c r="AHE54" s="354"/>
      <c r="AHF54" s="354"/>
      <c r="AHG54" s="354"/>
      <c r="AHH54" s="354"/>
      <c r="AHI54" s="354"/>
      <c r="AHJ54" s="354"/>
      <c r="AHK54" s="354"/>
      <c r="AHL54" s="354"/>
      <c r="AHM54" s="354"/>
      <c r="AHN54" s="354"/>
      <c r="AHO54" s="354"/>
      <c r="AHP54" s="354"/>
      <c r="AHQ54" s="354"/>
      <c r="AHR54" s="354"/>
      <c r="AHS54" s="354"/>
      <c r="AHT54" s="354"/>
      <c r="AHU54" s="354"/>
      <c r="AHV54" s="354"/>
      <c r="AHW54" s="354"/>
      <c r="AHX54" s="354"/>
      <c r="AHY54" s="354"/>
      <c r="AHZ54" s="354"/>
      <c r="AIA54" s="354"/>
      <c r="AIB54" s="354"/>
      <c r="AIC54" s="354"/>
      <c r="AID54" s="354"/>
      <c r="AIE54" s="354"/>
      <c r="AIF54" s="354"/>
      <c r="AIG54" s="354"/>
      <c r="AIH54" s="354"/>
      <c r="AII54" s="354"/>
      <c r="AIJ54" s="354"/>
      <c r="AIK54" s="354"/>
      <c r="AIL54" s="354"/>
      <c r="AIM54" s="354"/>
      <c r="AIN54" s="354"/>
      <c r="AIO54" s="354"/>
      <c r="AIP54" s="354"/>
      <c r="AIQ54" s="354"/>
      <c r="AIR54" s="354"/>
      <c r="AIS54" s="354"/>
      <c r="AIT54" s="354"/>
      <c r="AIU54" s="354"/>
      <c r="AIV54" s="354"/>
      <c r="AIW54" s="354"/>
      <c r="AIX54" s="354"/>
      <c r="AIY54" s="354"/>
      <c r="AIZ54" s="354"/>
      <c r="AJA54" s="354"/>
      <c r="AJB54" s="354"/>
      <c r="AJC54" s="354"/>
      <c r="AJD54" s="354"/>
      <c r="AJE54" s="354"/>
      <c r="AJF54" s="354"/>
      <c r="AJG54" s="354"/>
      <c r="AJH54" s="354"/>
      <c r="AJI54" s="354"/>
      <c r="AJJ54" s="354"/>
      <c r="AJK54" s="354"/>
      <c r="AJL54" s="354"/>
      <c r="AJM54" s="354"/>
      <c r="AJN54" s="354"/>
      <c r="AJO54" s="354"/>
      <c r="AJP54" s="354"/>
      <c r="AJQ54" s="354"/>
      <c r="AJR54" s="354"/>
      <c r="AJS54" s="354"/>
      <c r="AJT54" s="354"/>
      <c r="AJU54" s="354"/>
      <c r="AJV54" s="354"/>
      <c r="AJW54" s="354"/>
      <c r="AJX54" s="354"/>
      <c r="AJY54" s="354"/>
      <c r="AJZ54" s="354"/>
      <c r="AKA54" s="354"/>
      <c r="AKB54" s="354"/>
      <c r="AKC54" s="354"/>
      <c r="AKD54" s="354"/>
      <c r="AKE54" s="354"/>
      <c r="AKF54" s="354"/>
      <c r="AKG54" s="354"/>
      <c r="AKH54" s="354"/>
      <c r="AKI54" s="354"/>
      <c r="AKJ54" s="354"/>
      <c r="AKK54" s="354"/>
      <c r="AKL54" s="354"/>
      <c r="AKM54" s="354"/>
      <c r="AKN54" s="354"/>
      <c r="AKO54" s="354"/>
      <c r="AKP54" s="354"/>
      <c r="AKQ54" s="354"/>
      <c r="AKR54" s="354"/>
      <c r="AKS54" s="354"/>
      <c r="AKT54" s="354"/>
      <c r="AKU54" s="354"/>
      <c r="AKV54" s="354"/>
      <c r="AKW54" s="354"/>
      <c r="AKX54" s="354"/>
      <c r="AKY54" s="354"/>
      <c r="AKZ54" s="354"/>
      <c r="ALA54" s="354"/>
      <c r="ALB54" s="354"/>
      <c r="ALC54" s="354"/>
      <c r="ALD54" s="354"/>
      <c r="ALE54" s="354"/>
      <c r="ALF54" s="354"/>
      <c r="ALG54" s="354"/>
      <c r="ALH54" s="354"/>
      <c r="ALI54" s="354"/>
      <c r="ALJ54" s="354"/>
      <c r="ALK54" s="354"/>
      <c r="ALL54" s="354"/>
      <c r="ALM54" s="354"/>
      <c r="ALN54" s="354"/>
      <c r="ALO54" s="354"/>
      <c r="ALP54" s="354"/>
      <c r="ALQ54" s="354"/>
      <c r="ALR54" s="354"/>
      <c r="ALS54" s="354"/>
      <c r="ALT54" s="354"/>
      <c r="ALU54" s="354"/>
      <c r="ALV54" s="354"/>
      <c r="ALW54" s="354"/>
      <c r="ALX54" s="354"/>
      <c r="ALY54" s="354"/>
      <c r="ALZ54" s="354"/>
      <c r="AMA54" s="354"/>
      <c r="AMB54" s="354"/>
      <c r="AMC54" s="354"/>
      <c r="AMD54" s="354"/>
      <c r="AME54" s="354"/>
      <c r="AMF54" s="354"/>
      <c r="AMG54" s="354"/>
      <c r="AMH54" s="354"/>
      <c r="AMI54" s="354"/>
      <c r="AMJ54" s="354"/>
      <c r="AMK54" s="354"/>
      <c r="AML54" s="354"/>
      <c r="AMM54" s="354"/>
      <c r="AMN54" s="354"/>
      <c r="AMO54" s="354"/>
      <c r="AMP54" s="354"/>
      <c r="AMQ54" s="354"/>
      <c r="AMR54" s="354"/>
      <c r="AMS54" s="354"/>
      <c r="AMT54" s="354"/>
      <c r="AMU54" s="354"/>
      <c r="AMV54" s="354"/>
      <c r="AMW54" s="354"/>
      <c r="AMX54" s="354"/>
      <c r="AMY54" s="354"/>
      <c r="AMZ54" s="354"/>
      <c r="ANA54" s="354"/>
      <c r="ANB54" s="354"/>
      <c r="ANC54" s="354"/>
      <c r="AND54" s="354"/>
      <c r="ANE54" s="354"/>
      <c r="ANF54" s="354"/>
      <c r="ANG54" s="354"/>
      <c r="ANH54" s="354"/>
      <c r="ANI54" s="354"/>
      <c r="ANJ54" s="354"/>
      <c r="ANK54" s="354"/>
      <c r="ANL54" s="354"/>
      <c r="ANM54" s="354"/>
      <c r="ANN54" s="354"/>
      <c r="ANO54" s="354"/>
      <c r="ANP54" s="354"/>
      <c r="ANQ54" s="354"/>
      <c r="ANR54" s="354"/>
      <c r="ANS54" s="354"/>
      <c r="ANT54" s="354"/>
      <c r="ANU54" s="354"/>
      <c r="ANV54" s="354"/>
      <c r="ANW54" s="354"/>
      <c r="ANX54" s="354"/>
      <c r="ANY54" s="354"/>
      <c r="ANZ54" s="354"/>
      <c r="AOA54" s="354"/>
      <c r="AOB54" s="354"/>
      <c r="AOC54" s="354"/>
      <c r="AOD54" s="354"/>
      <c r="AOE54" s="354"/>
      <c r="AOF54" s="354"/>
      <c r="AOG54" s="354"/>
      <c r="AOH54" s="354"/>
      <c r="AOI54" s="354"/>
      <c r="AOJ54" s="354"/>
      <c r="AOK54" s="354"/>
      <c r="AOL54" s="354"/>
      <c r="AOM54" s="354"/>
      <c r="AON54" s="354"/>
      <c r="AOO54" s="354"/>
      <c r="AOP54" s="354"/>
      <c r="AOQ54" s="354"/>
      <c r="AOR54" s="354"/>
      <c r="AOS54" s="354"/>
      <c r="AOT54" s="354"/>
      <c r="AOU54" s="354"/>
      <c r="AOV54" s="354"/>
      <c r="AOW54" s="354"/>
      <c r="AOX54" s="354"/>
      <c r="AOY54" s="354"/>
      <c r="AOZ54" s="354"/>
      <c r="APA54" s="354"/>
      <c r="APB54" s="354"/>
      <c r="APC54" s="354"/>
      <c r="APD54" s="354"/>
      <c r="APE54" s="354"/>
      <c r="APF54" s="354"/>
      <c r="APG54" s="354"/>
      <c r="APH54" s="354"/>
      <c r="API54" s="354"/>
      <c r="APJ54" s="354"/>
      <c r="APK54" s="354"/>
      <c r="APL54" s="354"/>
      <c r="APM54" s="354"/>
      <c r="APN54" s="354"/>
      <c r="APO54" s="354"/>
      <c r="APP54" s="354"/>
      <c r="APQ54" s="354"/>
      <c r="APR54" s="354"/>
      <c r="APS54" s="354"/>
      <c r="APT54" s="354"/>
      <c r="APU54" s="354"/>
      <c r="APV54" s="354"/>
      <c r="APW54" s="354"/>
      <c r="APX54" s="354"/>
      <c r="APY54" s="354"/>
      <c r="APZ54" s="354"/>
      <c r="AQA54" s="354"/>
      <c r="AQB54" s="354"/>
      <c r="AQC54" s="354"/>
      <c r="AQD54" s="354"/>
      <c r="AQE54" s="354"/>
      <c r="AQF54" s="354"/>
      <c r="AQG54" s="354"/>
      <c r="AQH54" s="354"/>
      <c r="AQI54" s="354"/>
      <c r="AQJ54" s="354"/>
      <c r="AQK54" s="354"/>
      <c r="AQL54" s="354"/>
      <c r="AQM54" s="354"/>
      <c r="AQN54" s="354"/>
      <c r="AQO54" s="354"/>
      <c r="AQP54" s="354"/>
      <c r="AQQ54" s="354"/>
      <c r="AQR54" s="354"/>
      <c r="AQS54" s="354"/>
      <c r="AQT54" s="354"/>
      <c r="AQU54" s="354"/>
      <c r="AQV54" s="354"/>
      <c r="AQW54" s="354"/>
      <c r="AQX54" s="354"/>
      <c r="AQY54" s="354"/>
      <c r="AQZ54" s="354"/>
      <c r="ARA54" s="354"/>
      <c r="ARB54" s="354"/>
      <c r="ARC54" s="354"/>
      <c r="ARD54" s="354"/>
      <c r="ARE54" s="354"/>
      <c r="ARF54" s="354"/>
      <c r="ARG54" s="354"/>
      <c r="ARH54" s="354"/>
      <c r="ARI54" s="354"/>
      <c r="ARJ54" s="354"/>
      <c r="ARK54" s="354"/>
      <c r="ARL54" s="354"/>
      <c r="ARM54" s="354"/>
      <c r="ARN54" s="354"/>
      <c r="ARO54" s="354"/>
      <c r="ARP54" s="354"/>
      <c r="ARQ54" s="354"/>
      <c r="ARR54" s="354"/>
      <c r="ARS54" s="354"/>
      <c r="ART54" s="354"/>
      <c r="ARU54" s="354"/>
      <c r="ARV54" s="354"/>
      <c r="ARW54" s="354"/>
      <c r="ARX54" s="354"/>
      <c r="ARY54" s="354"/>
      <c r="ARZ54" s="354"/>
      <c r="ASA54" s="354"/>
      <c r="ASB54" s="354"/>
      <c r="ASC54" s="354"/>
      <c r="ASD54" s="354"/>
      <c r="ASE54" s="354"/>
      <c r="ASF54" s="354"/>
      <c r="ASG54" s="354"/>
      <c r="ASH54" s="354"/>
      <c r="ASI54" s="354"/>
      <c r="ASJ54" s="354"/>
      <c r="ASK54" s="354"/>
      <c r="ASL54" s="354"/>
      <c r="ASM54" s="354"/>
      <c r="ASN54" s="354"/>
      <c r="ASO54" s="354"/>
      <c r="ASP54" s="354"/>
      <c r="ASQ54" s="354"/>
      <c r="ASR54" s="354"/>
      <c r="ASS54" s="354"/>
      <c r="AST54" s="354"/>
      <c r="ASU54" s="354"/>
      <c r="ASV54" s="354"/>
      <c r="ASW54" s="354"/>
      <c r="ASX54" s="354"/>
      <c r="ASY54" s="354"/>
      <c r="ASZ54" s="354"/>
      <c r="ATA54" s="354"/>
      <c r="ATB54" s="354"/>
      <c r="ATC54" s="354"/>
      <c r="ATD54" s="354"/>
      <c r="ATE54" s="354"/>
      <c r="ATF54" s="354"/>
      <c r="ATG54" s="354"/>
      <c r="ATH54" s="354"/>
      <c r="ATI54" s="354"/>
      <c r="ATJ54" s="354"/>
      <c r="ATK54" s="354"/>
      <c r="ATL54" s="354"/>
      <c r="ATM54" s="354"/>
      <c r="ATN54" s="354"/>
      <c r="ATO54" s="354"/>
      <c r="ATP54" s="354"/>
      <c r="ATQ54" s="354"/>
      <c r="ATR54" s="354"/>
      <c r="ATS54" s="354"/>
      <c r="ATT54" s="354"/>
      <c r="ATU54" s="354"/>
      <c r="ATV54" s="354"/>
      <c r="ATW54" s="354"/>
      <c r="ATX54" s="354"/>
      <c r="ATY54" s="354"/>
      <c r="ATZ54" s="354"/>
      <c r="AUA54" s="354"/>
      <c r="AUB54" s="354"/>
      <c r="AUC54" s="354"/>
      <c r="AUD54" s="354"/>
      <c r="AUE54" s="354"/>
      <c r="AUF54" s="354"/>
      <c r="AUG54" s="354"/>
      <c r="AUH54" s="354"/>
      <c r="AUI54" s="354"/>
      <c r="AUJ54" s="354"/>
      <c r="AUK54" s="354"/>
      <c r="AUL54" s="354"/>
      <c r="AUM54" s="354"/>
      <c r="AUN54" s="354"/>
      <c r="AUO54" s="354"/>
      <c r="AUP54" s="354"/>
      <c r="AUQ54" s="354"/>
      <c r="AUR54" s="354"/>
      <c r="AUS54" s="354"/>
      <c r="AUT54" s="354"/>
      <c r="AUU54" s="354"/>
      <c r="AUV54" s="354"/>
      <c r="AUW54" s="354"/>
      <c r="AUX54" s="354"/>
      <c r="AUY54" s="354"/>
      <c r="AUZ54" s="354"/>
      <c r="AVA54" s="354"/>
      <c r="AVB54" s="354"/>
      <c r="AVC54" s="354"/>
      <c r="AVD54" s="354"/>
      <c r="AVE54" s="354"/>
      <c r="AVF54" s="354"/>
      <c r="AVG54" s="354"/>
      <c r="AVH54" s="354"/>
      <c r="AVI54" s="354"/>
      <c r="AVJ54" s="354"/>
      <c r="AVK54" s="354"/>
      <c r="AVL54" s="354"/>
      <c r="AVM54" s="354"/>
      <c r="AVN54" s="354"/>
      <c r="AVO54" s="354"/>
      <c r="AVP54" s="354"/>
      <c r="AVQ54" s="354"/>
      <c r="AVR54" s="354"/>
      <c r="AVS54" s="354"/>
      <c r="AVT54" s="354"/>
      <c r="AVU54" s="354"/>
      <c r="AVV54" s="354"/>
      <c r="AVW54" s="354"/>
      <c r="AVX54" s="354"/>
      <c r="AVY54" s="354"/>
      <c r="AVZ54" s="354"/>
      <c r="AWA54" s="354"/>
      <c r="AWB54" s="354"/>
      <c r="AWC54" s="354"/>
      <c r="AWD54" s="354"/>
      <c r="AWE54" s="354"/>
      <c r="AWF54" s="354"/>
      <c r="AWG54" s="354"/>
      <c r="AWH54" s="354"/>
      <c r="AWI54" s="354"/>
      <c r="AWJ54" s="354"/>
      <c r="AWK54" s="354"/>
      <c r="AWL54" s="354"/>
      <c r="AWM54" s="354"/>
      <c r="AWN54" s="354"/>
      <c r="AWO54" s="354"/>
      <c r="AWP54" s="354"/>
      <c r="AWQ54" s="354"/>
      <c r="AWR54" s="354"/>
      <c r="AWS54" s="354"/>
      <c r="AWT54" s="354"/>
      <c r="AWU54" s="354"/>
      <c r="AWV54" s="354"/>
      <c r="AWW54" s="354"/>
      <c r="AWX54" s="354"/>
      <c r="AWY54" s="354"/>
      <c r="AWZ54" s="354"/>
      <c r="AXA54" s="354"/>
      <c r="AXB54" s="354"/>
      <c r="AXC54" s="354"/>
      <c r="AXD54" s="354"/>
      <c r="AXE54" s="354"/>
      <c r="AXF54" s="354"/>
      <c r="AXG54" s="354"/>
      <c r="AXH54" s="354"/>
      <c r="AXI54" s="354"/>
      <c r="AXJ54" s="354"/>
      <c r="AXK54" s="354"/>
      <c r="AXL54" s="354"/>
      <c r="AXM54" s="354"/>
      <c r="AXN54" s="354"/>
      <c r="AXO54" s="354"/>
      <c r="AXP54" s="354"/>
      <c r="AXQ54" s="354"/>
      <c r="AXR54" s="354"/>
      <c r="AXS54" s="354"/>
      <c r="AXT54" s="354"/>
      <c r="AXU54" s="354"/>
      <c r="AXV54" s="354"/>
      <c r="AXW54" s="354"/>
      <c r="AXX54" s="354"/>
      <c r="AXY54" s="354"/>
      <c r="AXZ54" s="354"/>
      <c r="AYA54" s="354"/>
      <c r="AYB54" s="354"/>
      <c r="AYC54" s="354"/>
      <c r="AYD54" s="354"/>
      <c r="AYE54" s="354"/>
      <c r="AYF54" s="354"/>
      <c r="AYG54" s="354"/>
      <c r="AYH54" s="354"/>
      <c r="AYI54" s="354"/>
      <c r="AYJ54" s="354"/>
      <c r="AYK54" s="354"/>
      <c r="AYL54" s="354"/>
      <c r="AYM54" s="354"/>
      <c r="AYN54" s="354"/>
      <c r="AYO54" s="354"/>
      <c r="AYP54" s="354"/>
      <c r="AYQ54" s="354"/>
      <c r="AYR54" s="354"/>
      <c r="AYS54" s="354"/>
      <c r="AYT54" s="354"/>
      <c r="AYU54" s="354"/>
      <c r="AYV54" s="354"/>
      <c r="AYW54" s="354"/>
      <c r="AYX54" s="354"/>
      <c r="AYY54" s="354"/>
      <c r="AYZ54" s="354"/>
      <c r="AZA54" s="354"/>
      <c r="AZB54" s="354"/>
      <c r="AZC54" s="354"/>
      <c r="AZD54" s="354"/>
      <c r="AZE54" s="354"/>
      <c r="AZF54" s="354"/>
      <c r="AZG54" s="354"/>
      <c r="AZH54" s="354"/>
      <c r="AZI54" s="354"/>
      <c r="AZJ54" s="354"/>
      <c r="AZK54" s="354"/>
      <c r="AZL54" s="354"/>
      <c r="AZM54" s="354"/>
      <c r="AZN54" s="354"/>
      <c r="AZO54" s="354"/>
      <c r="AZP54" s="354"/>
      <c r="AZQ54" s="354"/>
      <c r="AZR54" s="354"/>
      <c r="AZS54" s="354"/>
      <c r="AZT54" s="354"/>
      <c r="AZU54" s="354"/>
      <c r="AZV54" s="354"/>
      <c r="AZW54" s="354"/>
      <c r="AZX54" s="354"/>
      <c r="AZY54" s="354"/>
      <c r="AZZ54" s="354"/>
      <c r="BAA54" s="354"/>
      <c r="BAB54" s="354"/>
      <c r="BAC54" s="354"/>
      <c r="BAD54" s="354"/>
      <c r="BAE54" s="354"/>
      <c r="BAF54" s="354"/>
      <c r="BAG54" s="354"/>
      <c r="BAH54" s="354"/>
      <c r="BAI54" s="354"/>
      <c r="BAJ54" s="354"/>
      <c r="BAK54" s="354"/>
      <c r="BAL54" s="354"/>
      <c r="BAM54" s="354"/>
      <c r="BAN54" s="354"/>
      <c r="BAO54" s="354"/>
      <c r="BAP54" s="354"/>
      <c r="BAQ54" s="354"/>
      <c r="BAR54" s="354"/>
      <c r="BAS54" s="354"/>
      <c r="BAT54" s="354"/>
      <c r="BAU54" s="354"/>
      <c r="BAV54" s="354"/>
      <c r="BAW54" s="354"/>
      <c r="BAX54" s="354"/>
      <c r="BAY54" s="354"/>
      <c r="BAZ54" s="354"/>
      <c r="BBA54" s="354"/>
      <c r="BBB54" s="354"/>
      <c r="BBC54" s="354"/>
      <c r="BBD54" s="354"/>
      <c r="BBE54" s="354"/>
      <c r="BBF54" s="354"/>
      <c r="BBG54" s="354"/>
      <c r="BBH54" s="354"/>
      <c r="BBI54" s="354"/>
      <c r="BBJ54" s="354"/>
      <c r="BBK54" s="354"/>
      <c r="BBL54" s="354"/>
      <c r="BBM54" s="354"/>
      <c r="BBN54" s="354"/>
      <c r="BBO54" s="354"/>
      <c r="BBP54" s="354"/>
      <c r="BBQ54" s="354"/>
      <c r="BBR54" s="354"/>
      <c r="BBS54" s="354"/>
      <c r="BBT54" s="354"/>
      <c r="BBU54" s="354"/>
      <c r="BBV54" s="354"/>
      <c r="BBW54" s="354"/>
      <c r="BBX54" s="354"/>
      <c r="BBY54" s="354"/>
      <c r="BBZ54" s="354"/>
      <c r="BCA54" s="354"/>
      <c r="BCB54" s="354"/>
      <c r="BCC54" s="354"/>
      <c r="BCD54" s="354"/>
      <c r="BCE54" s="354"/>
      <c r="BCF54" s="354"/>
      <c r="BCG54" s="354"/>
      <c r="BCH54" s="354"/>
      <c r="BCI54" s="354"/>
      <c r="BCJ54" s="354"/>
      <c r="BCK54" s="354"/>
      <c r="BCL54" s="354"/>
      <c r="BCM54" s="354"/>
      <c r="BCN54" s="354"/>
      <c r="BCO54" s="354"/>
      <c r="BCP54" s="354"/>
      <c r="BCQ54" s="354"/>
      <c r="BCR54" s="354"/>
      <c r="BCS54" s="354"/>
      <c r="BCT54" s="354"/>
      <c r="BCU54" s="354"/>
      <c r="BCV54" s="354"/>
      <c r="BCW54" s="354"/>
      <c r="BCX54" s="354"/>
      <c r="BCY54" s="354"/>
      <c r="BCZ54" s="354"/>
      <c r="BDA54" s="354"/>
      <c r="BDB54" s="354"/>
      <c r="BDC54" s="354"/>
      <c r="BDD54" s="354"/>
      <c r="BDE54" s="354"/>
      <c r="BDF54" s="354"/>
      <c r="BDG54" s="354"/>
      <c r="BDH54" s="354"/>
      <c r="BDI54" s="354"/>
      <c r="BDJ54" s="354"/>
      <c r="BDK54" s="354"/>
      <c r="BDL54" s="354"/>
      <c r="BDM54" s="354"/>
      <c r="BDN54" s="354"/>
      <c r="BDO54" s="354"/>
      <c r="BDP54" s="354"/>
      <c r="BDQ54" s="354"/>
      <c r="BDR54" s="354"/>
      <c r="BDS54" s="354"/>
      <c r="BDT54" s="354"/>
      <c r="BDU54" s="354"/>
      <c r="BDV54" s="354"/>
      <c r="BDW54" s="354"/>
      <c r="BDX54" s="354"/>
      <c r="BDY54" s="354"/>
      <c r="BDZ54" s="354"/>
      <c r="BEA54" s="354"/>
      <c r="BEB54" s="354"/>
      <c r="BEC54" s="354"/>
      <c r="BED54" s="354"/>
      <c r="BEE54" s="354"/>
      <c r="BEF54" s="354"/>
      <c r="BEG54" s="354"/>
      <c r="BEH54" s="354"/>
      <c r="BEI54" s="354"/>
      <c r="BEJ54" s="354"/>
      <c r="BEK54" s="354"/>
      <c r="BEL54" s="354"/>
      <c r="BEM54" s="354"/>
      <c r="BEN54" s="354"/>
      <c r="BEO54" s="354"/>
      <c r="BEP54" s="354"/>
      <c r="BEQ54" s="354"/>
      <c r="BER54" s="354"/>
      <c r="BES54" s="354"/>
      <c r="BET54" s="354"/>
      <c r="BEU54" s="354"/>
      <c r="BEV54" s="354"/>
      <c r="BEW54" s="354"/>
      <c r="BEX54" s="354"/>
      <c r="BEY54" s="354"/>
      <c r="BEZ54" s="354"/>
      <c r="BFA54" s="354"/>
      <c r="BFB54" s="354"/>
      <c r="BFC54" s="354"/>
      <c r="BFD54" s="354"/>
      <c r="BFE54" s="354"/>
      <c r="BFF54" s="354"/>
      <c r="BFG54" s="354"/>
      <c r="BFH54" s="354"/>
      <c r="BFI54" s="354"/>
      <c r="BFJ54" s="354"/>
      <c r="BFK54" s="354"/>
      <c r="BFL54" s="354"/>
      <c r="BFM54" s="354"/>
      <c r="BFN54" s="354"/>
      <c r="BFO54" s="354"/>
      <c r="BFP54" s="354"/>
      <c r="BFQ54" s="354"/>
      <c r="BFR54" s="354"/>
      <c r="BFS54" s="354"/>
      <c r="BFT54" s="354"/>
      <c r="BFU54" s="354"/>
      <c r="BFV54" s="354"/>
      <c r="BFW54" s="354"/>
      <c r="BFX54" s="354"/>
      <c r="BFY54" s="354"/>
      <c r="BFZ54" s="354"/>
      <c r="BGA54" s="354"/>
      <c r="BGB54" s="354"/>
      <c r="BGC54" s="354"/>
      <c r="BGD54" s="354"/>
      <c r="BGE54" s="354"/>
      <c r="BGF54" s="354"/>
      <c r="BGG54" s="354"/>
      <c r="BGH54" s="354"/>
      <c r="BGI54" s="354"/>
      <c r="BGJ54" s="354"/>
      <c r="BGK54" s="354"/>
      <c r="BGL54" s="354"/>
      <c r="BGM54" s="354"/>
      <c r="BGN54" s="354"/>
      <c r="BGO54" s="354"/>
      <c r="BGP54" s="354"/>
      <c r="BGQ54" s="354"/>
      <c r="BGR54" s="354"/>
      <c r="BGS54" s="354"/>
      <c r="BGT54" s="354"/>
      <c r="BGU54" s="354"/>
      <c r="BGV54" s="354"/>
      <c r="BGW54" s="354"/>
      <c r="BGX54" s="354"/>
      <c r="BGY54" s="354"/>
      <c r="BGZ54" s="354"/>
      <c r="BHA54" s="354"/>
      <c r="BHB54" s="354"/>
      <c r="BHC54" s="354"/>
      <c r="BHD54" s="354"/>
      <c r="BHE54" s="354"/>
      <c r="BHF54" s="354"/>
      <c r="BHG54" s="354"/>
      <c r="BHH54" s="354"/>
      <c r="BHI54" s="354"/>
      <c r="BHJ54" s="354"/>
      <c r="BHK54" s="354"/>
      <c r="BHL54" s="354"/>
      <c r="BHM54" s="354"/>
      <c r="BHN54" s="354"/>
      <c r="BHO54" s="354"/>
      <c r="BHP54" s="354"/>
      <c r="BHQ54" s="354"/>
      <c r="BHR54" s="354"/>
      <c r="BHS54" s="354"/>
      <c r="BHT54" s="354"/>
      <c r="BHU54" s="354"/>
      <c r="BHV54" s="354"/>
      <c r="BHW54" s="354"/>
      <c r="BHX54" s="354"/>
      <c r="BHY54" s="354"/>
      <c r="BHZ54" s="354"/>
      <c r="BIA54" s="354"/>
      <c r="BIB54" s="354"/>
      <c r="BIC54" s="354"/>
      <c r="BID54" s="354"/>
      <c r="BIE54" s="354"/>
      <c r="BIF54" s="354"/>
      <c r="BIG54" s="354"/>
      <c r="BIH54" s="354"/>
      <c r="BII54" s="354"/>
      <c r="BIJ54" s="354"/>
      <c r="BIK54" s="354"/>
      <c r="BIL54" s="354"/>
      <c r="BIM54" s="354"/>
      <c r="BIN54" s="354"/>
      <c r="BIO54" s="354"/>
      <c r="BIP54" s="354"/>
      <c r="BIQ54" s="354"/>
      <c r="BIR54" s="354"/>
      <c r="BIS54" s="354"/>
      <c r="BIT54" s="354"/>
      <c r="BIU54" s="354"/>
      <c r="BIV54" s="354"/>
      <c r="BIW54" s="354"/>
      <c r="BIX54" s="354"/>
      <c r="BIY54" s="354"/>
      <c r="BIZ54" s="354"/>
      <c r="BJA54" s="354"/>
      <c r="BJB54" s="354"/>
      <c r="BJC54" s="354"/>
      <c r="BJD54" s="354"/>
      <c r="BJE54" s="354"/>
      <c r="BJF54" s="354"/>
      <c r="BJG54" s="354"/>
      <c r="BJH54" s="354"/>
      <c r="BJI54" s="354"/>
      <c r="BJJ54" s="354"/>
      <c r="BJK54" s="354"/>
      <c r="BJL54" s="354"/>
      <c r="BJM54" s="354"/>
      <c r="BJN54" s="354"/>
      <c r="BJO54" s="354"/>
      <c r="BJP54" s="354"/>
      <c r="BJQ54" s="354"/>
      <c r="BJR54" s="354"/>
      <c r="BJS54" s="354"/>
      <c r="BJT54" s="354"/>
      <c r="BJU54" s="354"/>
      <c r="BJV54" s="354"/>
      <c r="BJW54" s="354"/>
      <c r="BJX54" s="354"/>
      <c r="BJY54" s="354"/>
      <c r="BJZ54" s="354"/>
      <c r="BKA54" s="354"/>
      <c r="BKB54" s="354"/>
      <c r="BKC54" s="354"/>
      <c r="BKD54" s="354"/>
      <c r="BKE54" s="354"/>
      <c r="BKF54" s="354"/>
      <c r="BKG54" s="354"/>
      <c r="BKH54" s="354"/>
      <c r="BKI54" s="354"/>
      <c r="BKJ54" s="354"/>
      <c r="BKK54" s="354"/>
      <c r="BKL54" s="354"/>
      <c r="BKM54" s="354"/>
      <c r="BKN54" s="354"/>
      <c r="BKO54" s="354"/>
      <c r="BKP54" s="354"/>
      <c r="BKQ54" s="354"/>
      <c r="BKR54" s="354"/>
      <c r="BKS54" s="354"/>
      <c r="BKT54" s="354"/>
      <c r="BKU54" s="354"/>
      <c r="BKV54" s="354"/>
      <c r="BKW54" s="354"/>
      <c r="BKX54" s="354"/>
      <c r="BKY54" s="354"/>
      <c r="BKZ54" s="354"/>
      <c r="BLA54" s="354"/>
      <c r="BLB54" s="354"/>
      <c r="BLC54" s="354"/>
      <c r="BLD54" s="354"/>
      <c r="BLE54" s="354"/>
      <c r="BLF54" s="354"/>
      <c r="BLG54" s="354"/>
      <c r="BLH54" s="354"/>
      <c r="BLI54" s="354"/>
      <c r="BLJ54" s="354"/>
      <c r="BLK54" s="354"/>
      <c r="BLL54" s="354"/>
      <c r="BLM54" s="354"/>
      <c r="BLN54" s="354"/>
      <c r="BLO54" s="354"/>
      <c r="BLP54" s="354"/>
      <c r="BLQ54" s="354"/>
      <c r="BLR54" s="354"/>
      <c r="BLS54" s="354"/>
      <c r="BLT54" s="354"/>
      <c r="BLU54" s="354"/>
      <c r="BLV54" s="354"/>
      <c r="BLW54" s="354"/>
      <c r="BLX54" s="354"/>
      <c r="BLY54" s="354"/>
      <c r="BLZ54" s="354"/>
      <c r="BMA54" s="354"/>
      <c r="BMB54" s="354"/>
      <c r="BMC54" s="354"/>
      <c r="BMD54" s="354"/>
      <c r="BME54" s="354"/>
      <c r="BMF54" s="354"/>
      <c r="BMG54" s="354"/>
      <c r="BMH54" s="354"/>
      <c r="BMI54" s="354"/>
      <c r="BMJ54" s="354"/>
      <c r="BMK54" s="354"/>
      <c r="BML54" s="354"/>
      <c r="BMM54" s="354"/>
      <c r="BMN54" s="354"/>
      <c r="BMO54" s="354"/>
      <c r="BMP54" s="354"/>
      <c r="BMQ54" s="354"/>
      <c r="BMR54" s="354"/>
      <c r="BMS54" s="354"/>
      <c r="BMT54" s="354"/>
      <c r="BMU54" s="354"/>
      <c r="BMV54" s="354"/>
      <c r="BMW54" s="354"/>
      <c r="BMX54" s="354"/>
      <c r="BMY54" s="354"/>
      <c r="BMZ54" s="354"/>
      <c r="BNA54" s="354"/>
      <c r="BNB54" s="354"/>
      <c r="BNC54" s="354"/>
      <c r="BND54" s="354"/>
      <c r="BNE54" s="354"/>
      <c r="BNF54" s="354"/>
      <c r="BNG54" s="354"/>
      <c r="BNH54" s="354"/>
      <c r="BNI54" s="354"/>
      <c r="BNJ54" s="354"/>
      <c r="BNK54" s="354"/>
      <c r="BNL54" s="354"/>
      <c r="BNM54" s="354"/>
      <c r="BNN54" s="354"/>
      <c r="BNO54" s="354"/>
      <c r="BNP54" s="354"/>
      <c r="BNQ54" s="354"/>
      <c r="BNR54" s="354"/>
      <c r="BNS54" s="354"/>
      <c r="BNT54" s="354"/>
      <c r="BNU54" s="354"/>
      <c r="BNV54" s="354"/>
      <c r="BNW54" s="354"/>
      <c r="BNX54" s="354"/>
      <c r="BNY54" s="354"/>
      <c r="BNZ54" s="354"/>
      <c r="BOA54" s="354"/>
      <c r="BOB54" s="354"/>
      <c r="BOC54" s="354"/>
      <c r="BOD54" s="354"/>
      <c r="BOE54" s="354"/>
      <c r="BOF54" s="354"/>
      <c r="BOG54" s="354"/>
      <c r="BOH54" s="354"/>
      <c r="BOI54" s="354"/>
      <c r="BOJ54" s="354"/>
      <c r="BOK54" s="354"/>
      <c r="BOL54" s="354"/>
      <c r="BOM54" s="354"/>
      <c r="BON54" s="354"/>
      <c r="BOO54" s="354"/>
      <c r="BOP54" s="354"/>
      <c r="BOQ54" s="354"/>
      <c r="BOR54" s="354"/>
      <c r="BOS54" s="354"/>
      <c r="BOT54" s="354"/>
      <c r="BOU54" s="354"/>
      <c r="BOV54" s="354"/>
      <c r="BOW54" s="354"/>
      <c r="BOX54" s="354"/>
      <c r="BOY54" s="354"/>
      <c r="BOZ54" s="354"/>
      <c r="BPA54" s="354"/>
      <c r="BPB54" s="354"/>
      <c r="BPC54" s="354"/>
      <c r="BPD54" s="354"/>
      <c r="BPE54" s="354"/>
      <c r="BPF54" s="354"/>
      <c r="BPG54" s="354"/>
      <c r="BPH54" s="354"/>
      <c r="BPI54" s="354"/>
      <c r="BPJ54" s="354"/>
      <c r="BPK54" s="354"/>
      <c r="BPL54" s="354"/>
      <c r="BPM54" s="354"/>
      <c r="BPN54" s="354"/>
      <c r="BPO54" s="354"/>
      <c r="BPP54" s="354"/>
      <c r="BPQ54" s="354"/>
      <c r="BPR54" s="354"/>
      <c r="BPS54" s="354"/>
      <c r="BPT54" s="354"/>
      <c r="BPU54" s="354"/>
      <c r="BPV54" s="354"/>
      <c r="BPW54" s="354"/>
      <c r="BPX54" s="354"/>
      <c r="BPY54" s="354"/>
      <c r="BPZ54" s="354"/>
      <c r="BQA54" s="354"/>
      <c r="BQB54" s="354"/>
      <c r="BQC54" s="354"/>
      <c r="BQD54" s="354"/>
      <c r="BQE54" s="354"/>
      <c r="BQF54" s="354"/>
      <c r="BQG54" s="354"/>
      <c r="BQH54" s="354"/>
      <c r="BQI54" s="354"/>
      <c r="BQJ54" s="354"/>
      <c r="BQK54" s="354"/>
      <c r="BQL54" s="354"/>
      <c r="BQM54" s="354"/>
      <c r="BQN54" s="354"/>
      <c r="BQO54" s="354"/>
      <c r="BQP54" s="354"/>
      <c r="BQQ54" s="354"/>
      <c r="BQR54" s="354"/>
      <c r="BQS54" s="354"/>
      <c r="BQT54" s="354"/>
      <c r="BQU54" s="354"/>
      <c r="BQV54" s="354"/>
      <c r="BQW54" s="354"/>
      <c r="BQX54" s="354"/>
      <c r="BQY54" s="354"/>
      <c r="BQZ54" s="354"/>
      <c r="BRA54" s="354"/>
      <c r="BRB54" s="354"/>
      <c r="BRC54" s="354"/>
      <c r="BRD54" s="354"/>
      <c r="BRE54" s="354"/>
      <c r="BRF54" s="354"/>
      <c r="BRG54" s="354"/>
      <c r="BRH54" s="354"/>
      <c r="BRI54" s="354"/>
      <c r="BRJ54" s="354"/>
      <c r="BRK54" s="354"/>
      <c r="BRL54" s="354"/>
      <c r="BRM54" s="354"/>
      <c r="BRN54" s="354"/>
      <c r="BRO54" s="354"/>
      <c r="BRP54" s="354"/>
      <c r="BRQ54" s="354"/>
      <c r="BRR54" s="354"/>
      <c r="BRS54" s="354"/>
      <c r="BRT54" s="354"/>
      <c r="BRU54" s="354"/>
      <c r="BRV54" s="354"/>
      <c r="BRW54" s="354"/>
      <c r="BRX54" s="354"/>
      <c r="BRY54" s="354"/>
      <c r="BRZ54" s="354"/>
      <c r="BSA54" s="354"/>
      <c r="BSB54" s="354"/>
      <c r="BSC54" s="354"/>
      <c r="BSD54" s="354"/>
      <c r="BSE54" s="354"/>
      <c r="BSF54" s="354"/>
      <c r="BSG54" s="354"/>
      <c r="BSH54" s="354"/>
      <c r="BSI54" s="354"/>
      <c r="BSJ54" s="354"/>
      <c r="BSK54" s="354"/>
      <c r="BSL54" s="354"/>
      <c r="BSM54" s="354"/>
      <c r="BSN54" s="354"/>
      <c r="BSO54" s="354"/>
      <c r="BSP54" s="354"/>
      <c r="BSQ54" s="354"/>
      <c r="BSR54" s="354"/>
      <c r="BSS54" s="354"/>
      <c r="BST54" s="354"/>
      <c r="BSU54" s="354"/>
      <c r="BSV54" s="354"/>
      <c r="BSW54" s="354"/>
      <c r="BSX54" s="354"/>
      <c r="BSY54" s="354"/>
      <c r="BSZ54" s="354"/>
      <c r="BTA54" s="354"/>
      <c r="BTB54" s="354"/>
      <c r="BTC54" s="354"/>
      <c r="BTD54" s="354"/>
      <c r="BTE54" s="354"/>
      <c r="BTF54" s="354"/>
      <c r="BTG54" s="354"/>
      <c r="BTH54" s="354"/>
      <c r="BTI54" s="354"/>
      <c r="BTJ54" s="354"/>
      <c r="BTK54" s="354"/>
      <c r="BTL54" s="354"/>
      <c r="BTM54" s="354"/>
      <c r="BTN54" s="354"/>
      <c r="BTO54" s="354"/>
      <c r="BTP54" s="354"/>
      <c r="BTQ54" s="354"/>
      <c r="BTR54" s="354"/>
      <c r="BTS54" s="354"/>
      <c r="BTT54" s="354"/>
      <c r="BTU54" s="354"/>
      <c r="BTV54" s="354"/>
      <c r="BTW54" s="354"/>
      <c r="BTX54" s="354"/>
      <c r="BTY54" s="354"/>
      <c r="BTZ54" s="354"/>
      <c r="BUA54" s="354"/>
      <c r="BUB54" s="354"/>
      <c r="BUC54" s="354"/>
      <c r="BUD54" s="354"/>
      <c r="BUE54" s="354"/>
      <c r="BUF54" s="354"/>
      <c r="BUG54" s="354"/>
      <c r="BUH54" s="354"/>
      <c r="BUI54" s="354"/>
      <c r="BUJ54" s="354"/>
      <c r="BUK54" s="354"/>
      <c r="BUL54" s="354"/>
      <c r="BUM54" s="354"/>
      <c r="BUN54" s="354"/>
      <c r="BUO54" s="354"/>
      <c r="BUP54" s="354"/>
      <c r="BUQ54" s="354"/>
      <c r="BUR54" s="354"/>
      <c r="BUS54" s="354"/>
      <c r="BUT54" s="354"/>
      <c r="BUU54" s="354"/>
      <c r="BUV54" s="354"/>
      <c r="BUW54" s="354"/>
      <c r="BUX54" s="354"/>
      <c r="BUY54" s="354"/>
      <c r="BUZ54" s="354"/>
      <c r="BVA54" s="354"/>
      <c r="BVB54" s="354"/>
      <c r="BVC54" s="354"/>
      <c r="BVD54" s="354"/>
      <c r="BVE54" s="354"/>
      <c r="BVF54" s="354"/>
      <c r="BVG54" s="354"/>
      <c r="BVH54" s="354"/>
      <c r="BVI54" s="354"/>
      <c r="BVJ54" s="354"/>
      <c r="BVK54" s="354"/>
      <c r="BVL54" s="354"/>
      <c r="BVM54" s="354"/>
      <c r="BVN54" s="354"/>
      <c r="BVO54" s="354"/>
      <c r="BVP54" s="354"/>
      <c r="BVQ54" s="354"/>
      <c r="BVR54" s="354"/>
      <c r="BVS54" s="354"/>
      <c r="BVT54" s="354"/>
      <c r="BVU54" s="354"/>
      <c r="BVV54" s="354"/>
      <c r="BVW54" s="354"/>
      <c r="BVX54" s="354"/>
      <c r="BVY54" s="354"/>
      <c r="BVZ54" s="354"/>
      <c r="BWA54" s="354"/>
      <c r="BWB54" s="354"/>
      <c r="BWC54" s="354"/>
      <c r="BWD54" s="354"/>
      <c r="BWE54" s="354"/>
      <c r="BWF54" s="354"/>
      <c r="BWG54" s="354"/>
      <c r="BWH54" s="354"/>
      <c r="BWI54" s="354"/>
      <c r="BWJ54" s="354"/>
      <c r="BWK54" s="354"/>
      <c r="BWL54" s="354"/>
      <c r="BWM54" s="354"/>
      <c r="BWN54" s="354"/>
      <c r="BWO54" s="354"/>
      <c r="BWP54" s="354"/>
      <c r="BWQ54" s="354"/>
      <c r="BWR54" s="354"/>
      <c r="BWS54" s="354"/>
      <c r="BWT54" s="354"/>
      <c r="BWU54" s="354"/>
      <c r="BWV54" s="354"/>
      <c r="BWW54" s="354"/>
      <c r="BWX54" s="354"/>
      <c r="BWY54" s="354"/>
      <c r="BWZ54" s="354"/>
      <c r="BXA54" s="354"/>
      <c r="BXB54" s="354"/>
      <c r="BXC54" s="354"/>
      <c r="BXD54" s="354"/>
      <c r="BXE54" s="354"/>
      <c r="BXF54" s="354"/>
      <c r="BXG54" s="354"/>
      <c r="BXH54" s="354"/>
      <c r="BXI54" s="354"/>
      <c r="BXJ54" s="354"/>
      <c r="BXK54" s="354"/>
      <c r="BXL54" s="354"/>
      <c r="BXM54" s="354"/>
      <c r="BXN54" s="354"/>
      <c r="BXO54" s="354"/>
      <c r="BXP54" s="354"/>
      <c r="BXQ54" s="354"/>
      <c r="BXR54" s="354"/>
      <c r="BXS54" s="354"/>
      <c r="BXT54" s="354"/>
      <c r="BXU54" s="354"/>
      <c r="BXV54" s="354"/>
      <c r="BXW54" s="354"/>
      <c r="BXX54" s="354"/>
      <c r="BXY54" s="354"/>
      <c r="BXZ54" s="354"/>
      <c r="BYA54" s="354"/>
      <c r="BYB54" s="354"/>
      <c r="BYC54" s="354"/>
      <c r="BYD54" s="354"/>
      <c r="BYE54" s="354"/>
      <c r="BYF54" s="354"/>
      <c r="BYG54" s="354"/>
      <c r="BYH54" s="354"/>
      <c r="BYI54" s="354"/>
      <c r="BYJ54" s="354"/>
      <c r="BYK54" s="354"/>
      <c r="BYL54" s="354"/>
      <c r="BYM54" s="354"/>
      <c r="BYN54" s="354"/>
      <c r="BYO54" s="354"/>
      <c r="BYP54" s="354"/>
      <c r="BYQ54" s="354"/>
      <c r="BYR54" s="354"/>
      <c r="BYS54" s="354"/>
      <c r="BYT54" s="354"/>
      <c r="BYU54" s="354"/>
      <c r="BYV54" s="354"/>
      <c r="BYW54" s="354"/>
      <c r="BYX54" s="354"/>
      <c r="BYY54" s="354"/>
      <c r="BYZ54" s="354"/>
      <c r="BZA54" s="354"/>
      <c r="BZB54" s="354"/>
      <c r="BZC54" s="354"/>
      <c r="BZD54" s="354"/>
      <c r="BZE54" s="354"/>
      <c r="BZF54" s="354"/>
      <c r="BZG54" s="354"/>
      <c r="BZH54" s="354"/>
      <c r="BZI54" s="354"/>
      <c r="BZJ54" s="354"/>
      <c r="BZK54" s="354"/>
      <c r="BZL54" s="354"/>
      <c r="BZM54" s="354"/>
      <c r="BZN54" s="354"/>
      <c r="BZO54" s="354"/>
      <c r="BZP54" s="354"/>
      <c r="BZQ54" s="354"/>
      <c r="BZR54" s="354"/>
      <c r="BZS54" s="354"/>
      <c r="BZT54" s="354"/>
      <c r="BZU54" s="354"/>
      <c r="BZV54" s="354"/>
      <c r="BZW54" s="354"/>
      <c r="BZX54" s="354"/>
      <c r="BZY54" s="354"/>
      <c r="BZZ54" s="354"/>
      <c r="CAA54" s="354"/>
      <c r="CAB54" s="354"/>
      <c r="CAC54" s="354"/>
      <c r="CAD54" s="354"/>
      <c r="CAE54" s="354"/>
      <c r="CAF54" s="354"/>
      <c r="CAG54" s="354"/>
      <c r="CAH54" s="354"/>
      <c r="CAI54" s="354"/>
      <c r="CAJ54" s="354"/>
      <c r="CAK54" s="354"/>
      <c r="CAL54" s="354"/>
      <c r="CAM54" s="354"/>
      <c r="CAN54" s="354"/>
      <c r="CAO54" s="354"/>
      <c r="CAP54" s="354"/>
      <c r="CAQ54" s="354"/>
      <c r="CAR54" s="354"/>
      <c r="CAS54" s="354"/>
      <c r="CAT54" s="354"/>
      <c r="CAU54" s="354"/>
      <c r="CAV54" s="354"/>
      <c r="CAW54" s="354"/>
      <c r="CAX54" s="354"/>
      <c r="CAY54" s="354"/>
      <c r="CAZ54" s="354"/>
      <c r="CBA54" s="354"/>
      <c r="CBB54" s="354"/>
      <c r="CBC54" s="354"/>
      <c r="CBD54" s="354"/>
      <c r="CBE54" s="354"/>
      <c r="CBF54" s="354"/>
      <c r="CBG54" s="354"/>
      <c r="CBH54" s="354"/>
      <c r="CBI54" s="354"/>
      <c r="CBJ54" s="354"/>
      <c r="CBK54" s="354"/>
      <c r="CBL54" s="354"/>
      <c r="CBM54" s="354"/>
      <c r="CBN54" s="354"/>
      <c r="CBO54" s="354"/>
      <c r="CBP54" s="354"/>
      <c r="CBQ54" s="354"/>
      <c r="CBR54" s="354"/>
      <c r="CBS54" s="354"/>
      <c r="CBT54" s="354"/>
      <c r="CBU54" s="354"/>
      <c r="CBV54" s="354"/>
      <c r="CBW54" s="354"/>
      <c r="CBX54" s="354"/>
      <c r="CBY54" s="354"/>
      <c r="CBZ54" s="354"/>
      <c r="CCA54" s="354"/>
      <c r="CCB54" s="354"/>
      <c r="CCC54" s="354"/>
      <c r="CCD54" s="354"/>
      <c r="CCE54" s="354"/>
      <c r="CCF54" s="354"/>
      <c r="CCG54" s="354"/>
      <c r="CCH54" s="354"/>
      <c r="CCI54" s="354"/>
      <c r="CCJ54" s="354"/>
      <c r="CCK54" s="354"/>
      <c r="CCL54" s="354"/>
      <c r="CCM54" s="354"/>
      <c r="CCN54" s="354"/>
      <c r="CCO54" s="354"/>
      <c r="CCP54" s="354"/>
      <c r="CCQ54" s="354"/>
      <c r="CCR54" s="354"/>
      <c r="CCS54" s="354"/>
      <c r="CCT54" s="354"/>
      <c r="CCU54" s="354"/>
      <c r="CCV54" s="354"/>
      <c r="CCW54" s="354"/>
      <c r="CCX54" s="354"/>
      <c r="CCY54" s="354"/>
      <c r="CCZ54" s="354"/>
      <c r="CDA54" s="354"/>
      <c r="CDB54" s="354"/>
      <c r="CDC54" s="354"/>
      <c r="CDD54" s="354"/>
      <c r="CDE54" s="354"/>
      <c r="CDF54" s="354"/>
      <c r="CDG54" s="354"/>
      <c r="CDH54" s="354"/>
      <c r="CDI54" s="354"/>
      <c r="CDJ54" s="354"/>
      <c r="CDK54" s="354"/>
      <c r="CDL54" s="354"/>
      <c r="CDM54" s="354"/>
      <c r="CDN54" s="354"/>
      <c r="CDO54" s="354"/>
      <c r="CDP54" s="354"/>
      <c r="CDQ54" s="354"/>
      <c r="CDR54" s="354"/>
      <c r="CDS54" s="354"/>
      <c r="CDT54" s="354"/>
      <c r="CDU54" s="354"/>
      <c r="CDV54" s="354"/>
      <c r="CDW54" s="354"/>
      <c r="CDX54" s="354"/>
      <c r="CDY54" s="354"/>
      <c r="CDZ54" s="354"/>
      <c r="CEA54" s="354"/>
      <c r="CEB54" s="354"/>
      <c r="CEC54" s="354"/>
      <c r="CED54" s="354"/>
      <c r="CEE54" s="354"/>
      <c r="CEF54" s="354"/>
      <c r="CEG54" s="354"/>
      <c r="CEH54" s="354"/>
      <c r="CEI54" s="354"/>
      <c r="CEJ54" s="354"/>
      <c r="CEK54" s="354"/>
      <c r="CEL54" s="354"/>
      <c r="CEM54" s="354"/>
      <c r="CEN54" s="354"/>
      <c r="CEO54" s="354"/>
      <c r="CEP54" s="354"/>
      <c r="CEQ54" s="354"/>
      <c r="CER54" s="354"/>
      <c r="CES54" s="354"/>
      <c r="CET54" s="354"/>
      <c r="CEU54" s="354"/>
      <c r="CEV54" s="354"/>
      <c r="CEW54" s="354"/>
      <c r="CEX54" s="354"/>
      <c r="CEY54" s="354"/>
      <c r="CEZ54" s="354"/>
      <c r="CFA54" s="354"/>
      <c r="CFB54" s="354"/>
      <c r="CFC54" s="354"/>
      <c r="CFD54" s="354"/>
      <c r="CFE54" s="354"/>
      <c r="CFF54" s="354"/>
      <c r="CFG54" s="354"/>
      <c r="CFH54" s="354"/>
      <c r="CFI54" s="354"/>
      <c r="CFJ54" s="354"/>
      <c r="CFK54" s="354"/>
      <c r="CFL54" s="354"/>
      <c r="CFM54" s="354"/>
      <c r="CFN54" s="354"/>
      <c r="CFO54" s="354"/>
      <c r="CFP54" s="354"/>
      <c r="CFQ54" s="354"/>
      <c r="CFR54" s="354"/>
      <c r="CFS54" s="354"/>
      <c r="CFT54" s="354"/>
      <c r="CFU54" s="354"/>
      <c r="CFV54" s="354"/>
      <c r="CFW54" s="354"/>
      <c r="CFX54" s="354"/>
      <c r="CFY54" s="354"/>
      <c r="CFZ54" s="354"/>
      <c r="CGA54" s="354"/>
      <c r="CGB54" s="354"/>
      <c r="CGC54" s="354"/>
      <c r="CGD54" s="354"/>
      <c r="CGE54" s="354"/>
      <c r="CGF54" s="354"/>
      <c r="CGG54" s="354"/>
      <c r="CGH54" s="354"/>
      <c r="CGI54" s="354"/>
      <c r="CGJ54" s="354"/>
      <c r="CGK54" s="354"/>
      <c r="CGL54" s="354"/>
      <c r="CGM54" s="354"/>
      <c r="CGN54" s="354"/>
      <c r="CGO54" s="354"/>
      <c r="CGP54" s="354"/>
      <c r="CGQ54" s="354"/>
      <c r="CGR54" s="354"/>
      <c r="CGS54" s="354"/>
      <c r="CGT54" s="354"/>
      <c r="CGU54" s="354"/>
      <c r="CGV54" s="354"/>
      <c r="CGW54" s="354"/>
      <c r="CGX54" s="354"/>
      <c r="CGY54" s="354"/>
      <c r="CGZ54" s="354"/>
      <c r="CHA54" s="354"/>
      <c r="CHB54" s="354"/>
      <c r="CHC54" s="354"/>
      <c r="CHD54" s="354"/>
      <c r="CHE54" s="354"/>
      <c r="CHF54" s="354"/>
      <c r="CHG54" s="354"/>
      <c r="CHH54" s="354"/>
      <c r="CHI54" s="354"/>
      <c r="CHJ54" s="354"/>
      <c r="CHK54" s="354"/>
      <c r="CHL54" s="354"/>
      <c r="CHM54" s="354"/>
      <c r="CHN54" s="354"/>
      <c r="CHO54" s="354"/>
      <c r="CHP54" s="354"/>
      <c r="CHQ54" s="354"/>
      <c r="CHR54" s="354"/>
      <c r="CHS54" s="354"/>
      <c r="CHT54" s="354"/>
      <c r="CHU54" s="354"/>
      <c r="CHV54" s="354"/>
      <c r="CHW54" s="354"/>
      <c r="CHX54" s="354"/>
      <c r="CHY54" s="354"/>
      <c r="CHZ54" s="354"/>
      <c r="CIA54" s="354"/>
      <c r="CIB54" s="354"/>
      <c r="CIC54" s="354"/>
      <c r="CID54" s="354"/>
      <c r="CIE54" s="354"/>
      <c r="CIF54" s="354"/>
      <c r="CIG54" s="354"/>
      <c r="CIH54" s="354"/>
      <c r="CII54" s="354"/>
      <c r="CIJ54" s="354"/>
      <c r="CIK54" s="354"/>
      <c r="CIL54" s="354"/>
      <c r="CIM54" s="354"/>
      <c r="CIN54" s="354"/>
      <c r="CIO54" s="354"/>
      <c r="CIP54" s="354"/>
      <c r="CIQ54" s="354"/>
      <c r="CIR54" s="354"/>
      <c r="CIS54" s="354"/>
      <c r="CIT54" s="354"/>
      <c r="CIU54" s="354"/>
      <c r="CIV54" s="354"/>
      <c r="CIW54" s="354"/>
      <c r="CIX54" s="354"/>
      <c r="CIY54" s="354"/>
      <c r="CIZ54" s="354"/>
      <c r="CJA54" s="354"/>
      <c r="CJB54" s="354"/>
      <c r="CJC54" s="354"/>
      <c r="CJD54" s="354"/>
      <c r="CJE54" s="354"/>
      <c r="CJF54" s="354"/>
      <c r="CJG54" s="354"/>
      <c r="CJH54" s="354"/>
      <c r="CJI54" s="354"/>
      <c r="CJJ54" s="354"/>
      <c r="CJK54" s="354"/>
      <c r="CJL54" s="354"/>
      <c r="CJM54" s="354"/>
      <c r="CJN54" s="354"/>
      <c r="CJO54" s="354"/>
      <c r="CJP54" s="354"/>
      <c r="CJQ54" s="354"/>
      <c r="CJR54" s="354"/>
      <c r="CJS54" s="354"/>
      <c r="CJT54" s="354"/>
      <c r="CJU54" s="354"/>
      <c r="CJV54" s="354"/>
      <c r="CJW54" s="354"/>
      <c r="CJX54" s="354"/>
      <c r="CJY54" s="354"/>
      <c r="CJZ54" s="354"/>
      <c r="CKA54" s="354"/>
      <c r="CKB54" s="354"/>
      <c r="CKC54" s="354"/>
      <c r="CKD54" s="354"/>
      <c r="CKE54" s="354"/>
      <c r="CKF54" s="354"/>
      <c r="CKG54" s="354"/>
      <c r="CKH54" s="354"/>
      <c r="CKI54" s="354"/>
      <c r="CKJ54" s="354"/>
      <c r="CKK54" s="354"/>
      <c r="CKL54" s="354"/>
      <c r="CKM54" s="354"/>
      <c r="CKN54" s="354"/>
      <c r="CKO54" s="354"/>
      <c r="CKP54" s="354"/>
      <c r="CKQ54" s="354"/>
      <c r="CKR54" s="354"/>
      <c r="CKS54" s="354"/>
      <c r="CKT54" s="354"/>
      <c r="CKU54" s="354"/>
      <c r="CKV54" s="354"/>
      <c r="CKW54" s="354"/>
      <c r="CKX54" s="354"/>
      <c r="CKY54" s="354"/>
      <c r="CKZ54" s="354"/>
      <c r="CLA54" s="354"/>
      <c r="CLB54" s="354"/>
      <c r="CLC54" s="354"/>
      <c r="CLD54" s="354"/>
      <c r="CLE54" s="354"/>
      <c r="CLF54" s="354"/>
      <c r="CLG54" s="354"/>
      <c r="CLH54" s="354"/>
      <c r="CLI54" s="354"/>
      <c r="CLJ54" s="354"/>
      <c r="CLK54" s="354"/>
      <c r="CLL54" s="354"/>
      <c r="CLM54" s="354"/>
      <c r="CLN54" s="354"/>
      <c r="CLO54" s="354"/>
      <c r="CLP54" s="354"/>
      <c r="CLQ54" s="354"/>
      <c r="CLR54" s="354"/>
      <c r="CLS54" s="354"/>
      <c r="CLT54" s="354"/>
      <c r="CLU54" s="354"/>
      <c r="CLV54" s="354"/>
      <c r="CLW54" s="354"/>
      <c r="CLX54" s="354"/>
      <c r="CLY54" s="354"/>
      <c r="CLZ54" s="354"/>
      <c r="CMA54" s="354"/>
      <c r="CMB54" s="354"/>
      <c r="CMC54" s="354"/>
      <c r="CMD54" s="354"/>
      <c r="CME54" s="354"/>
      <c r="CMF54" s="354"/>
      <c r="CMG54" s="354"/>
      <c r="CMH54" s="354"/>
      <c r="CMI54" s="354"/>
      <c r="CMJ54" s="354"/>
      <c r="CMK54" s="354"/>
      <c r="CML54" s="354"/>
      <c r="CMM54" s="354"/>
      <c r="CMN54" s="354"/>
      <c r="CMO54" s="354"/>
      <c r="CMP54" s="354"/>
      <c r="CMQ54" s="354"/>
      <c r="CMR54" s="354"/>
      <c r="CMS54" s="354"/>
      <c r="CMT54" s="354"/>
      <c r="CMU54" s="354"/>
      <c r="CMV54" s="354"/>
      <c r="CMW54" s="354"/>
      <c r="CMX54" s="354"/>
      <c r="CMY54" s="354"/>
      <c r="CMZ54" s="354"/>
      <c r="CNA54" s="354"/>
      <c r="CNB54" s="354"/>
      <c r="CNC54" s="354"/>
      <c r="CND54" s="354"/>
      <c r="CNE54" s="354"/>
      <c r="CNF54" s="354"/>
      <c r="CNG54" s="354"/>
      <c r="CNH54" s="354"/>
      <c r="CNI54" s="354"/>
      <c r="CNJ54" s="354"/>
      <c r="CNK54" s="354"/>
      <c r="CNL54" s="354"/>
      <c r="CNM54" s="354"/>
      <c r="CNN54" s="354"/>
      <c r="CNO54" s="354"/>
      <c r="CNP54" s="354"/>
      <c r="CNQ54" s="354"/>
      <c r="CNR54" s="354"/>
      <c r="CNS54" s="354"/>
      <c r="CNT54" s="354"/>
      <c r="CNU54" s="354"/>
      <c r="CNV54" s="354"/>
      <c r="CNW54" s="354"/>
      <c r="CNX54" s="354"/>
      <c r="CNY54" s="354"/>
      <c r="CNZ54" s="354"/>
      <c r="COA54" s="354"/>
      <c r="COB54" s="354"/>
      <c r="COC54" s="354"/>
      <c r="COD54" s="354"/>
      <c r="COE54" s="354"/>
      <c r="COF54" s="354"/>
      <c r="COG54" s="354"/>
      <c r="COH54" s="354"/>
      <c r="COI54" s="354"/>
      <c r="COJ54" s="354"/>
      <c r="COK54" s="354"/>
      <c r="COL54" s="354"/>
      <c r="COM54" s="354"/>
      <c r="CON54" s="354"/>
      <c r="COO54" s="354"/>
      <c r="COP54" s="354"/>
      <c r="COQ54" s="354"/>
      <c r="COR54" s="354"/>
      <c r="COS54" s="354"/>
      <c r="COT54" s="354"/>
      <c r="COU54" s="354"/>
      <c r="COV54" s="354"/>
      <c r="COW54" s="354"/>
      <c r="COX54" s="354"/>
      <c r="COY54" s="354"/>
      <c r="COZ54" s="354"/>
      <c r="CPA54" s="354"/>
      <c r="CPB54" s="354"/>
      <c r="CPC54" s="354"/>
      <c r="CPD54" s="354"/>
      <c r="CPE54" s="354"/>
      <c r="CPF54" s="354"/>
      <c r="CPG54" s="354"/>
      <c r="CPH54" s="354"/>
      <c r="CPI54" s="354"/>
      <c r="CPJ54" s="354"/>
      <c r="CPK54" s="354"/>
      <c r="CPL54" s="354"/>
      <c r="CPM54" s="354"/>
      <c r="CPN54" s="354"/>
      <c r="CPO54" s="354"/>
      <c r="CPP54" s="354"/>
      <c r="CPQ54" s="354"/>
      <c r="CPR54" s="354"/>
      <c r="CPS54" s="354"/>
      <c r="CPT54" s="354"/>
      <c r="CPU54" s="354"/>
      <c r="CPV54" s="354"/>
      <c r="CPW54" s="354"/>
      <c r="CPX54" s="354"/>
      <c r="CPY54" s="354"/>
      <c r="CPZ54" s="354"/>
      <c r="CQA54" s="354"/>
      <c r="CQB54" s="354"/>
      <c r="CQC54" s="354"/>
      <c r="CQD54" s="354"/>
      <c r="CQE54" s="354"/>
      <c r="CQF54" s="354"/>
      <c r="CQG54" s="354"/>
      <c r="CQH54" s="354"/>
      <c r="CQI54" s="354"/>
      <c r="CQJ54" s="354"/>
      <c r="CQK54" s="354"/>
      <c r="CQL54" s="354"/>
      <c r="CQM54" s="354"/>
      <c r="CQN54" s="354"/>
      <c r="CQO54" s="354"/>
      <c r="CQP54" s="354"/>
      <c r="CQQ54" s="354"/>
      <c r="CQR54" s="354"/>
      <c r="CQS54" s="354"/>
      <c r="CQT54" s="354"/>
      <c r="CQU54" s="354"/>
      <c r="CQV54" s="354"/>
      <c r="CQW54" s="354"/>
      <c r="CQX54" s="354"/>
      <c r="CQY54" s="354"/>
      <c r="CQZ54" s="354"/>
      <c r="CRA54" s="354"/>
      <c r="CRB54" s="354"/>
      <c r="CRC54" s="354"/>
      <c r="CRD54" s="354"/>
      <c r="CRE54" s="354"/>
      <c r="CRF54" s="354"/>
      <c r="CRG54" s="354"/>
      <c r="CRH54" s="354"/>
      <c r="CRI54" s="354"/>
      <c r="CRJ54" s="354"/>
      <c r="CRK54" s="354"/>
      <c r="CRL54" s="354"/>
      <c r="CRM54" s="354"/>
      <c r="CRN54" s="354"/>
      <c r="CRO54" s="354"/>
      <c r="CRP54" s="354"/>
      <c r="CRQ54" s="354"/>
      <c r="CRR54" s="354"/>
      <c r="CRS54" s="354"/>
      <c r="CRT54" s="354"/>
      <c r="CRU54" s="354"/>
      <c r="CRV54" s="354"/>
      <c r="CRW54" s="354"/>
      <c r="CRX54" s="354"/>
      <c r="CRY54" s="354"/>
      <c r="CRZ54" s="354"/>
      <c r="CSA54" s="354"/>
      <c r="CSB54" s="354"/>
      <c r="CSC54" s="354"/>
      <c r="CSD54" s="354"/>
      <c r="CSE54" s="354"/>
      <c r="CSF54" s="354"/>
      <c r="CSG54" s="354"/>
      <c r="CSH54" s="354"/>
      <c r="CSI54" s="354"/>
      <c r="CSJ54" s="354"/>
      <c r="CSK54" s="354"/>
      <c r="CSL54" s="354"/>
      <c r="CSM54" s="354"/>
      <c r="CSN54" s="354"/>
      <c r="CSO54" s="354"/>
      <c r="CSP54" s="354"/>
      <c r="CSQ54" s="354"/>
      <c r="CSR54" s="354"/>
      <c r="CSS54" s="354"/>
      <c r="CST54" s="354"/>
      <c r="CSU54" s="354"/>
      <c r="CSV54" s="354"/>
      <c r="CSW54" s="354"/>
      <c r="CSX54" s="354"/>
      <c r="CSY54" s="354"/>
      <c r="CSZ54" s="354"/>
      <c r="CTA54" s="354"/>
      <c r="CTB54" s="354"/>
      <c r="CTC54" s="354"/>
      <c r="CTD54" s="354"/>
      <c r="CTE54" s="354"/>
      <c r="CTF54" s="354"/>
      <c r="CTG54" s="354"/>
      <c r="CTH54" s="354"/>
      <c r="CTI54" s="354"/>
      <c r="CTJ54" s="354"/>
      <c r="CTK54" s="354"/>
      <c r="CTL54" s="354"/>
      <c r="CTM54" s="354"/>
      <c r="CTN54" s="354"/>
      <c r="CTO54" s="354"/>
      <c r="CTP54" s="354"/>
      <c r="CTQ54" s="354"/>
      <c r="CTR54" s="354"/>
      <c r="CTS54" s="354"/>
      <c r="CTT54" s="354"/>
      <c r="CTU54" s="354"/>
      <c r="CTV54" s="354"/>
      <c r="CTW54" s="354"/>
      <c r="CTX54" s="354"/>
      <c r="CTY54" s="354"/>
      <c r="CTZ54" s="354"/>
      <c r="CUA54" s="354"/>
      <c r="CUB54" s="354"/>
      <c r="CUC54" s="354"/>
      <c r="CUD54" s="354"/>
      <c r="CUE54" s="354"/>
      <c r="CUF54" s="354"/>
      <c r="CUG54" s="354"/>
      <c r="CUH54" s="354"/>
      <c r="CUI54" s="354"/>
      <c r="CUJ54" s="354"/>
      <c r="CUK54" s="354"/>
      <c r="CUL54" s="354"/>
      <c r="CUM54" s="354"/>
      <c r="CUN54" s="354"/>
      <c r="CUO54" s="354"/>
      <c r="CUP54" s="354"/>
      <c r="CUQ54" s="354"/>
      <c r="CUR54" s="354"/>
      <c r="CUS54" s="354"/>
      <c r="CUT54" s="354"/>
      <c r="CUU54" s="354"/>
      <c r="CUV54" s="354"/>
      <c r="CUW54" s="354"/>
      <c r="CUX54" s="354"/>
      <c r="CUY54" s="354"/>
      <c r="CUZ54" s="354"/>
      <c r="CVA54" s="354"/>
      <c r="CVB54" s="354"/>
      <c r="CVC54" s="354"/>
      <c r="CVD54" s="354"/>
      <c r="CVE54" s="354"/>
      <c r="CVF54" s="354"/>
      <c r="CVG54" s="354"/>
      <c r="CVH54" s="354"/>
      <c r="CVI54" s="354"/>
      <c r="CVJ54" s="354"/>
      <c r="CVK54" s="354"/>
      <c r="CVL54" s="354"/>
      <c r="CVM54" s="354"/>
      <c r="CVN54" s="354"/>
      <c r="CVO54" s="354"/>
      <c r="CVP54" s="354"/>
      <c r="CVQ54" s="354"/>
      <c r="CVR54" s="354"/>
      <c r="CVS54" s="354"/>
      <c r="CVT54" s="354"/>
      <c r="CVU54" s="354"/>
      <c r="CVV54" s="354"/>
      <c r="CVW54" s="354"/>
      <c r="CVX54" s="354"/>
      <c r="CVY54" s="354"/>
      <c r="CVZ54" s="354"/>
      <c r="CWA54" s="354"/>
      <c r="CWB54" s="354"/>
      <c r="CWC54" s="354"/>
      <c r="CWD54" s="354"/>
      <c r="CWE54" s="354"/>
      <c r="CWF54" s="354"/>
      <c r="CWG54" s="354"/>
      <c r="CWH54" s="354"/>
      <c r="CWI54" s="354"/>
      <c r="CWJ54" s="354"/>
      <c r="CWK54" s="354"/>
      <c r="CWL54" s="354"/>
      <c r="CWM54" s="354"/>
      <c r="CWN54" s="354"/>
      <c r="CWO54" s="354"/>
      <c r="CWP54" s="354"/>
      <c r="CWQ54" s="354"/>
      <c r="CWR54" s="354"/>
      <c r="CWS54" s="354"/>
      <c r="CWT54" s="354"/>
      <c r="CWU54" s="354"/>
      <c r="CWV54" s="354"/>
      <c r="CWW54" s="354"/>
      <c r="CWX54" s="354"/>
      <c r="CWY54" s="354"/>
      <c r="CWZ54" s="354"/>
      <c r="CXA54" s="354"/>
      <c r="CXB54" s="354"/>
      <c r="CXC54" s="354"/>
      <c r="CXD54" s="354"/>
      <c r="CXE54" s="354"/>
      <c r="CXF54" s="354"/>
      <c r="CXG54" s="354"/>
      <c r="CXH54" s="354"/>
      <c r="CXI54" s="354"/>
      <c r="CXJ54" s="354"/>
      <c r="CXK54" s="354"/>
      <c r="CXL54" s="354"/>
      <c r="CXM54" s="354"/>
      <c r="CXN54" s="354"/>
      <c r="CXO54" s="354"/>
      <c r="CXP54" s="354"/>
      <c r="CXQ54" s="354"/>
      <c r="CXR54" s="354"/>
      <c r="CXS54" s="354"/>
      <c r="CXT54" s="354"/>
      <c r="CXU54" s="354"/>
      <c r="CXV54" s="354"/>
      <c r="CXW54" s="354"/>
      <c r="CXX54" s="354"/>
      <c r="CXY54" s="354"/>
      <c r="CXZ54" s="354"/>
      <c r="CYA54" s="354"/>
      <c r="CYB54" s="354"/>
      <c r="CYC54" s="354"/>
      <c r="CYD54" s="354"/>
      <c r="CYE54" s="354"/>
      <c r="CYF54" s="354"/>
      <c r="CYG54" s="354"/>
      <c r="CYH54" s="354"/>
      <c r="CYI54" s="354"/>
      <c r="CYJ54" s="354"/>
      <c r="CYK54" s="354"/>
      <c r="CYL54" s="354"/>
      <c r="CYM54" s="354"/>
      <c r="CYN54" s="354"/>
      <c r="CYO54" s="354"/>
      <c r="CYP54" s="354"/>
      <c r="CYQ54" s="354"/>
      <c r="CYR54" s="354"/>
      <c r="CYS54" s="354"/>
      <c r="CYT54" s="354"/>
      <c r="CYU54" s="354"/>
      <c r="CYV54" s="354"/>
      <c r="CYW54" s="354"/>
      <c r="CYX54" s="354"/>
      <c r="CYY54" s="354"/>
      <c r="CYZ54" s="354"/>
      <c r="CZA54" s="354"/>
      <c r="CZB54" s="354"/>
      <c r="CZC54" s="354"/>
      <c r="CZD54" s="354"/>
      <c r="CZE54" s="354"/>
      <c r="CZF54" s="354"/>
      <c r="CZG54" s="354"/>
      <c r="CZH54" s="354"/>
      <c r="CZI54" s="354"/>
      <c r="CZJ54" s="354"/>
      <c r="CZK54" s="354"/>
      <c r="CZL54" s="354"/>
      <c r="CZM54" s="354"/>
      <c r="CZN54" s="354"/>
      <c r="CZO54" s="354"/>
      <c r="CZP54" s="354"/>
      <c r="CZQ54" s="354"/>
      <c r="CZR54" s="354"/>
      <c r="CZS54" s="354"/>
      <c r="CZT54" s="354"/>
      <c r="CZU54" s="354"/>
      <c r="CZV54" s="354"/>
      <c r="CZW54" s="354"/>
      <c r="CZX54" s="354"/>
      <c r="CZY54" s="354"/>
      <c r="CZZ54" s="354"/>
      <c r="DAA54" s="354"/>
      <c r="DAB54" s="354"/>
      <c r="DAC54" s="354"/>
      <c r="DAD54" s="354"/>
      <c r="DAE54" s="354"/>
      <c r="DAF54" s="354"/>
      <c r="DAG54" s="354"/>
      <c r="DAH54" s="354"/>
      <c r="DAI54" s="354"/>
      <c r="DAJ54" s="354"/>
      <c r="DAK54" s="354"/>
      <c r="DAL54" s="354"/>
      <c r="DAM54" s="354"/>
      <c r="DAN54" s="354"/>
      <c r="DAO54" s="354"/>
      <c r="DAP54" s="354"/>
      <c r="DAQ54" s="354"/>
      <c r="DAR54" s="354"/>
      <c r="DAS54" s="354"/>
      <c r="DAT54" s="354"/>
      <c r="DAU54" s="354"/>
      <c r="DAV54" s="354"/>
      <c r="DAW54" s="354"/>
      <c r="DAX54" s="354"/>
      <c r="DAY54" s="354"/>
      <c r="DAZ54" s="354"/>
      <c r="DBA54" s="354"/>
      <c r="DBB54" s="354"/>
      <c r="DBC54" s="354"/>
      <c r="DBD54" s="354"/>
      <c r="DBE54" s="354"/>
      <c r="DBF54" s="354"/>
      <c r="DBG54" s="354"/>
      <c r="DBH54" s="354"/>
      <c r="DBI54" s="354"/>
      <c r="DBJ54" s="354"/>
      <c r="DBK54" s="354"/>
      <c r="DBL54" s="354"/>
      <c r="DBM54" s="354"/>
      <c r="DBN54" s="354"/>
      <c r="DBO54" s="354"/>
      <c r="DBP54" s="354"/>
      <c r="DBQ54" s="354"/>
      <c r="DBR54" s="354"/>
      <c r="DBS54" s="354"/>
      <c r="DBT54" s="354"/>
      <c r="DBU54" s="354"/>
      <c r="DBV54" s="354"/>
      <c r="DBW54" s="354"/>
      <c r="DBX54" s="354"/>
      <c r="DBY54" s="354"/>
      <c r="DBZ54" s="354"/>
      <c r="DCA54" s="354"/>
      <c r="DCB54" s="354"/>
      <c r="DCC54" s="354"/>
      <c r="DCD54" s="354"/>
      <c r="DCE54" s="354"/>
      <c r="DCF54" s="354"/>
      <c r="DCG54" s="354"/>
      <c r="DCH54" s="354"/>
      <c r="DCI54" s="354"/>
      <c r="DCJ54" s="354"/>
      <c r="DCK54" s="354"/>
      <c r="DCL54" s="354"/>
      <c r="DCM54" s="354"/>
      <c r="DCN54" s="354"/>
      <c r="DCO54" s="354"/>
      <c r="DCP54" s="354"/>
      <c r="DCQ54" s="354"/>
      <c r="DCR54" s="354"/>
      <c r="DCS54" s="354"/>
      <c r="DCT54" s="354"/>
      <c r="DCU54" s="354"/>
      <c r="DCV54" s="354"/>
      <c r="DCW54" s="354"/>
      <c r="DCX54" s="354"/>
      <c r="DCY54" s="354"/>
      <c r="DCZ54" s="354"/>
      <c r="DDA54" s="354"/>
      <c r="DDB54" s="354"/>
      <c r="DDC54" s="354"/>
      <c r="DDD54" s="354"/>
      <c r="DDE54" s="354"/>
      <c r="DDF54" s="354"/>
      <c r="DDG54" s="354"/>
      <c r="DDH54" s="354"/>
      <c r="DDI54" s="354"/>
      <c r="DDJ54" s="354"/>
      <c r="DDK54" s="354"/>
      <c r="DDL54" s="354"/>
      <c r="DDM54" s="354"/>
      <c r="DDN54" s="354"/>
      <c r="DDO54" s="354"/>
      <c r="DDP54" s="354"/>
      <c r="DDQ54" s="354"/>
      <c r="DDR54" s="354"/>
      <c r="DDS54" s="354"/>
      <c r="DDT54" s="354"/>
      <c r="DDU54" s="354"/>
      <c r="DDV54" s="354"/>
      <c r="DDW54" s="354"/>
      <c r="DDX54" s="354"/>
      <c r="DDY54" s="354"/>
      <c r="DDZ54" s="354"/>
      <c r="DEA54" s="354"/>
      <c r="DEB54" s="354"/>
      <c r="DEC54" s="354"/>
      <c r="DED54" s="354"/>
      <c r="DEE54" s="354"/>
      <c r="DEF54" s="354"/>
      <c r="DEG54" s="354"/>
      <c r="DEH54" s="354"/>
      <c r="DEI54" s="354"/>
      <c r="DEJ54" s="354"/>
      <c r="DEK54" s="354"/>
      <c r="DEL54" s="354"/>
      <c r="DEM54" s="354"/>
      <c r="DEN54" s="354"/>
      <c r="DEO54" s="354"/>
      <c r="DEP54" s="354"/>
      <c r="DEQ54" s="354"/>
      <c r="DER54" s="354"/>
      <c r="DES54" s="354"/>
      <c r="DET54" s="354"/>
      <c r="DEU54" s="354"/>
      <c r="DEV54" s="354"/>
      <c r="DEW54" s="354"/>
      <c r="DEX54" s="354"/>
      <c r="DEY54" s="354"/>
      <c r="DEZ54" s="354"/>
      <c r="DFA54" s="354"/>
      <c r="DFB54" s="354"/>
      <c r="DFC54" s="354"/>
      <c r="DFD54" s="354"/>
      <c r="DFE54" s="354"/>
      <c r="DFF54" s="354"/>
      <c r="DFG54" s="354"/>
      <c r="DFH54" s="354"/>
      <c r="DFI54" s="354"/>
      <c r="DFJ54" s="354"/>
      <c r="DFK54" s="354"/>
      <c r="DFL54" s="354"/>
      <c r="DFM54" s="354"/>
      <c r="DFN54" s="354"/>
      <c r="DFO54" s="354"/>
      <c r="DFP54" s="354"/>
      <c r="DFQ54" s="354"/>
      <c r="DFR54" s="354"/>
      <c r="DFS54" s="354"/>
      <c r="DFT54" s="354"/>
      <c r="DFU54" s="354"/>
      <c r="DFV54" s="354"/>
      <c r="DFW54" s="354"/>
      <c r="DFX54" s="354"/>
      <c r="DFY54" s="354"/>
      <c r="DFZ54" s="354"/>
      <c r="DGA54" s="354"/>
      <c r="DGB54" s="354"/>
      <c r="DGC54" s="354"/>
      <c r="DGD54" s="354"/>
      <c r="DGE54" s="354"/>
      <c r="DGF54" s="354"/>
      <c r="DGG54" s="354"/>
      <c r="DGH54" s="354"/>
      <c r="DGI54" s="354"/>
      <c r="DGJ54" s="354"/>
      <c r="DGK54" s="354"/>
      <c r="DGL54" s="354"/>
      <c r="DGM54" s="354"/>
      <c r="DGN54" s="354"/>
      <c r="DGO54" s="354"/>
      <c r="DGP54" s="354"/>
      <c r="DGQ54" s="354"/>
      <c r="DGR54" s="354"/>
      <c r="DGS54" s="354"/>
      <c r="DGT54" s="354"/>
      <c r="DGU54" s="354"/>
      <c r="DGV54" s="354"/>
      <c r="DGW54" s="354"/>
      <c r="DGX54" s="354"/>
      <c r="DGY54" s="354"/>
      <c r="DGZ54" s="354"/>
      <c r="DHA54" s="354"/>
      <c r="DHB54" s="354"/>
      <c r="DHC54" s="354"/>
      <c r="DHD54" s="354"/>
      <c r="DHE54" s="354"/>
      <c r="DHF54" s="354"/>
      <c r="DHG54" s="354"/>
      <c r="DHH54" s="354"/>
      <c r="DHI54" s="354"/>
      <c r="DHJ54" s="354"/>
      <c r="DHK54" s="354"/>
      <c r="DHL54" s="354"/>
      <c r="DHM54" s="354"/>
      <c r="DHN54" s="354"/>
      <c r="DHO54" s="354"/>
      <c r="DHP54" s="354"/>
      <c r="DHQ54" s="354"/>
      <c r="DHR54" s="354"/>
      <c r="DHS54" s="354"/>
      <c r="DHT54" s="354"/>
      <c r="DHU54" s="354"/>
      <c r="DHV54" s="354"/>
      <c r="DHW54" s="354"/>
      <c r="DHX54" s="354"/>
      <c r="DHY54" s="354"/>
      <c r="DHZ54" s="354"/>
      <c r="DIA54" s="354"/>
      <c r="DIB54" s="354"/>
      <c r="DIC54" s="354"/>
      <c r="DID54" s="354"/>
      <c r="DIE54" s="354"/>
      <c r="DIF54" s="354"/>
      <c r="DIG54" s="354"/>
      <c r="DIH54" s="354"/>
      <c r="DII54" s="354"/>
      <c r="DIJ54" s="354"/>
      <c r="DIK54" s="354"/>
      <c r="DIL54" s="354"/>
      <c r="DIM54" s="354"/>
      <c r="DIN54" s="354"/>
      <c r="DIO54" s="354"/>
      <c r="DIP54" s="354"/>
      <c r="DIQ54" s="354"/>
      <c r="DIR54" s="354"/>
      <c r="DIS54" s="354"/>
      <c r="DIT54" s="354"/>
      <c r="DIU54" s="354"/>
      <c r="DIV54" s="354"/>
      <c r="DIW54" s="354"/>
      <c r="DIX54" s="354"/>
      <c r="DIY54" s="354"/>
      <c r="DIZ54" s="354"/>
      <c r="DJA54" s="354"/>
      <c r="DJB54" s="354"/>
      <c r="DJC54" s="354"/>
      <c r="DJD54" s="354"/>
      <c r="DJE54" s="354"/>
      <c r="DJF54" s="354"/>
      <c r="DJG54" s="354"/>
      <c r="DJH54" s="354"/>
      <c r="DJI54" s="354"/>
      <c r="DJJ54" s="354"/>
      <c r="DJK54" s="354"/>
      <c r="DJL54" s="354"/>
      <c r="DJM54" s="354"/>
      <c r="DJN54" s="354"/>
      <c r="DJO54" s="354"/>
      <c r="DJP54" s="354"/>
      <c r="DJQ54" s="354"/>
      <c r="DJR54" s="354"/>
      <c r="DJS54" s="354"/>
      <c r="DJT54" s="354"/>
      <c r="DJU54" s="354"/>
      <c r="DJV54" s="354"/>
      <c r="DJW54" s="354"/>
      <c r="DJX54" s="354"/>
      <c r="DJY54" s="354"/>
      <c r="DJZ54" s="354"/>
      <c r="DKA54" s="354"/>
      <c r="DKB54" s="354"/>
      <c r="DKC54" s="354"/>
      <c r="DKD54" s="354"/>
      <c r="DKE54" s="354"/>
      <c r="DKF54" s="354"/>
      <c r="DKG54" s="354"/>
      <c r="DKH54" s="354"/>
      <c r="DKI54" s="354"/>
      <c r="DKJ54" s="354"/>
      <c r="DKK54" s="354"/>
      <c r="DKL54" s="354"/>
      <c r="DKM54" s="354"/>
      <c r="DKN54" s="354"/>
      <c r="DKO54" s="354"/>
      <c r="DKP54" s="354"/>
      <c r="DKQ54" s="354"/>
      <c r="DKR54" s="354"/>
      <c r="DKS54" s="354"/>
      <c r="DKT54" s="354"/>
      <c r="DKU54" s="354"/>
      <c r="DKV54" s="354"/>
      <c r="DKW54" s="354"/>
      <c r="DKX54" s="354"/>
      <c r="DKY54" s="354"/>
      <c r="DKZ54" s="354"/>
      <c r="DLA54" s="354"/>
      <c r="DLB54" s="354"/>
      <c r="DLC54" s="354"/>
      <c r="DLD54" s="354"/>
      <c r="DLE54" s="354"/>
      <c r="DLF54" s="354"/>
      <c r="DLG54" s="354"/>
      <c r="DLH54" s="354"/>
      <c r="DLI54" s="354"/>
      <c r="DLJ54" s="354"/>
      <c r="DLK54" s="354"/>
      <c r="DLL54" s="354"/>
      <c r="DLM54" s="354"/>
      <c r="DLN54" s="354"/>
      <c r="DLO54" s="354"/>
      <c r="DLP54" s="354"/>
      <c r="DLQ54" s="354"/>
      <c r="DLR54" s="354"/>
      <c r="DLS54" s="354"/>
      <c r="DLT54" s="354"/>
      <c r="DLU54" s="354"/>
      <c r="DLV54" s="354"/>
      <c r="DLW54" s="354"/>
      <c r="DLX54" s="354"/>
      <c r="DLY54" s="354"/>
      <c r="DLZ54" s="354"/>
      <c r="DMA54" s="354"/>
      <c r="DMB54" s="354"/>
      <c r="DMC54" s="354"/>
      <c r="DMD54" s="354"/>
      <c r="DME54" s="354"/>
      <c r="DMF54" s="354"/>
      <c r="DMG54" s="354"/>
      <c r="DMH54" s="354"/>
      <c r="DMI54" s="354"/>
      <c r="DMJ54" s="354"/>
      <c r="DMK54" s="354"/>
      <c r="DML54" s="354"/>
      <c r="DMM54" s="354"/>
      <c r="DMN54" s="354"/>
      <c r="DMO54" s="354"/>
      <c r="DMP54" s="354"/>
      <c r="DMQ54" s="354"/>
      <c r="DMR54" s="354"/>
      <c r="DMS54" s="354"/>
      <c r="DMT54" s="354"/>
      <c r="DMU54" s="354"/>
      <c r="DMV54" s="354"/>
      <c r="DMW54" s="354"/>
      <c r="DMX54" s="354"/>
      <c r="DMY54" s="354"/>
      <c r="DMZ54" s="354"/>
      <c r="DNA54" s="354"/>
      <c r="DNB54" s="354"/>
      <c r="DNC54" s="354"/>
      <c r="DND54" s="354"/>
      <c r="DNE54" s="354"/>
      <c r="DNF54" s="354"/>
      <c r="DNG54" s="354"/>
      <c r="DNH54" s="354"/>
      <c r="DNI54" s="354"/>
      <c r="DNJ54" s="354"/>
      <c r="DNK54" s="354"/>
      <c r="DNL54" s="354"/>
      <c r="DNM54" s="354"/>
      <c r="DNN54" s="354"/>
      <c r="DNO54" s="354"/>
      <c r="DNP54" s="354"/>
      <c r="DNQ54" s="354"/>
      <c r="DNR54" s="354"/>
      <c r="DNS54" s="354"/>
      <c r="DNT54" s="354"/>
      <c r="DNU54" s="354"/>
      <c r="DNV54" s="354"/>
      <c r="DNW54" s="354"/>
      <c r="DNX54" s="354"/>
      <c r="DNY54" s="354"/>
      <c r="DNZ54" s="354"/>
      <c r="DOA54" s="354"/>
      <c r="DOB54" s="354"/>
      <c r="DOC54" s="354"/>
      <c r="DOD54" s="354"/>
      <c r="DOE54" s="354"/>
      <c r="DOF54" s="354"/>
      <c r="DOG54" s="354"/>
      <c r="DOH54" s="354"/>
      <c r="DOI54" s="354"/>
      <c r="DOJ54" s="354"/>
      <c r="DOK54" s="354"/>
      <c r="DOL54" s="354"/>
      <c r="DOM54" s="354"/>
      <c r="DON54" s="354"/>
      <c r="DOO54" s="354"/>
      <c r="DOP54" s="354"/>
      <c r="DOQ54" s="354"/>
      <c r="DOR54" s="354"/>
      <c r="DOS54" s="354"/>
      <c r="DOT54" s="354"/>
      <c r="DOU54" s="354"/>
      <c r="DOV54" s="354"/>
      <c r="DOW54" s="354"/>
      <c r="DOX54" s="354"/>
      <c r="DOY54" s="354"/>
      <c r="DOZ54" s="354"/>
      <c r="DPA54" s="354"/>
      <c r="DPB54" s="354"/>
      <c r="DPC54" s="354"/>
      <c r="DPD54" s="354"/>
      <c r="DPE54" s="354"/>
      <c r="DPF54" s="354"/>
      <c r="DPG54" s="354"/>
      <c r="DPH54" s="354"/>
      <c r="DPI54" s="354"/>
      <c r="DPJ54" s="354"/>
      <c r="DPK54" s="354"/>
      <c r="DPL54" s="354"/>
      <c r="DPM54" s="354"/>
      <c r="DPN54" s="354"/>
      <c r="DPO54" s="354"/>
      <c r="DPP54" s="354"/>
      <c r="DPQ54" s="354"/>
      <c r="DPR54" s="354"/>
      <c r="DPS54" s="354"/>
      <c r="DPT54" s="354"/>
      <c r="DPU54" s="354"/>
      <c r="DPV54" s="354"/>
      <c r="DPW54" s="354"/>
      <c r="DPX54" s="354"/>
      <c r="DPY54" s="354"/>
      <c r="DPZ54" s="354"/>
      <c r="DQA54" s="354"/>
      <c r="DQB54" s="354"/>
      <c r="DQC54" s="354"/>
      <c r="DQD54" s="354"/>
      <c r="DQE54" s="354"/>
      <c r="DQF54" s="354"/>
      <c r="DQG54" s="354"/>
      <c r="DQH54" s="354"/>
      <c r="DQI54" s="354"/>
      <c r="DQJ54" s="354"/>
      <c r="DQK54" s="354"/>
      <c r="DQL54" s="354"/>
      <c r="DQM54" s="354"/>
      <c r="DQN54" s="354"/>
      <c r="DQO54" s="354"/>
      <c r="DQP54" s="354"/>
      <c r="DQQ54" s="354"/>
      <c r="DQR54" s="354"/>
      <c r="DQS54" s="354"/>
      <c r="DQT54" s="354"/>
      <c r="DQU54" s="354"/>
      <c r="DQV54" s="354"/>
      <c r="DQW54" s="354"/>
      <c r="DQX54" s="354"/>
      <c r="DQY54" s="354"/>
      <c r="DQZ54" s="354"/>
      <c r="DRA54" s="354"/>
      <c r="DRB54" s="354"/>
      <c r="DRC54" s="354"/>
      <c r="DRD54" s="354"/>
      <c r="DRE54" s="354"/>
      <c r="DRF54" s="354"/>
      <c r="DRG54" s="354"/>
      <c r="DRH54" s="354"/>
      <c r="DRI54" s="354"/>
      <c r="DRJ54" s="354"/>
      <c r="DRK54" s="354"/>
      <c r="DRL54" s="354"/>
      <c r="DRM54" s="354"/>
      <c r="DRN54" s="354"/>
      <c r="DRO54" s="354"/>
      <c r="DRP54" s="354"/>
      <c r="DRQ54" s="354"/>
      <c r="DRR54" s="354"/>
      <c r="DRS54" s="354"/>
      <c r="DRT54" s="354"/>
      <c r="DRU54" s="354"/>
      <c r="DRV54" s="354"/>
      <c r="DRW54" s="354"/>
      <c r="DRX54" s="354"/>
      <c r="DRY54" s="354"/>
      <c r="DRZ54" s="354"/>
      <c r="DSA54" s="354"/>
      <c r="DSB54" s="354"/>
      <c r="DSC54" s="354"/>
      <c r="DSD54" s="354"/>
      <c r="DSE54" s="354"/>
      <c r="DSF54" s="354"/>
      <c r="DSG54" s="354"/>
      <c r="DSH54" s="354"/>
      <c r="DSI54" s="354"/>
      <c r="DSJ54" s="354"/>
      <c r="DSK54" s="354"/>
      <c r="DSL54" s="354"/>
      <c r="DSM54" s="354"/>
      <c r="DSN54" s="354"/>
      <c r="DSO54" s="354"/>
      <c r="DSP54" s="354"/>
      <c r="DSQ54" s="354"/>
      <c r="DSR54" s="354"/>
      <c r="DSS54" s="354"/>
      <c r="DST54" s="354"/>
      <c r="DSU54" s="354"/>
      <c r="DSV54" s="354"/>
      <c r="DSW54" s="354"/>
      <c r="DSX54" s="354"/>
      <c r="DSY54" s="354"/>
      <c r="DSZ54" s="354"/>
      <c r="DTA54" s="354"/>
      <c r="DTB54" s="354"/>
      <c r="DTC54" s="354"/>
      <c r="DTD54" s="354"/>
      <c r="DTE54" s="354"/>
      <c r="DTF54" s="354"/>
      <c r="DTG54" s="354"/>
      <c r="DTH54" s="354"/>
      <c r="DTI54" s="354"/>
      <c r="DTJ54" s="354"/>
      <c r="DTK54" s="354"/>
      <c r="DTL54" s="354"/>
      <c r="DTM54" s="354"/>
      <c r="DTN54" s="354"/>
      <c r="DTO54" s="354"/>
      <c r="DTP54" s="354"/>
      <c r="DTQ54" s="354"/>
      <c r="DTR54" s="354"/>
      <c r="DTS54" s="354"/>
      <c r="DTT54" s="354"/>
      <c r="DTU54" s="354"/>
      <c r="DTV54" s="354"/>
      <c r="DTW54" s="354"/>
      <c r="DTX54" s="354"/>
      <c r="DTY54" s="354"/>
      <c r="DTZ54" s="354"/>
      <c r="DUA54" s="354"/>
      <c r="DUB54" s="354"/>
      <c r="DUC54" s="354"/>
      <c r="DUD54" s="354"/>
      <c r="DUE54" s="354"/>
      <c r="DUF54" s="354"/>
      <c r="DUG54" s="354"/>
      <c r="DUH54" s="354"/>
      <c r="DUI54" s="354"/>
      <c r="DUJ54" s="354"/>
      <c r="DUK54" s="354"/>
      <c r="DUL54" s="354"/>
      <c r="DUM54" s="354"/>
      <c r="DUN54" s="354"/>
      <c r="DUO54" s="354"/>
      <c r="DUP54" s="354"/>
      <c r="DUQ54" s="354"/>
      <c r="DUR54" s="354"/>
      <c r="DUS54" s="354"/>
      <c r="DUT54" s="354"/>
      <c r="DUU54" s="354"/>
      <c r="DUV54" s="354"/>
      <c r="DUW54" s="354"/>
      <c r="DUX54" s="354"/>
      <c r="DUY54" s="354"/>
      <c r="DUZ54" s="354"/>
      <c r="DVA54" s="354"/>
      <c r="DVB54" s="354"/>
      <c r="DVC54" s="354"/>
      <c r="DVD54" s="354"/>
      <c r="DVE54" s="354"/>
      <c r="DVF54" s="354"/>
      <c r="DVG54" s="354"/>
      <c r="DVH54" s="354"/>
      <c r="DVI54" s="354"/>
      <c r="DVJ54" s="354"/>
      <c r="DVK54" s="354"/>
      <c r="DVL54" s="354"/>
      <c r="DVM54" s="354"/>
      <c r="DVN54" s="354"/>
      <c r="DVO54" s="354"/>
      <c r="DVP54" s="354"/>
      <c r="DVQ54" s="354"/>
      <c r="DVR54" s="354"/>
      <c r="DVS54" s="354"/>
      <c r="DVT54" s="354"/>
      <c r="DVU54" s="354"/>
      <c r="DVV54" s="354"/>
      <c r="DVW54" s="354"/>
      <c r="DVX54" s="354"/>
      <c r="DVY54" s="354"/>
      <c r="DVZ54" s="354"/>
      <c r="DWA54" s="354"/>
      <c r="DWB54" s="354"/>
      <c r="DWC54" s="354"/>
      <c r="DWD54" s="354"/>
      <c r="DWE54" s="354"/>
      <c r="DWF54" s="354"/>
      <c r="DWG54" s="354"/>
      <c r="DWH54" s="354"/>
      <c r="DWI54" s="354"/>
      <c r="DWJ54" s="354"/>
      <c r="DWK54" s="354"/>
      <c r="DWL54" s="354"/>
      <c r="DWM54" s="354"/>
      <c r="DWN54" s="354"/>
      <c r="DWO54" s="354"/>
      <c r="DWP54" s="354"/>
      <c r="DWQ54" s="354"/>
      <c r="DWR54" s="354"/>
      <c r="DWS54" s="354"/>
      <c r="DWT54" s="354"/>
      <c r="DWU54" s="354"/>
      <c r="DWV54" s="354"/>
      <c r="DWW54" s="354"/>
      <c r="DWX54" s="354"/>
      <c r="DWY54" s="354"/>
      <c r="DWZ54" s="354"/>
      <c r="DXA54" s="354"/>
      <c r="DXB54" s="354"/>
      <c r="DXC54" s="354"/>
      <c r="DXD54" s="354"/>
      <c r="DXE54" s="354"/>
      <c r="DXF54" s="354"/>
      <c r="DXG54" s="354"/>
      <c r="DXH54" s="354"/>
      <c r="DXI54" s="354"/>
      <c r="DXJ54" s="354"/>
      <c r="DXK54" s="354"/>
      <c r="DXL54" s="354"/>
      <c r="DXM54" s="354"/>
      <c r="DXN54" s="354"/>
      <c r="DXO54" s="354"/>
      <c r="DXP54" s="354"/>
      <c r="DXQ54" s="354"/>
      <c r="DXR54" s="354"/>
      <c r="DXS54" s="354"/>
      <c r="DXT54" s="354"/>
      <c r="DXU54" s="354"/>
      <c r="DXV54" s="354"/>
      <c r="DXW54" s="354"/>
      <c r="DXX54" s="354"/>
      <c r="DXY54" s="354"/>
      <c r="DXZ54" s="354"/>
      <c r="DYA54" s="354"/>
      <c r="DYB54" s="354"/>
      <c r="DYC54" s="354"/>
      <c r="DYD54" s="354"/>
      <c r="DYE54" s="354"/>
      <c r="DYF54" s="354"/>
      <c r="DYG54" s="354"/>
      <c r="DYH54" s="354"/>
      <c r="DYI54" s="354"/>
      <c r="DYJ54" s="354"/>
      <c r="DYK54" s="354"/>
      <c r="DYL54" s="354"/>
      <c r="DYM54" s="354"/>
      <c r="DYN54" s="354"/>
      <c r="DYO54" s="354"/>
      <c r="DYP54" s="354"/>
      <c r="DYQ54" s="354"/>
      <c r="DYR54" s="354"/>
      <c r="DYS54" s="354"/>
      <c r="DYT54" s="354"/>
      <c r="DYU54" s="354"/>
      <c r="DYV54" s="354"/>
      <c r="DYW54" s="354"/>
      <c r="DYX54" s="354"/>
      <c r="DYY54" s="354"/>
      <c r="DYZ54" s="354"/>
      <c r="DZA54" s="354"/>
      <c r="DZB54" s="354"/>
      <c r="DZC54" s="354"/>
      <c r="DZD54" s="354"/>
      <c r="DZE54" s="354"/>
      <c r="DZF54" s="354"/>
      <c r="DZG54" s="354"/>
      <c r="DZH54" s="354"/>
      <c r="DZI54" s="354"/>
      <c r="DZJ54" s="354"/>
      <c r="DZK54" s="354"/>
      <c r="DZL54" s="354"/>
      <c r="DZM54" s="354"/>
      <c r="DZN54" s="354"/>
      <c r="DZO54" s="354"/>
      <c r="DZP54" s="354"/>
      <c r="DZQ54" s="354"/>
      <c r="DZR54" s="354"/>
      <c r="DZS54" s="354"/>
      <c r="DZT54" s="354"/>
      <c r="DZU54" s="354"/>
      <c r="DZV54" s="354"/>
      <c r="DZW54" s="354"/>
      <c r="DZX54" s="354"/>
      <c r="DZY54" s="354"/>
      <c r="DZZ54" s="354"/>
      <c r="EAA54" s="354"/>
      <c r="EAB54" s="354"/>
      <c r="EAC54" s="354"/>
      <c r="EAD54" s="354"/>
      <c r="EAE54" s="354"/>
      <c r="EAF54" s="354"/>
      <c r="EAG54" s="354"/>
      <c r="EAH54" s="354"/>
      <c r="EAI54" s="354"/>
      <c r="EAJ54" s="354"/>
      <c r="EAK54" s="354"/>
      <c r="EAL54" s="354"/>
      <c r="EAM54" s="354"/>
      <c r="EAN54" s="354"/>
      <c r="EAO54" s="354"/>
      <c r="EAP54" s="354"/>
      <c r="EAQ54" s="354"/>
      <c r="EAR54" s="354"/>
      <c r="EAS54" s="354"/>
      <c r="EAT54" s="354"/>
      <c r="EAU54" s="354"/>
      <c r="EAV54" s="354"/>
      <c r="EAW54" s="354"/>
      <c r="EAX54" s="354"/>
      <c r="EAY54" s="354"/>
      <c r="EAZ54" s="354"/>
      <c r="EBA54" s="354"/>
      <c r="EBB54" s="354"/>
      <c r="EBC54" s="354"/>
      <c r="EBD54" s="354"/>
      <c r="EBE54" s="354"/>
      <c r="EBF54" s="354"/>
      <c r="EBG54" s="354"/>
      <c r="EBH54" s="354"/>
      <c r="EBI54" s="354"/>
      <c r="EBJ54" s="354"/>
      <c r="EBK54" s="354"/>
      <c r="EBL54" s="354"/>
      <c r="EBM54" s="354"/>
      <c r="EBN54" s="354"/>
      <c r="EBO54" s="354"/>
      <c r="EBP54" s="354"/>
      <c r="EBQ54" s="354"/>
      <c r="EBR54" s="354"/>
      <c r="EBS54" s="354"/>
      <c r="EBT54" s="354"/>
      <c r="EBU54" s="354"/>
      <c r="EBV54" s="354"/>
      <c r="EBW54" s="354"/>
      <c r="EBX54" s="354"/>
      <c r="EBY54" s="354"/>
      <c r="EBZ54" s="354"/>
      <c r="ECA54" s="354"/>
      <c r="ECB54" s="354"/>
      <c r="ECC54" s="354"/>
      <c r="ECD54" s="354"/>
      <c r="ECE54" s="354"/>
      <c r="ECF54" s="354"/>
      <c r="ECG54" s="354"/>
      <c r="ECH54" s="354"/>
      <c r="ECI54" s="354"/>
      <c r="ECJ54" s="354"/>
      <c r="ECK54" s="354"/>
      <c r="ECL54" s="354"/>
      <c r="ECM54" s="354"/>
      <c r="ECN54" s="354"/>
      <c r="ECO54" s="354"/>
      <c r="ECP54" s="354"/>
      <c r="ECQ54" s="354"/>
      <c r="ECR54" s="354"/>
      <c r="ECS54" s="354"/>
      <c r="ECT54" s="354"/>
      <c r="ECU54" s="354"/>
      <c r="ECV54" s="354"/>
      <c r="ECW54" s="354"/>
      <c r="ECX54" s="354"/>
      <c r="ECY54" s="354"/>
      <c r="ECZ54" s="354"/>
      <c r="EDA54" s="354"/>
      <c r="EDB54" s="354"/>
      <c r="EDC54" s="354"/>
      <c r="EDD54" s="354"/>
      <c r="EDE54" s="354"/>
      <c r="EDF54" s="354"/>
      <c r="EDG54" s="354"/>
      <c r="EDH54" s="354"/>
      <c r="EDI54" s="354"/>
      <c r="EDJ54" s="354"/>
      <c r="EDK54" s="354"/>
      <c r="EDL54" s="354"/>
      <c r="EDM54" s="354"/>
      <c r="EDN54" s="354"/>
      <c r="EDO54" s="354"/>
      <c r="EDP54" s="354"/>
      <c r="EDQ54" s="354"/>
      <c r="EDR54" s="354"/>
      <c r="EDS54" s="354"/>
      <c r="EDT54" s="354"/>
      <c r="EDU54" s="354"/>
      <c r="EDV54" s="354"/>
      <c r="EDW54" s="354"/>
      <c r="EDX54" s="354"/>
      <c r="EDY54" s="354"/>
      <c r="EDZ54" s="354"/>
      <c r="EEA54" s="354"/>
      <c r="EEB54" s="354"/>
      <c r="EEC54" s="354"/>
      <c r="EED54" s="354"/>
      <c r="EEE54" s="354"/>
      <c r="EEF54" s="354"/>
      <c r="EEG54" s="354"/>
      <c r="EEH54" s="354"/>
      <c r="EEI54" s="354"/>
      <c r="EEJ54" s="354"/>
      <c r="EEK54" s="354"/>
      <c r="EEL54" s="354"/>
      <c r="EEM54" s="354"/>
      <c r="EEN54" s="354"/>
      <c r="EEO54" s="354"/>
      <c r="EEP54" s="354"/>
      <c r="EEQ54" s="354"/>
      <c r="EER54" s="354"/>
      <c r="EES54" s="354"/>
      <c r="EET54" s="354"/>
      <c r="EEU54" s="354"/>
      <c r="EEV54" s="354"/>
      <c r="EEW54" s="354"/>
      <c r="EEX54" s="354"/>
      <c r="EEY54" s="354"/>
      <c r="EEZ54" s="354"/>
      <c r="EFA54" s="354"/>
      <c r="EFB54" s="354"/>
      <c r="EFC54" s="354"/>
      <c r="EFD54" s="354"/>
      <c r="EFE54" s="354"/>
      <c r="EFF54" s="354"/>
      <c r="EFG54" s="354"/>
      <c r="EFH54" s="354"/>
      <c r="EFI54" s="354"/>
      <c r="EFJ54" s="354"/>
      <c r="EFK54" s="354"/>
      <c r="EFL54" s="354"/>
      <c r="EFM54" s="354"/>
      <c r="EFN54" s="354"/>
      <c r="EFO54" s="354"/>
      <c r="EFP54" s="354"/>
      <c r="EFQ54" s="354"/>
      <c r="EFR54" s="354"/>
      <c r="EFS54" s="354"/>
      <c r="EFT54" s="354"/>
      <c r="EFU54" s="354"/>
      <c r="EFV54" s="354"/>
      <c r="EFW54" s="354"/>
      <c r="EFX54" s="354"/>
      <c r="EFY54" s="354"/>
      <c r="EFZ54" s="354"/>
      <c r="EGA54" s="354"/>
      <c r="EGB54" s="354"/>
      <c r="EGC54" s="354"/>
      <c r="EGD54" s="354"/>
      <c r="EGE54" s="354"/>
      <c r="EGF54" s="354"/>
      <c r="EGG54" s="354"/>
      <c r="EGH54" s="354"/>
      <c r="EGI54" s="354"/>
      <c r="EGJ54" s="354"/>
      <c r="EGK54" s="354"/>
      <c r="EGL54" s="354"/>
      <c r="EGM54" s="354"/>
      <c r="EGN54" s="354"/>
      <c r="EGO54" s="354"/>
      <c r="EGP54" s="354"/>
      <c r="EGQ54" s="354"/>
      <c r="EGR54" s="354"/>
      <c r="EGS54" s="354"/>
      <c r="EGT54" s="354"/>
      <c r="EGU54" s="354"/>
      <c r="EGV54" s="354"/>
      <c r="EGW54" s="354"/>
      <c r="EGX54" s="354"/>
      <c r="EGY54" s="354"/>
      <c r="EGZ54" s="354"/>
      <c r="EHA54" s="354"/>
      <c r="EHB54" s="354"/>
      <c r="EHC54" s="354"/>
      <c r="EHD54" s="354"/>
      <c r="EHE54" s="354"/>
      <c r="EHF54" s="354"/>
      <c r="EHG54" s="354"/>
      <c r="EHH54" s="354"/>
      <c r="EHI54" s="354"/>
      <c r="EHJ54" s="354"/>
      <c r="EHK54" s="354"/>
      <c r="EHL54" s="354"/>
      <c r="EHM54" s="354"/>
      <c r="EHN54" s="354"/>
      <c r="EHO54" s="354"/>
      <c r="EHP54" s="354"/>
      <c r="EHQ54" s="354"/>
      <c r="EHR54" s="354"/>
      <c r="EHS54" s="354"/>
      <c r="EHT54" s="354"/>
      <c r="EHU54" s="354"/>
      <c r="EHV54" s="354"/>
      <c r="EHW54" s="354"/>
      <c r="EHX54" s="354"/>
      <c r="EHY54" s="354"/>
      <c r="EHZ54" s="354"/>
      <c r="EIA54" s="354"/>
      <c r="EIB54" s="354"/>
      <c r="EIC54" s="354"/>
      <c r="EID54" s="354"/>
      <c r="EIE54" s="354"/>
      <c r="EIF54" s="354"/>
      <c r="EIG54" s="354"/>
      <c r="EIH54" s="354"/>
      <c r="EII54" s="354"/>
      <c r="EIJ54" s="354"/>
      <c r="EIK54" s="354"/>
      <c r="EIL54" s="354"/>
      <c r="EIM54" s="354"/>
      <c r="EIN54" s="354"/>
      <c r="EIO54" s="354"/>
      <c r="EIP54" s="354"/>
      <c r="EIQ54" s="354"/>
      <c r="EIR54" s="354"/>
      <c r="EIS54" s="354"/>
      <c r="EIT54" s="354"/>
      <c r="EIU54" s="354"/>
      <c r="EIV54" s="354"/>
      <c r="EIW54" s="354"/>
      <c r="EIX54" s="354"/>
      <c r="EIY54" s="354"/>
      <c r="EIZ54" s="354"/>
      <c r="EJA54" s="354"/>
      <c r="EJB54" s="354"/>
      <c r="EJC54" s="354"/>
      <c r="EJD54" s="354"/>
      <c r="EJE54" s="354"/>
      <c r="EJF54" s="354"/>
      <c r="EJG54" s="354"/>
      <c r="EJH54" s="354"/>
      <c r="EJI54" s="354"/>
      <c r="EJJ54" s="354"/>
      <c r="EJK54" s="354"/>
      <c r="EJL54" s="354"/>
      <c r="EJM54" s="354"/>
      <c r="EJN54" s="354"/>
      <c r="EJO54" s="354"/>
      <c r="EJP54" s="354"/>
      <c r="EJQ54" s="354"/>
      <c r="EJR54" s="354"/>
      <c r="EJS54" s="354"/>
      <c r="EJT54" s="354"/>
      <c r="EJU54" s="354"/>
      <c r="EJV54" s="354"/>
      <c r="EJW54" s="354"/>
      <c r="EJX54" s="354"/>
      <c r="EJY54" s="354"/>
      <c r="EJZ54" s="354"/>
      <c r="EKA54" s="354"/>
      <c r="EKB54" s="354"/>
      <c r="EKC54" s="354"/>
      <c r="EKD54" s="354"/>
      <c r="EKE54" s="354"/>
      <c r="EKF54" s="354"/>
      <c r="EKG54" s="354"/>
      <c r="EKH54" s="354"/>
      <c r="EKI54" s="354"/>
      <c r="EKJ54" s="354"/>
      <c r="EKK54" s="354"/>
      <c r="EKL54" s="354"/>
      <c r="EKM54" s="354"/>
      <c r="EKN54" s="354"/>
      <c r="EKO54" s="354"/>
      <c r="EKP54" s="354"/>
      <c r="EKQ54" s="354"/>
      <c r="EKR54" s="354"/>
      <c r="EKS54" s="354"/>
      <c r="EKT54" s="354"/>
      <c r="EKU54" s="354"/>
      <c r="EKV54" s="354"/>
      <c r="EKW54" s="354"/>
      <c r="EKX54" s="354"/>
      <c r="EKY54" s="354"/>
      <c r="EKZ54" s="354"/>
      <c r="ELA54" s="354"/>
      <c r="ELB54" s="354"/>
      <c r="ELC54" s="354"/>
      <c r="ELD54" s="354"/>
      <c r="ELE54" s="354"/>
      <c r="ELF54" s="354"/>
      <c r="ELG54" s="354"/>
      <c r="ELH54" s="354"/>
      <c r="ELI54" s="354"/>
      <c r="ELJ54" s="354"/>
      <c r="ELK54" s="354"/>
      <c r="ELL54" s="354"/>
      <c r="ELM54" s="354"/>
      <c r="ELN54" s="354"/>
      <c r="ELO54" s="354"/>
      <c r="ELP54" s="354"/>
      <c r="ELQ54" s="354"/>
      <c r="ELR54" s="354"/>
      <c r="ELS54" s="354"/>
      <c r="ELT54" s="354"/>
      <c r="ELU54" s="354"/>
      <c r="ELV54" s="354"/>
      <c r="ELW54" s="354"/>
      <c r="ELX54" s="354"/>
      <c r="ELY54" s="354"/>
      <c r="ELZ54" s="354"/>
      <c r="EMA54" s="354"/>
      <c r="EMB54" s="354"/>
      <c r="EMC54" s="354"/>
      <c r="EMD54" s="354"/>
      <c r="EME54" s="354"/>
      <c r="EMF54" s="354"/>
      <c r="EMG54" s="354"/>
      <c r="EMH54" s="354"/>
      <c r="EMI54" s="354"/>
      <c r="EMJ54" s="354"/>
      <c r="EMK54" s="354"/>
      <c r="EML54" s="354"/>
      <c r="EMM54" s="354"/>
      <c r="EMN54" s="354"/>
      <c r="EMO54" s="354"/>
      <c r="EMP54" s="354"/>
      <c r="EMQ54" s="354"/>
      <c r="EMR54" s="354"/>
      <c r="EMS54" s="354"/>
      <c r="EMT54" s="354"/>
      <c r="EMU54" s="354"/>
      <c r="EMV54" s="354"/>
      <c r="EMW54" s="354"/>
      <c r="EMX54" s="354"/>
      <c r="EMY54" s="354"/>
      <c r="EMZ54" s="354"/>
      <c r="ENA54" s="354"/>
      <c r="ENB54" s="354"/>
      <c r="ENC54" s="354"/>
      <c r="END54" s="354"/>
      <c r="ENE54" s="354"/>
      <c r="ENF54" s="354"/>
      <c r="ENG54" s="354"/>
      <c r="ENH54" s="354"/>
      <c r="ENI54" s="354"/>
      <c r="ENJ54" s="354"/>
      <c r="ENK54" s="354"/>
      <c r="ENL54" s="354"/>
      <c r="ENM54" s="354"/>
      <c r="ENN54" s="354"/>
      <c r="ENO54" s="354"/>
      <c r="ENP54" s="354"/>
      <c r="ENQ54" s="354"/>
      <c r="ENR54" s="354"/>
      <c r="ENS54" s="354"/>
      <c r="ENT54" s="354"/>
      <c r="ENU54" s="354"/>
      <c r="ENV54" s="354"/>
      <c r="ENW54" s="354"/>
      <c r="ENX54" s="354"/>
      <c r="ENY54" s="354"/>
      <c r="ENZ54" s="354"/>
      <c r="EOA54" s="354"/>
      <c r="EOB54" s="354"/>
      <c r="EOC54" s="354"/>
      <c r="EOD54" s="354"/>
      <c r="EOE54" s="354"/>
      <c r="EOF54" s="354"/>
      <c r="EOG54" s="354"/>
      <c r="EOH54" s="354"/>
      <c r="EOI54" s="354"/>
      <c r="EOJ54" s="354"/>
      <c r="EOK54" s="354"/>
      <c r="EOL54" s="354"/>
      <c r="EOM54" s="354"/>
      <c r="EON54" s="354"/>
      <c r="EOO54" s="354"/>
      <c r="EOP54" s="354"/>
      <c r="EOQ54" s="354"/>
      <c r="EOR54" s="354"/>
      <c r="EOS54" s="354"/>
      <c r="EOT54" s="354"/>
      <c r="EOU54" s="354"/>
      <c r="EOV54" s="354"/>
      <c r="EOW54" s="354"/>
      <c r="EOX54" s="354"/>
      <c r="EOY54" s="354"/>
      <c r="EOZ54" s="354"/>
      <c r="EPA54" s="354"/>
      <c r="EPB54" s="354"/>
      <c r="EPC54" s="354"/>
      <c r="EPD54" s="354"/>
      <c r="EPE54" s="354"/>
      <c r="EPF54" s="354"/>
      <c r="EPG54" s="354"/>
      <c r="EPH54" s="354"/>
      <c r="EPI54" s="354"/>
      <c r="EPJ54" s="354"/>
      <c r="EPK54" s="354"/>
      <c r="EPL54" s="354"/>
      <c r="EPM54" s="354"/>
      <c r="EPN54" s="354"/>
      <c r="EPO54" s="354"/>
      <c r="EPP54" s="354"/>
      <c r="EPQ54" s="354"/>
      <c r="EPR54" s="354"/>
      <c r="EPS54" s="354"/>
      <c r="EPT54" s="354"/>
      <c r="EPU54" s="354"/>
      <c r="EPV54" s="354"/>
      <c r="EPW54" s="354"/>
      <c r="EPX54" s="354"/>
      <c r="EPY54" s="354"/>
      <c r="EPZ54" s="354"/>
      <c r="EQA54" s="354"/>
      <c r="EQB54" s="354"/>
      <c r="EQC54" s="354"/>
      <c r="EQD54" s="354"/>
      <c r="EQE54" s="354"/>
      <c r="EQF54" s="354"/>
      <c r="EQG54" s="354"/>
      <c r="EQH54" s="354"/>
      <c r="EQI54" s="354"/>
      <c r="EQJ54" s="354"/>
      <c r="EQK54" s="354"/>
      <c r="EQL54" s="354"/>
      <c r="EQM54" s="354"/>
      <c r="EQN54" s="354"/>
      <c r="EQO54" s="354"/>
      <c r="EQP54" s="354"/>
      <c r="EQQ54" s="354"/>
      <c r="EQR54" s="354"/>
      <c r="EQS54" s="354"/>
      <c r="EQT54" s="354"/>
      <c r="EQU54" s="354"/>
      <c r="EQV54" s="354"/>
      <c r="EQW54" s="354"/>
      <c r="EQX54" s="354"/>
      <c r="EQY54" s="354"/>
      <c r="EQZ54" s="354"/>
      <c r="ERA54" s="354"/>
      <c r="ERB54" s="354"/>
      <c r="ERC54" s="354"/>
      <c r="ERD54" s="354"/>
      <c r="ERE54" s="354"/>
      <c r="ERF54" s="354"/>
      <c r="ERG54" s="354"/>
      <c r="ERH54" s="354"/>
      <c r="ERI54" s="354"/>
      <c r="ERJ54" s="354"/>
      <c r="ERK54" s="354"/>
      <c r="ERL54" s="354"/>
      <c r="ERM54" s="354"/>
      <c r="ERN54" s="354"/>
      <c r="ERO54" s="354"/>
      <c r="ERP54" s="354"/>
      <c r="ERQ54" s="354"/>
      <c r="ERR54" s="354"/>
      <c r="ERS54" s="354"/>
      <c r="ERT54" s="354"/>
      <c r="ERU54" s="354"/>
      <c r="ERV54" s="354"/>
      <c r="ERW54" s="354"/>
      <c r="ERX54" s="354"/>
      <c r="ERY54" s="354"/>
      <c r="ERZ54" s="354"/>
      <c r="ESA54" s="354"/>
      <c r="ESB54" s="354"/>
      <c r="ESC54" s="354"/>
      <c r="ESD54" s="354"/>
      <c r="ESE54" s="354"/>
      <c r="ESF54" s="354"/>
      <c r="ESG54" s="354"/>
      <c r="ESH54" s="354"/>
      <c r="ESI54" s="354"/>
      <c r="ESJ54" s="354"/>
      <c r="ESK54" s="354"/>
      <c r="ESL54" s="354"/>
      <c r="ESM54" s="354"/>
      <c r="ESN54" s="354"/>
      <c r="ESO54" s="354"/>
      <c r="ESP54" s="354"/>
      <c r="ESQ54" s="354"/>
      <c r="ESR54" s="354"/>
      <c r="ESS54" s="354"/>
      <c r="EST54" s="354"/>
      <c r="ESU54" s="354"/>
      <c r="ESV54" s="354"/>
      <c r="ESW54" s="354"/>
      <c r="ESX54" s="354"/>
      <c r="ESY54" s="354"/>
      <c r="ESZ54" s="354"/>
      <c r="ETA54" s="354"/>
      <c r="ETB54" s="354"/>
      <c r="ETC54" s="354"/>
      <c r="ETD54" s="354"/>
      <c r="ETE54" s="354"/>
      <c r="ETF54" s="354"/>
      <c r="ETG54" s="354"/>
      <c r="ETH54" s="354"/>
      <c r="ETI54" s="354"/>
      <c r="ETJ54" s="354"/>
      <c r="ETK54" s="354"/>
      <c r="ETL54" s="354"/>
      <c r="ETM54" s="354"/>
      <c r="ETN54" s="354"/>
      <c r="ETO54" s="354"/>
      <c r="ETP54" s="354"/>
      <c r="ETQ54" s="354"/>
      <c r="ETR54" s="354"/>
      <c r="ETS54" s="354"/>
      <c r="ETT54" s="354"/>
      <c r="ETU54" s="354"/>
      <c r="ETV54" s="354"/>
      <c r="ETW54" s="354"/>
      <c r="ETX54" s="354"/>
      <c r="ETY54" s="354"/>
      <c r="ETZ54" s="354"/>
      <c r="EUA54" s="354"/>
      <c r="EUB54" s="354"/>
      <c r="EUC54" s="354"/>
      <c r="EUD54" s="354"/>
      <c r="EUE54" s="354"/>
      <c r="EUF54" s="354"/>
      <c r="EUG54" s="354"/>
      <c r="EUH54" s="354"/>
      <c r="EUI54" s="354"/>
      <c r="EUJ54" s="354"/>
      <c r="EUK54" s="354"/>
      <c r="EUL54" s="354"/>
      <c r="EUM54" s="354"/>
      <c r="EUN54" s="354"/>
      <c r="EUO54" s="354"/>
      <c r="EUP54" s="354"/>
      <c r="EUQ54" s="354"/>
      <c r="EUR54" s="354"/>
      <c r="EUS54" s="354"/>
      <c r="EUT54" s="354"/>
      <c r="EUU54" s="354"/>
      <c r="EUV54" s="354"/>
      <c r="EUW54" s="354"/>
      <c r="EUX54" s="354"/>
      <c r="EUY54" s="354"/>
      <c r="EUZ54" s="354"/>
      <c r="EVA54" s="354"/>
      <c r="EVB54" s="354"/>
      <c r="EVC54" s="354"/>
      <c r="EVD54" s="354"/>
      <c r="EVE54" s="354"/>
      <c r="EVF54" s="354"/>
      <c r="EVG54" s="354"/>
      <c r="EVH54" s="354"/>
      <c r="EVI54" s="354"/>
      <c r="EVJ54" s="354"/>
      <c r="EVK54" s="354"/>
      <c r="EVL54" s="354"/>
      <c r="EVM54" s="354"/>
      <c r="EVN54" s="354"/>
      <c r="EVO54" s="354"/>
      <c r="EVP54" s="354"/>
      <c r="EVQ54" s="354"/>
      <c r="EVR54" s="354"/>
      <c r="EVS54" s="354"/>
      <c r="EVT54" s="354"/>
      <c r="EVU54" s="354"/>
      <c r="EVV54" s="354"/>
      <c r="EVW54" s="354"/>
      <c r="EVX54" s="354"/>
      <c r="EVY54" s="354"/>
      <c r="EVZ54" s="354"/>
      <c r="EWA54" s="354"/>
      <c r="EWB54" s="354"/>
      <c r="EWC54" s="354"/>
      <c r="EWD54" s="354"/>
      <c r="EWE54" s="354"/>
      <c r="EWF54" s="354"/>
      <c r="EWG54" s="354"/>
      <c r="EWH54" s="354"/>
      <c r="EWI54" s="354"/>
      <c r="EWJ54" s="354"/>
      <c r="EWK54" s="354"/>
      <c r="EWL54" s="354"/>
      <c r="EWM54" s="354"/>
      <c r="EWN54" s="354"/>
      <c r="EWO54" s="354"/>
      <c r="EWP54" s="354"/>
      <c r="EWQ54" s="354"/>
      <c r="EWR54" s="354"/>
      <c r="EWS54" s="354"/>
      <c r="EWT54" s="354"/>
      <c r="EWU54" s="354"/>
      <c r="EWV54" s="354"/>
      <c r="EWW54" s="354"/>
      <c r="EWX54" s="354"/>
      <c r="EWY54" s="354"/>
      <c r="EWZ54" s="354"/>
      <c r="EXA54" s="354"/>
      <c r="EXB54" s="354"/>
      <c r="EXC54" s="354"/>
      <c r="EXD54" s="354"/>
      <c r="EXE54" s="354"/>
      <c r="EXF54" s="354"/>
      <c r="EXG54" s="354"/>
      <c r="EXH54" s="354"/>
      <c r="EXI54" s="354"/>
      <c r="EXJ54" s="354"/>
      <c r="EXK54" s="354"/>
      <c r="EXL54" s="354"/>
      <c r="EXM54" s="354"/>
      <c r="EXN54" s="354"/>
      <c r="EXO54" s="354"/>
      <c r="EXP54" s="354"/>
      <c r="EXQ54" s="354"/>
      <c r="EXR54" s="354"/>
      <c r="EXS54" s="354"/>
      <c r="EXT54" s="354"/>
      <c r="EXU54" s="354"/>
      <c r="EXV54" s="354"/>
      <c r="EXW54" s="354"/>
      <c r="EXX54" s="354"/>
      <c r="EXY54" s="354"/>
      <c r="EXZ54" s="354"/>
      <c r="EYA54" s="354"/>
      <c r="EYB54" s="354"/>
      <c r="EYC54" s="354"/>
      <c r="EYD54" s="354"/>
      <c r="EYE54" s="354"/>
      <c r="EYF54" s="354"/>
      <c r="EYG54" s="354"/>
      <c r="EYH54" s="354"/>
      <c r="EYI54" s="354"/>
      <c r="EYJ54" s="354"/>
      <c r="EYK54" s="354"/>
      <c r="EYL54" s="354"/>
      <c r="EYM54" s="354"/>
      <c r="EYN54" s="354"/>
      <c r="EYO54" s="354"/>
      <c r="EYP54" s="354"/>
      <c r="EYQ54" s="354"/>
      <c r="EYR54" s="354"/>
      <c r="EYS54" s="354"/>
      <c r="EYT54" s="354"/>
      <c r="EYU54" s="354"/>
      <c r="EYV54" s="354"/>
      <c r="EYW54" s="354"/>
      <c r="EYX54" s="354"/>
      <c r="EYY54" s="354"/>
      <c r="EYZ54" s="354"/>
      <c r="EZA54" s="354"/>
      <c r="EZB54" s="354"/>
      <c r="EZC54" s="354"/>
      <c r="EZD54" s="354"/>
      <c r="EZE54" s="354"/>
      <c r="EZF54" s="354"/>
      <c r="EZG54" s="354"/>
      <c r="EZH54" s="354"/>
      <c r="EZI54" s="354"/>
      <c r="EZJ54" s="354"/>
      <c r="EZK54" s="354"/>
      <c r="EZL54" s="354"/>
      <c r="EZM54" s="354"/>
      <c r="EZN54" s="354"/>
      <c r="EZO54" s="354"/>
      <c r="EZP54" s="354"/>
      <c r="EZQ54" s="354"/>
      <c r="EZR54" s="354"/>
      <c r="EZS54" s="354"/>
      <c r="EZT54" s="354"/>
      <c r="EZU54" s="354"/>
      <c r="EZV54" s="354"/>
      <c r="EZW54" s="354"/>
      <c r="EZX54" s="354"/>
      <c r="EZY54" s="354"/>
      <c r="EZZ54" s="354"/>
      <c r="FAA54" s="354"/>
      <c r="FAB54" s="354"/>
      <c r="FAC54" s="354"/>
      <c r="FAD54" s="354"/>
      <c r="FAE54" s="354"/>
      <c r="FAF54" s="354"/>
      <c r="FAG54" s="354"/>
      <c r="FAH54" s="354"/>
      <c r="FAI54" s="354"/>
      <c r="FAJ54" s="354"/>
      <c r="FAK54" s="354"/>
      <c r="FAL54" s="354"/>
      <c r="FAM54" s="354"/>
      <c r="FAN54" s="354"/>
      <c r="FAO54" s="354"/>
      <c r="FAP54" s="354"/>
      <c r="FAQ54" s="354"/>
      <c r="FAR54" s="354"/>
      <c r="FAS54" s="354"/>
      <c r="FAT54" s="354"/>
      <c r="FAU54" s="354"/>
      <c r="FAV54" s="354"/>
      <c r="FAW54" s="354"/>
      <c r="FAX54" s="354"/>
      <c r="FAY54" s="354"/>
      <c r="FAZ54" s="354"/>
      <c r="FBA54" s="354"/>
      <c r="FBB54" s="354"/>
      <c r="FBC54" s="354"/>
      <c r="FBD54" s="354"/>
      <c r="FBE54" s="354"/>
      <c r="FBF54" s="354"/>
      <c r="FBG54" s="354"/>
      <c r="FBH54" s="354"/>
      <c r="FBI54" s="354"/>
      <c r="FBJ54" s="354"/>
      <c r="FBK54" s="354"/>
      <c r="FBL54" s="354"/>
      <c r="FBM54" s="354"/>
      <c r="FBN54" s="354"/>
      <c r="FBO54" s="354"/>
      <c r="FBP54" s="354"/>
      <c r="FBQ54" s="354"/>
      <c r="FBR54" s="354"/>
      <c r="FBS54" s="354"/>
      <c r="FBT54" s="354"/>
      <c r="FBU54" s="354"/>
      <c r="FBV54" s="354"/>
      <c r="FBW54" s="354"/>
      <c r="FBX54" s="354"/>
      <c r="FBY54" s="354"/>
      <c r="FBZ54" s="354"/>
      <c r="FCA54" s="354"/>
      <c r="FCB54" s="354"/>
      <c r="FCC54" s="354"/>
      <c r="FCD54" s="354"/>
      <c r="FCE54" s="354"/>
      <c r="FCF54" s="354"/>
      <c r="FCG54" s="354"/>
      <c r="FCH54" s="354"/>
      <c r="FCI54" s="354"/>
      <c r="FCJ54" s="354"/>
      <c r="FCK54" s="354"/>
      <c r="FCL54" s="354"/>
      <c r="FCM54" s="354"/>
      <c r="FCN54" s="354"/>
      <c r="FCO54" s="354"/>
      <c r="FCP54" s="354"/>
      <c r="FCQ54" s="354"/>
      <c r="FCR54" s="354"/>
      <c r="FCS54" s="354"/>
      <c r="FCT54" s="354"/>
      <c r="FCU54" s="354"/>
      <c r="FCV54" s="354"/>
      <c r="FCW54" s="354"/>
      <c r="FCX54" s="354"/>
      <c r="FCY54" s="354"/>
      <c r="FCZ54" s="354"/>
      <c r="FDA54" s="354"/>
      <c r="FDB54" s="354"/>
      <c r="FDC54" s="354"/>
      <c r="FDD54" s="354"/>
      <c r="FDE54" s="354"/>
      <c r="FDF54" s="354"/>
      <c r="FDG54" s="354"/>
      <c r="FDH54" s="354"/>
      <c r="FDI54" s="354"/>
      <c r="FDJ54" s="354"/>
      <c r="FDK54" s="354"/>
      <c r="FDL54" s="354"/>
      <c r="FDM54" s="354"/>
      <c r="FDN54" s="354"/>
      <c r="FDO54" s="354"/>
      <c r="FDP54" s="354"/>
      <c r="FDQ54" s="354"/>
      <c r="FDR54" s="354"/>
      <c r="FDS54" s="354"/>
      <c r="FDT54" s="354"/>
      <c r="FDU54" s="354"/>
      <c r="FDV54" s="354"/>
      <c r="FDW54" s="354"/>
      <c r="FDX54" s="354"/>
      <c r="FDY54" s="354"/>
      <c r="FDZ54" s="354"/>
      <c r="FEA54" s="354"/>
      <c r="FEB54" s="354"/>
      <c r="FEC54" s="354"/>
      <c r="FED54" s="354"/>
      <c r="FEE54" s="354"/>
      <c r="FEF54" s="354"/>
      <c r="FEG54" s="354"/>
      <c r="FEH54" s="354"/>
      <c r="FEI54" s="354"/>
      <c r="FEJ54" s="354"/>
      <c r="FEK54" s="354"/>
      <c r="FEL54" s="354"/>
      <c r="FEM54" s="354"/>
      <c r="FEN54" s="354"/>
      <c r="FEO54" s="354"/>
      <c r="FEP54" s="354"/>
      <c r="FEQ54" s="354"/>
      <c r="FER54" s="354"/>
      <c r="FES54" s="354"/>
      <c r="FET54" s="354"/>
      <c r="FEU54" s="354"/>
      <c r="FEV54" s="354"/>
      <c r="FEW54" s="354"/>
      <c r="FEX54" s="354"/>
      <c r="FEY54" s="354"/>
      <c r="FEZ54" s="354"/>
      <c r="FFA54" s="354"/>
      <c r="FFB54" s="354"/>
      <c r="FFC54" s="354"/>
      <c r="FFD54" s="354"/>
      <c r="FFE54" s="354"/>
      <c r="FFF54" s="354"/>
      <c r="FFG54" s="354"/>
      <c r="FFH54" s="354"/>
      <c r="FFI54" s="354"/>
      <c r="FFJ54" s="354"/>
      <c r="FFK54" s="354"/>
      <c r="FFL54" s="354"/>
      <c r="FFM54" s="354"/>
      <c r="FFN54" s="354"/>
      <c r="FFO54" s="354"/>
      <c r="FFP54" s="354"/>
      <c r="FFQ54" s="354"/>
      <c r="FFR54" s="354"/>
      <c r="FFS54" s="354"/>
      <c r="FFT54" s="354"/>
      <c r="FFU54" s="354"/>
      <c r="FFV54" s="354"/>
      <c r="FFW54" s="354"/>
      <c r="FFX54" s="354"/>
      <c r="FFY54" s="354"/>
      <c r="FFZ54" s="354"/>
      <c r="FGA54" s="354"/>
      <c r="FGB54" s="354"/>
      <c r="FGC54" s="354"/>
      <c r="FGD54" s="354"/>
      <c r="FGE54" s="354"/>
      <c r="FGF54" s="354"/>
      <c r="FGG54" s="354"/>
      <c r="FGH54" s="354"/>
      <c r="FGI54" s="354"/>
      <c r="FGJ54" s="354"/>
      <c r="FGK54" s="354"/>
      <c r="FGL54" s="354"/>
      <c r="FGM54" s="354"/>
      <c r="FGN54" s="354"/>
      <c r="FGO54" s="354"/>
      <c r="FGP54" s="354"/>
      <c r="FGQ54" s="354"/>
      <c r="FGR54" s="354"/>
      <c r="FGS54" s="354"/>
      <c r="FGT54" s="354"/>
      <c r="FGU54" s="354"/>
      <c r="FGV54" s="354"/>
      <c r="FGW54" s="354"/>
      <c r="FGX54" s="354"/>
      <c r="FGY54" s="354"/>
      <c r="FGZ54" s="354"/>
      <c r="FHA54" s="354"/>
      <c r="FHB54" s="354"/>
      <c r="FHC54" s="354"/>
      <c r="FHD54" s="354"/>
      <c r="FHE54" s="354"/>
      <c r="FHF54" s="354"/>
      <c r="FHG54" s="354"/>
      <c r="FHH54" s="354"/>
      <c r="FHI54" s="354"/>
      <c r="FHJ54" s="354"/>
      <c r="FHK54" s="354"/>
      <c r="FHL54" s="354"/>
      <c r="FHM54" s="354"/>
      <c r="FHN54" s="354"/>
      <c r="FHO54" s="354"/>
      <c r="FHP54" s="354"/>
      <c r="FHQ54" s="354"/>
      <c r="FHR54" s="354"/>
      <c r="FHS54" s="354"/>
      <c r="FHT54" s="354"/>
      <c r="FHU54" s="354"/>
      <c r="FHV54" s="354"/>
      <c r="FHW54" s="354"/>
      <c r="FHX54" s="354"/>
      <c r="FHY54" s="354"/>
      <c r="FHZ54" s="354"/>
      <c r="FIA54" s="354"/>
      <c r="FIB54" s="354"/>
      <c r="FIC54" s="354"/>
      <c r="FID54" s="354"/>
      <c r="FIE54" s="354"/>
      <c r="FIF54" s="354"/>
      <c r="FIG54" s="354"/>
      <c r="FIH54" s="354"/>
      <c r="FII54" s="354"/>
      <c r="FIJ54" s="354"/>
      <c r="FIK54" s="354"/>
      <c r="FIL54" s="354"/>
      <c r="FIM54" s="354"/>
      <c r="FIN54" s="354"/>
      <c r="FIO54" s="354"/>
      <c r="FIP54" s="354"/>
      <c r="FIQ54" s="354"/>
      <c r="FIR54" s="354"/>
      <c r="FIS54" s="354"/>
      <c r="FIT54" s="354"/>
      <c r="FIU54" s="354"/>
      <c r="FIV54" s="354"/>
      <c r="FIW54" s="354"/>
      <c r="FIX54" s="354"/>
      <c r="FIY54" s="354"/>
      <c r="FIZ54" s="354"/>
      <c r="FJA54" s="354"/>
      <c r="FJB54" s="354"/>
      <c r="FJC54" s="354"/>
      <c r="FJD54" s="354"/>
      <c r="FJE54" s="354"/>
      <c r="FJF54" s="354"/>
      <c r="FJG54" s="354"/>
      <c r="FJH54" s="354"/>
      <c r="FJI54" s="354"/>
      <c r="FJJ54" s="354"/>
      <c r="FJK54" s="354"/>
      <c r="FJL54" s="354"/>
      <c r="FJM54" s="354"/>
      <c r="FJN54" s="354"/>
      <c r="FJO54" s="354"/>
      <c r="FJP54" s="354"/>
      <c r="FJQ54" s="354"/>
      <c r="FJR54" s="354"/>
      <c r="FJS54" s="354"/>
      <c r="FJT54" s="354"/>
      <c r="FJU54" s="354"/>
      <c r="FJV54" s="354"/>
      <c r="FJW54" s="354"/>
      <c r="FJX54" s="354"/>
      <c r="FJY54" s="354"/>
      <c r="FJZ54" s="354"/>
      <c r="FKA54" s="354"/>
      <c r="FKB54" s="354"/>
      <c r="FKC54" s="354"/>
      <c r="FKD54" s="354"/>
      <c r="FKE54" s="354"/>
      <c r="FKF54" s="354"/>
      <c r="FKG54" s="354"/>
      <c r="FKH54" s="354"/>
      <c r="FKI54" s="354"/>
      <c r="FKJ54" s="354"/>
      <c r="FKK54" s="354"/>
      <c r="FKL54" s="354"/>
      <c r="FKM54" s="354"/>
      <c r="FKN54" s="354"/>
      <c r="FKO54" s="354"/>
      <c r="FKP54" s="354"/>
      <c r="FKQ54" s="354"/>
      <c r="FKR54" s="354"/>
      <c r="FKS54" s="354"/>
      <c r="FKT54" s="354"/>
      <c r="FKU54" s="354"/>
      <c r="FKV54" s="354"/>
      <c r="FKW54" s="354"/>
      <c r="FKX54" s="354"/>
      <c r="FKY54" s="354"/>
      <c r="FKZ54" s="354"/>
      <c r="FLA54" s="354"/>
      <c r="FLB54" s="354"/>
      <c r="FLC54" s="354"/>
      <c r="FLD54" s="354"/>
      <c r="FLE54" s="354"/>
      <c r="FLF54" s="354"/>
      <c r="FLG54" s="354"/>
      <c r="FLH54" s="354"/>
      <c r="FLI54" s="354"/>
      <c r="FLJ54" s="354"/>
      <c r="FLK54" s="354"/>
      <c r="FLL54" s="354"/>
      <c r="FLM54" s="354"/>
      <c r="FLN54" s="354"/>
      <c r="FLO54" s="354"/>
      <c r="FLP54" s="354"/>
      <c r="FLQ54" s="354"/>
      <c r="FLR54" s="354"/>
      <c r="FLS54" s="354"/>
      <c r="FLT54" s="354"/>
      <c r="FLU54" s="354"/>
      <c r="FLV54" s="354"/>
      <c r="FLW54" s="354"/>
      <c r="FLX54" s="354"/>
      <c r="FLY54" s="354"/>
      <c r="FLZ54" s="354"/>
      <c r="FMA54" s="354"/>
      <c r="FMB54" s="354"/>
      <c r="FMC54" s="354"/>
      <c r="FMD54" s="354"/>
      <c r="FME54" s="354"/>
      <c r="FMF54" s="354"/>
      <c r="FMG54" s="354"/>
      <c r="FMH54" s="354"/>
      <c r="FMI54" s="354"/>
      <c r="FMJ54" s="354"/>
      <c r="FMK54" s="354"/>
      <c r="FML54" s="354"/>
      <c r="FMM54" s="354"/>
      <c r="FMN54" s="354"/>
      <c r="FMO54" s="354"/>
      <c r="FMP54" s="354"/>
      <c r="FMQ54" s="354"/>
      <c r="FMR54" s="354"/>
      <c r="FMS54" s="354"/>
      <c r="FMT54" s="354"/>
      <c r="FMU54" s="354"/>
      <c r="FMV54" s="354"/>
      <c r="FMW54" s="354"/>
      <c r="FMX54" s="354"/>
      <c r="FMY54" s="354"/>
      <c r="FMZ54" s="354"/>
      <c r="FNA54" s="354"/>
      <c r="FNB54" s="354"/>
      <c r="FNC54" s="354"/>
      <c r="FND54" s="354"/>
      <c r="FNE54" s="354"/>
      <c r="FNF54" s="354"/>
      <c r="FNG54" s="354"/>
      <c r="FNH54" s="354"/>
      <c r="FNI54" s="354"/>
      <c r="FNJ54" s="354"/>
      <c r="FNK54" s="354"/>
      <c r="FNL54" s="354"/>
      <c r="FNM54" s="354"/>
      <c r="FNN54" s="354"/>
      <c r="FNO54" s="354"/>
      <c r="FNP54" s="354"/>
      <c r="FNQ54" s="354"/>
      <c r="FNR54" s="354"/>
      <c r="FNS54" s="354"/>
      <c r="FNT54" s="354"/>
      <c r="FNU54" s="354"/>
      <c r="FNV54" s="354"/>
      <c r="FNW54" s="354"/>
      <c r="FNX54" s="354"/>
      <c r="FNY54" s="354"/>
      <c r="FNZ54" s="354"/>
      <c r="FOA54" s="354"/>
      <c r="FOB54" s="354"/>
      <c r="FOC54" s="354"/>
      <c r="FOD54" s="354"/>
      <c r="FOE54" s="354"/>
      <c r="FOF54" s="354"/>
      <c r="FOG54" s="354"/>
      <c r="FOH54" s="354"/>
      <c r="FOI54" s="354"/>
      <c r="FOJ54" s="354"/>
      <c r="FOK54" s="354"/>
      <c r="FOL54" s="354"/>
      <c r="FOM54" s="354"/>
      <c r="FON54" s="354"/>
      <c r="FOO54" s="354"/>
      <c r="FOP54" s="354"/>
      <c r="FOQ54" s="354"/>
      <c r="FOR54" s="354"/>
      <c r="FOS54" s="354"/>
      <c r="FOT54" s="354"/>
      <c r="FOU54" s="354"/>
      <c r="FOV54" s="354"/>
      <c r="FOW54" s="354"/>
      <c r="FOX54" s="354"/>
      <c r="FOY54" s="354"/>
      <c r="FOZ54" s="354"/>
      <c r="FPA54" s="354"/>
      <c r="FPB54" s="354"/>
      <c r="FPC54" s="354"/>
      <c r="FPD54" s="354"/>
      <c r="FPE54" s="354"/>
      <c r="FPF54" s="354"/>
      <c r="FPG54" s="354"/>
      <c r="FPH54" s="354"/>
      <c r="FPI54" s="354"/>
      <c r="FPJ54" s="354"/>
      <c r="FPK54" s="354"/>
      <c r="FPL54" s="354"/>
      <c r="FPM54" s="354"/>
      <c r="FPN54" s="354"/>
      <c r="FPO54" s="354"/>
      <c r="FPP54" s="354"/>
      <c r="FPQ54" s="354"/>
      <c r="FPR54" s="354"/>
      <c r="FPS54" s="354"/>
      <c r="FPT54" s="354"/>
      <c r="FPU54" s="354"/>
      <c r="FPV54" s="354"/>
      <c r="FPW54" s="354"/>
      <c r="FPX54" s="354"/>
      <c r="FPY54" s="354"/>
      <c r="FPZ54" s="354"/>
      <c r="FQA54" s="354"/>
      <c r="FQB54" s="354"/>
      <c r="FQC54" s="354"/>
      <c r="FQD54" s="354"/>
      <c r="FQE54" s="354"/>
      <c r="FQF54" s="354"/>
      <c r="FQG54" s="354"/>
      <c r="FQH54" s="354"/>
      <c r="FQI54" s="354"/>
      <c r="FQJ54" s="354"/>
      <c r="FQK54" s="354"/>
      <c r="FQL54" s="354"/>
      <c r="FQM54" s="354"/>
      <c r="FQN54" s="354"/>
      <c r="FQO54" s="354"/>
      <c r="FQP54" s="354"/>
      <c r="FQQ54" s="354"/>
      <c r="FQR54" s="354"/>
      <c r="FQS54" s="354"/>
      <c r="FQT54" s="354"/>
      <c r="FQU54" s="354"/>
      <c r="FQV54" s="354"/>
      <c r="FQW54" s="354"/>
      <c r="FQX54" s="354"/>
      <c r="FQY54" s="354"/>
      <c r="FQZ54" s="354"/>
      <c r="FRA54" s="354"/>
      <c r="FRB54" s="354"/>
      <c r="FRC54" s="354"/>
      <c r="FRD54" s="354"/>
      <c r="FRE54" s="354"/>
      <c r="FRF54" s="354"/>
      <c r="FRG54" s="354"/>
      <c r="FRH54" s="354"/>
      <c r="FRI54" s="354"/>
      <c r="FRJ54" s="354"/>
      <c r="FRK54" s="354"/>
      <c r="FRL54" s="354"/>
      <c r="FRM54" s="354"/>
      <c r="FRN54" s="354"/>
      <c r="FRO54" s="354"/>
      <c r="FRP54" s="354"/>
      <c r="FRQ54" s="354"/>
      <c r="FRR54" s="354"/>
      <c r="FRS54" s="354"/>
      <c r="FRT54" s="354"/>
      <c r="FRU54" s="354"/>
      <c r="FRV54" s="354"/>
      <c r="FRW54" s="354"/>
      <c r="FRX54" s="354"/>
      <c r="FRY54" s="354"/>
      <c r="FRZ54" s="354"/>
      <c r="FSA54" s="354"/>
      <c r="FSB54" s="354"/>
      <c r="FSC54" s="354"/>
      <c r="FSD54" s="354"/>
      <c r="FSE54" s="354"/>
      <c r="FSF54" s="354"/>
      <c r="FSG54" s="354"/>
      <c r="FSH54" s="354"/>
      <c r="FSI54" s="354"/>
      <c r="FSJ54" s="354"/>
      <c r="FSK54" s="354"/>
      <c r="FSL54" s="354"/>
      <c r="FSM54" s="354"/>
      <c r="FSN54" s="354"/>
      <c r="FSO54" s="354"/>
      <c r="FSP54" s="354"/>
      <c r="FSQ54" s="354"/>
      <c r="FSR54" s="354"/>
      <c r="FSS54" s="354"/>
      <c r="FST54" s="354"/>
      <c r="FSU54" s="354"/>
      <c r="FSV54" s="354"/>
      <c r="FSW54" s="354"/>
      <c r="FSX54" s="354"/>
      <c r="FSY54" s="354"/>
      <c r="FSZ54" s="354"/>
      <c r="FTA54" s="354"/>
      <c r="FTB54" s="354"/>
      <c r="FTC54" s="354"/>
      <c r="FTD54" s="354"/>
      <c r="FTE54" s="354"/>
      <c r="FTF54" s="354"/>
      <c r="FTG54" s="354"/>
      <c r="FTH54" s="354"/>
      <c r="FTI54" s="354"/>
      <c r="FTJ54" s="354"/>
      <c r="FTK54" s="354"/>
      <c r="FTL54" s="354"/>
      <c r="FTM54" s="354"/>
      <c r="FTN54" s="354"/>
      <c r="FTO54" s="354"/>
      <c r="FTP54" s="354"/>
      <c r="FTQ54" s="354"/>
      <c r="FTR54" s="354"/>
      <c r="FTS54" s="354"/>
      <c r="FTT54" s="354"/>
      <c r="FTU54" s="354"/>
      <c r="FTV54" s="354"/>
      <c r="FTW54" s="354"/>
      <c r="FTX54" s="354"/>
      <c r="FTY54" s="354"/>
      <c r="FTZ54" s="354"/>
      <c r="FUA54" s="354"/>
      <c r="FUB54" s="354"/>
      <c r="FUC54" s="354"/>
      <c r="FUD54" s="354"/>
      <c r="FUE54" s="354"/>
      <c r="FUF54" s="354"/>
      <c r="FUG54" s="354"/>
      <c r="FUH54" s="354"/>
      <c r="FUI54" s="354"/>
      <c r="FUJ54" s="354"/>
      <c r="FUK54" s="354"/>
      <c r="FUL54" s="354"/>
      <c r="FUM54" s="354"/>
      <c r="FUN54" s="354"/>
      <c r="FUO54" s="354"/>
      <c r="FUP54" s="354"/>
      <c r="FUQ54" s="354"/>
      <c r="FUR54" s="354"/>
      <c r="FUS54" s="354"/>
      <c r="FUT54" s="354"/>
      <c r="FUU54" s="354"/>
      <c r="FUV54" s="354"/>
      <c r="FUW54" s="354"/>
      <c r="FUX54" s="354"/>
      <c r="FUY54" s="354"/>
      <c r="FUZ54" s="354"/>
      <c r="FVA54" s="354"/>
      <c r="FVB54" s="354"/>
      <c r="FVC54" s="354"/>
      <c r="FVD54" s="354"/>
      <c r="FVE54" s="354"/>
      <c r="FVF54" s="354"/>
      <c r="FVG54" s="354"/>
      <c r="FVH54" s="354"/>
      <c r="FVI54" s="354"/>
      <c r="FVJ54" s="354"/>
      <c r="FVK54" s="354"/>
      <c r="FVL54" s="354"/>
      <c r="FVM54" s="354"/>
      <c r="FVN54" s="354"/>
      <c r="FVO54" s="354"/>
      <c r="FVP54" s="354"/>
      <c r="FVQ54" s="354"/>
      <c r="FVR54" s="354"/>
      <c r="FVS54" s="354"/>
      <c r="FVT54" s="354"/>
      <c r="FVU54" s="354"/>
      <c r="FVV54" s="354"/>
      <c r="FVW54" s="354"/>
      <c r="FVX54" s="354"/>
      <c r="FVY54" s="354"/>
      <c r="FVZ54" s="354"/>
      <c r="FWA54" s="354"/>
      <c r="FWB54" s="354"/>
      <c r="FWC54" s="354"/>
      <c r="FWD54" s="354"/>
      <c r="FWE54" s="354"/>
      <c r="FWF54" s="354"/>
      <c r="FWG54" s="354"/>
      <c r="FWH54" s="354"/>
      <c r="FWI54" s="354"/>
      <c r="FWJ54" s="354"/>
      <c r="FWK54" s="354"/>
      <c r="FWL54" s="354"/>
      <c r="FWM54" s="354"/>
      <c r="FWN54" s="354"/>
      <c r="FWO54" s="354"/>
      <c r="FWP54" s="354"/>
      <c r="FWQ54" s="354"/>
      <c r="FWR54" s="354"/>
      <c r="FWS54" s="354"/>
      <c r="FWT54" s="354"/>
      <c r="FWU54" s="354"/>
      <c r="FWV54" s="354"/>
      <c r="FWW54" s="354"/>
      <c r="FWX54" s="354"/>
      <c r="FWY54" s="354"/>
      <c r="FWZ54" s="354"/>
      <c r="FXA54" s="354"/>
      <c r="FXB54" s="354"/>
      <c r="FXC54" s="354"/>
      <c r="FXD54" s="354"/>
      <c r="FXE54" s="354"/>
      <c r="FXF54" s="354"/>
      <c r="FXG54" s="354"/>
      <c r="FXH54" s="354"/>
      <c r="FXI54" s="354"/>
      <c r="FXJ54" s="354"/>
      <c r="FXK54" s="354"/>
      <c r="FXL54" s="354"/>
      <c r="FXM54" s="354"/>
      <c r="FXN54" s="354"/>
      <c r="FXO54" s="354"/>
      <c r="FXP54" s="354"/>
      <c r="FXQ54" s="354"/>
      <c r="FXR54" s="354"/>
      <c r="FXS54" s="354"/>
      <c r="FXT54" s="354"/>
      <c r="FXU54" s="354"/>
      <c r="FXV54" s="354"/>
      <c r="FXW54" s="354"/>
      <c r="FXX54" s="354"/>
      <c r="FXY54" s="354"/>
      <c r="FXZ54" s="354"/>
      <c r="FYA54" s="354"/>
      <c r="FYB54" s="354"/>
      <c r="FYC54" s="354"/>
      <c r="FYD54" s="354"/>
      <c r="FYE54" s="354"/>
      <c r="FYF54" s="354"/>
      <c r="FYG54" s="354"/>
      <c r="FYH54" s="354"/>
      <c r="FYI54" s="354"/>
      <c r="FYJ54" s="354"/>
      <c r="FYK54" s="354"/>
      <c r="FYL54" s="354"/>
      <c r="FYM54" s="354"/>
      <c r="FYN54" s="354"/>
      <c r="FYO54" s="354"/>
      <c r="FYP54" s="354"/>
      <c r="FYQ54" s="354"/>
      <c r="FYR54" s="354"/>
      <c r="FYS54" s="354"/>
      <c r="FYT54" s="354"/>
      <c r="FYU54" s="354"/>
      <c r="FYV54" s="354"/>
      <c r="FYW54" s="354"/>
      <c r="FYX54" s="354"/>
      <c r="FYY54" s="354"/>
      <c r="FYZ54" s="354"/>
      <c r="FZA54" s="354"/>
      <c r="FZB54" s="354"/>
      <c r="FZC54" s="354"/>
      <c r="FZD54" s="354"/>
      <c r="FZE54" s="354"/>
      <c r="FZF54" s="354"/>
      <c r="FZG54" s="354"/>
      <c r="FZH54" s="354"/>
      <c r="FZI54" s="354"/>
      <c r="FZJ54" s="354"/>
      <c r="FZK54" s="354"/>
      <c r="FZL54" s="354"/>
      <c r="FZM54" s="354"/>
      <c r="FZN54" s="354"/>
      <c r="FZO54" s="354"/>
      <c r="FZP54" s="354"/>
      <c r="FZQ54" s="354"/>
      <c r="FZR54" s="354"/>
      <c r="FZS54" s="354"/>
      <c r="FZT54" s="354"/>
      <c r="FZU54" s="354"/>
      <c r="FZV54" s="354"/>
      <c r="FZW54" s="354"/>
      <c r="FZX54" s="354"/>
      <c r="FZY54" s="354"/>
      <c r="FZZ54" s="354"/>
      <c r="GAA54" s="354"/>
      <c r="GAB54" s="354"/>
      <c r="GAC54" s="354"/>
      <c r="GAD54" s="354"/>
      <c r="GAE54" s="354"/>
      <c r="GAF54" s="354"/>
      <c r="GAG54" s="354"/>
      <c r="GAH54" s="354"/>
      <c r="GAI54" s="354"/>
      <c r="GAJ54" s="354"/>
      <c r="GAK54" s="354"/>
      <c r="GAL54" s="354"/>
      <c r="GAM54" s="354"/>
      <c r="GAN54" s="354"/>
      <c r="GAO54" s="354"/>
      <c r="GAP54" s="354"/>
      <c r="GAQ54" s="354"/>
      <c r="GAR54" s="354"/>
      <c r="GAS54" s="354"/>
      <c r="GAT54" s="354"/>
      <c r="GAU54" s="354"/>
      <c r="GAV54" s="354"/>
      <c r="GAW54" s="354"/>
      <c r="GAX54" s="354"/>
      <c r="GAY54" s="354"/>
      <c r="GAZ54" s="354"/>
      <c r="GBA54" s="354"/>
      <c r="GBB54" s="354"/>
      <c r="GBC54" s="354"/>
      <c r="GBD54" s="354"/>
      <c r="GBE54" s="354"/>
      <c r="GBF54" s="354"/>
      <c r="GBG54" s="354"/>
      <c r="GBH54" s="354"/>
      <c r="GBI54" s="354"/>
      <c r="GBJ54" s="354"/>
      <c r="GBK54" s="354"/>
      <c r="GBL54" s="354"/>
      <c r="GBM54" s="354"/>
      <c r="GBN54" s="354"/>
      <c r="GBO54" s="354"/>
      <c r="GBP54" s="354"/>
      <c r="GBQ54" s="354"/>
      <c r="GBR54" s="354"/>
      <c r="GBS54" s="354"/>
      <c r="GBT54" s="354"/>
      <c r="GBU54" s="354"/>
      <c r="GBV54" s="354"/>
      <c r="GBW54" s="354"/>
      <c r="GBX54" s="354"/>
      <c r="GBY54" s="354"/>
      <c r="GBZ54" s="354"/>
      <c r="GCA54" s="354"/>
      <c r="GCB54" s="354"/>
      <c r="GCC54" s="354"/>
      <c r="GCD54" s="354"/>
      <c r="GCE54" s="354"/>
      <c r="GCF54" s="354"/>
      <c r="GCG54" s="354"/>
      <c r="GCH54" s="354"/>
      <c r="GCI54" s="354"/>
      <c r="GCJ54" s="354"/>
      <c r="GCK54" s="354"/>
      <c r="GCL54" s="354"/>
      <c r="GCM54" s="354"/>
      <c r="GCN54" s="354"/>
      <c r="GCO54" s="354"/>
      <c r="GCP54" s="354"/>
      <c r="GCQ54" s="354"/>
      <c r="GCR54" s="354"/>
      <c r="GCS54" s="354"/>
      <c r="GCT54" s="354"/>
      <c r="GCU54" s="354"/>
      <c r="GCV54" s="354"/>
      <c r="GCW54" s="354"/>
      <c r="GCX54" s="354"/>
      <c r="GCY54" s="354"/>
      <c r="GCZ54" s="354"/>
      <c r="GDA54" s="354"/>
      <c r="GDB54" s="354"/>
      <c r="GDC54" s="354"/>
      <c r="GDD54" s="354"/>
      <c r="GDE54" s="354"/>
      <c r="GDF54" s="354"/>
      <c r="GDG54" s="354"/>
      <c r="GDH54" s="354"/>
      <c r="GDI54" s="354"/>
      <c r="GDJ54" s="354"/>
      <c r="GDK54" s="354"/>
      <c r="GDL54" s="354"/>
      <c r="GDM54" s="354"/>
      <c r="GDN54" s="354"/>
      <c r="GDO54" s="354"/>
      <c r="GDP54" s="354"/>
      <c r="GDQ54" s="354"/>
      <c r="GDR54" s="354"/>
      <c r="GDS54" s="354"/>
      <c r="GDT54" s="354"/>
      <c r="GDU54" s="354"/>
      <c r="GDV54" s="354"/>
      <c r="GDW54" s="354"/>
      <c r="GDX54" s="354"/>
      <c r="GDY54" s="354"/>
      <c r="GDZ54" s="354"/>
      <c r="GEA54" s="354"/>
      <c r="GEB54" s="354"/>
      <c r="GEC54" s="354"/>
      <c r="GED54" s="354"/>
      <c r="GEE54" s="354"/>
      <c r="GEF54" s="354"/>
      <c r="GEG54" s="354"/>
      <c r="GEH54" s="354"/>
      <c r="GEI54" s="354"/>
      <c r="GEJ54" s="354"/>
      <c r="GEK54" s="354"/>
      <c r="GEL54" s="354"/>
      <c r="GEM54" s="354"/>
      <c r="GEN54" s="354"/>
      <c r="GEO54" s="354"/>
      <c r="GEP54" s="354"/>
      <c r="GEQ54" s="354"/>
      <c r="GER54" s="354"/>
      <c r="GES54" s="354"/>
      <c r="GET54" s="354"/>
      <c r="GEU54" s="354"/>
      <c r="GEV54" s="354"/>
      <c r="GEW54" s="354"/>
      <c r="GEX54" s="354"/>
      <c r="GEY54" s="354"/>
      <c r="GEZ54" s="354"/>
      <c r="GFA54" s="354"/>
      <c r="GFB54" s="354"/>
      <c r="GFC54" s="354"/>
      <c r="GFD54" s="354"/>
      <c r="GFE54" s="354"/>
      <c r="GFF54" s="354"/>
      <c r="GFG54" s="354"/>
      <c r="GFH54" s="354"/>
      <c r="GFI54" s="354"/>
      <c r="GFJ54" s="354"/>
      <c r="GFK54" s="354"/>
      <c r="GFL54" s="354"/>
      <c r="GFM54" s="354"/>
      <c r="GFN54" s="354"/>
      <c r="GFO54" s="354"/>
      <c r="GFP54" s="354"/>
      <c r="GFQ54" s="354"/>
      <c r="GFR54" s="354"/>
      <c r="GFS54" s="354"/>
      <c r="GFT54" s="354"/>
      <c r="GFU54" s="354"/>
      <c r="GFV54" s="354"/>
      <c r="GFW54" s="354"/>
      <c r="GFX54" s="354"/>
      <c r="GFY54" s="354"/>
      <c r="GFZ54" s="354"/>
      <c r="GGA54" s="354"/>
      <c r="GGB54" s="354"/>
      <c r="GGC54" s="354"/>
      <c r="GGD54" s="354"/>
      <c r="GGE54" s="354"/>
      <c r="GGF54" s="354"/>
      <c r="GGG54" s="354"/>
      <c r="GGH54" s="354"/>
      <c r="GGI54" s="354"/>
      <c r="GGJ54" s="354"/>
      <c r="GGK54" s="354"/>
      <c r="GGL54" s="354"/>
      <c r="GGM54" s="354"/>
      <c r="GGN54" s="354"/>
      <c r="GGO54" s="354"/>
      <c r="GGP54" s="354"/>
      <c r="GGQ54" s="354"/>
      <c r="GGR54" s="354"/>
      <c r="GGS54" s="354"/>
      <c r="GGT54" s="354"/>
      <c r="GGU54" s="354"/>
      <c r="GGV54" s="354"/>
      <c r="GGW54" s="354"/>
      <c r="GGX54" s="354"/>
      <c r="GGY54" s="354"/>
      <c r="GGZ54" s="354"/>
      <c r="GHA54" s="354"/>
      <c r="GHB54" s="354"/>
      <c r="GHC54" s="354"/>
      <c r="GHD54" s="354"/>
      <c r="GHE54" s="354"/>
      <c r="GHF54" s="354"/>
      <c r="GHG54" s="354"/>
      <c r="GHH54" s="354"/>
      <c r="GHI54" s="354"/>
      <c r="GHJ54" s="354"/>
      <c r="GHK54" s="354"/>
      <c r="GHL54" s="354"/>
      <c r="GHM54" s="354"/>
      <c r="GHN54" s="354"/>
      <c r="GHO54" s="354"/>
      <c r="GHP54" s="354"/>
      <c r="GHQ54" s="354"/>
      <c r="GHR54" s="354"/>
      <c r="GHS54" s="354"/>
      <c r="GHT54" s="354"/>
      <c r="GHU54" s="354"/>
      <c r="GHV54" s="354"/>
      <c r="GHW54" s="354"/>
      <c r="GHX54" s="354"/>
      <c r="GHY54" s="354"/>
      <c r="GHZ54" s="354"/>
      <c r="GIA54" s="354"/>
      <c r="GIB54" s="354"/>
      <c r="GIC54" s="354"/>
      <c r="GID54" s="354"/>
      <c r="GIE54" s="354"/>
      <c r="GIF54" s="354"/>
      <c r="GIG54" s="354"/>
      <c r="GIH54" s="354"/>
      <c r="GII54" s="354"/>
      <c r="GIJ54" s="354"/>
      <c r="GIK54" s="354"/>
      <c r="GIL54" s="354"/>
      <c r="GIM54" s="354"/>
      <c r="GIN54" s="354"/>
      <c r="GIO54" s="354"/>
      <c r="GIP54" s="354"/>
      <c r="GIQ54" s="354"/>
      <c r="GIR54" s="354"/>
      <c r="GIS54" s="354"/>
      <c r="GIT54" s="354"/>
      <c r="GIU54" s="354"/>
      <c r="GIV54" s="354"/>
      <c r="GIW54" s="354"/>
      <c r="GIX54" s="354"/>
      <c r="GIY54" s="354"/>
      <c r="GIZ54" s="354"/>
      <c r="GJA54" s="354"/>
      <c r="GJB54" s="354"/>
      <c r="GJC54" s="354"/>
      <c r="GJD54" s="354"/>
      <c r="GJE54" s="354"/>
      <c r="GJF54" s="354"/>
      <c r="GJG54" s="354"/>
      <c r="GJH54" s="354"/>
      <c r="GJI54" s="354"/>
      <c r="GJJ54" s="354"/>
      <c r="GJK54" s="354"/>
      <c r="GJL54" s="354"/>
      <c r="GJM54" s="354"/>
      <c r="GJN54" s="354"/>
      <c r="GJO54" s="354"/>
      <c r="GJP54" s="354"/>
      <c r="GJQ54" s="354"/>
      <c r="GJR54" s="354"/>
      <c r="GJS54" s="354"/>
      <c r="GJT54" s="354"/>
      <c r="GJU54" s="354"/>
      <c r="GJV54" s="354"/>
      <c r="GJW54" s="354"/>
      <c r="GJX54" s="354"/>
      <c r="GJY54" s="354"/>
      <c r="GJZ54" s="354"/>
      <c r="GKA54" s="354"/>
      <c r="GKB54" s="354"/>
      <c r="GKC54" s="354"/>
      <c r="GKD54" s="354"/>
      <c r="GKE54" s="354"/>
      <c r="GKF54" s="354"/>
      <c r="GKG54" s="354"/>
      <c r="GKH54" s="354"/>
      <c r="GKI54" s="354"/>
      <c r="GKJ54" s="354"/>
      <c r="GKK54" s="354"/>
      <c r="GKL54" s="354"/>
      <c r="GKM54" s="354"/>
      <c r="GKN54" s="354"/>
      <c r="GKO54" s="354"/>
      <c r="GKP54" s="354"/>
      <c r="GKQ54" s="354"/>
      <c r="GKR54" s="354"/>
      <c r="GKS54" s="354"/>
      <c r="GKT54" s="354"/>
      <c r="GKU54" s="354"/>
      <c r="GKV54" s="354"/>
      <c r="GKW54" s="354"/>
      <c r="GKX54" s="354"/>
      <c r="GKY54" s="354"/>
      <c r="GKZ54" s="354"/>
      <c r="GLA54" s="354"/>
      <c r="GLB54" s="354"/>
      <c r="GLC54" s="354"/>
      <c r="GLD54" s="354"/>
      <c r="GLE54" s="354"/>
      <c r="GLF54" s="354"/>
      <c r="GLG54" s="354"/>
      <c r="GLH54" s="354"/>
      <c r="GLI54" s="354"/>
      <c r="GLJ54" s="354"/>
      <c r="GLK54" s="354"/>
      <c r="GLL54" s="354"/>
      <c r="GLM54" s="354"/>
      <c r="GLN54" s="354"/>
      <c r="GLO54" s="354"/>
      <c r="GLP54" s="354"/>
      <c r="GLQ54" s="354"/>
      <c r="GLR54" s="354"/>
      <c r="GLS54" s="354"/>
      <c r="GLT54" s="354"/>
      <c r="GLU54" s="354"/>
      <c r="GLV54" s="354"/>
      <c r="GLW54" s="354"/>
      <c r="GLX54" s="354"/>
      <c r="GLY54" s="354"/>
      <c r="GLZ54" s="354"/>
      <c r="GMA54" s="354"/>
      <c r="GMB54" s="354"/>
      <c r="GMC54" s="354"/>
      <c r="GMD54" s="354"/>
      <c r="GME54" s="354"/>
      <c r="GMF54" s="354"/>
      <c r="GMG54" s="354"/>
      <c r="GMH54" s="354"/>
      <c r="GMI54" s="354"/>
      <c r="GMJ54" s="354"/>
      <c r="GMK54" s="354"/>
      <c r="GML54" s="354"/>
      <c r="GMM54" s="354"/>
      <c r="GMN54" s="354"/>
      <c r="GMO54" s="354"/>
      <c r="GMP54" s="354"/>
      <c r="GMQ54" s="354"/>
      <c r="GMR54" s="354"/>
      <c r="GMS54" s="354"/>
      <c r="GMT54" s="354"/>
      <c r="GMU54" s="354"/>
      <c r="GMV54" s="354"/>
      <c r="GMW54" s="354"/>
      <c r="GMX54" s="354"/>
      <c r="GMY54" s="354"/>
      <c r="GMZ54" s="354"/>
      <c r="GNA54" s="354"/>
      <c r="GNB54" s="354"/>
      <c r="GNC54" s="354"/>
      <c r="GND54" s="354"/>
      <c r="GNE54" s="354"/>
      <c r="GNF54" s="354"/>
      <c r="GNG54" s="354"/>
      <c r="GNH54" s="354"/>
      <c r="GNI54" s="354"/>
      <c r="GNJ54" s="354"/>
      <c r="GNK54" s="354"/>
      <c r="GNL54" s="354"/>
      <c r="GNM54" s="354"/>
      <c r="GNN54" s="354"/>
      <c r="GNO54" s="354"/>
      <c r="GNP54" s="354"/>
      <c r="GNQ54" s="354"/>
      <c r="GNR54" s="354"/>
      <c r="GNS54" s="354"/>
      <c r="GNT54" s="354"/>
      <c r="GNU54" s="354"/>
      <c r="GNV54" s="354"/>
      <c r="GNW54" s="354"/>
      <c r="GNX54" s="354"/>
      <c r="GNY54" s="354"/>
      <c r="GNZ54" s="354"/>
      <c r="GOA54" s="354"/>
      <c r="GOB54" s="354"/>
      <c r="GOC54" s="354"/>
      <c r="GOD54" s="354"/>
      <c r="GOE54" s="354"/>
      <c r="GOF54" s="354"/>
      <c r="GOG54" s="354"/>
      <c r="GOH54" s="354"/>
      <c r="GOI54" s="354"/>
      <c r="GOJ54" s="354"/>
      <c r="GOK54" s="354"/>
      <c r="GOL54" s="354"/>
      <c r="GOM54" s="354"/>
      <c r="GON54" s="354"/>
      <c r="GOO54" s="354"/>
      <c r="GOP54" s="354"/>
      <c r="GOQ54" s="354"/>
      <c r="GOR54" s="354"/>
      <c r="GOS54" s="354"/>
      <c r="GOT54" s="354"/>
      <c r="GOU54" s="354"/>
      <c r="GOV54" s="354"/>
      <c r="GOW54" s="354"/>
      <c r="GOX54" s="354"/>
      <c r="GOY54" s="354"/>
      <c r="GOZ54" s="354"/>
      <c r="GPA54" s="354"/>
      <c r="GPB54" s="354"/>
      <c r="GPC54" s="354"/>
      <c r="GPD54" s="354"/>
      <c r="GPE54" s="354"/>
      <c r="GPF54" s="354"/>
      <c r="GPG54" s="354"/>
      <c r="GPH54" s="354"/>
      <c r="GPI54" s="354"/>
      <c r="GPJ54" s="354"/>
      <c r="GPK54" s="354"/>
      <c r="GPL54" s="354"/>
      <c r="GPM54" s="354"/>
      <c r="GPN54" s="354"/>
      <c r="GPO54" s="354"/>
      <c r="GPP54" s="354"/>
      <c r="GPQ54" s="354"/>
      <c r="GPR54" s="354"/>
      <c r="GPS54" s="354"/>
      <c r="GPT54" s="354"/>
      <c r="GPU54" s="354"/>
      <c r="GPV54" s="354"/>
      <c r="GPW54" s="354"/>
      <c r="GPX54" s="354"/>
      <c r="GPY54" s="354"/>
      <c r="GPZ54" s="354"/>
      <c r="GQA54" s="354"/>
      <c r="GQB54" s="354"/>
      <c r="GQC54" s="354"/>
      <c r="GQD54" s="354"/>
      <c r="GQE54" s="354"/>
      <c r="GQF54" s="354"/>
      <c r="GQG54" s="354"/>
      <c r="GQH54" s="354"/>
      <c r="GQI54" s="354"/>
      <c r="GQJ54" s="354"/>
      <c r="GQK54" s="354"/>
      <c r="GQL54" s="354"/>
      <c r="GQM54" s="354"/>
      <c r="GQN54" s="354"/>
      <c r="GQO54" s="354"/>
      <c r="GQP54" s="354"/>
      <c r="GQQ54" s="354"/>
      <c r="GQR54" s="354"/>
      <c r="GQS54" s="354"/>
      <c r="GQT54" s="354"/>
      <c r="GQU54" s="354"/>
      <c r="GQV54" s="354"/>
      <c r="GQW54" s="354"/>
      <c r="GQX54" s="354"/>
      <c r="GQY54" s="354"/>
      <c r="GQZ54" s="354"/>
      <c r="GRA54" s="354"/>
      <c r="GRB54" s="354"/>
      <c r="GRC54" s="354"/>
      <c r="GRD54" s="354"/>
      <c r="GRE54" s="354"/>
      <c r="GRF54" s="354"/>
      <c r="GRG54" s="354"/>
      <c r="GRH54" s="354"/>
      <c r="GRI54" s="354"/>
      <c r="GRJ54" s="354"/>
      <c r="GRK54" s="354"/>
      <c r="GRL54" s="354"/>
      <c r="GRM54" s="354"/>
      <c r="GRN54" s="354"/>
      <c r="GRO54" s="354"/>
      <c r="GRP54" s="354"/>
      <c r="GRQ54" s="354"/>
      <c r="GRR54" s="354"/>
      <c r="GRS54" s="354"/>
      <c r="GRT54" s="354"/>
      <c r="GRU54" s="354"/>
      <c r="GRV54" s="354"/>
      <c r="GRW54" s="354"/>
      <c r="GRX54" s="354"/>
      <c r="GRY54" s="354"/>
      <c r="GRZ54" s="354"/>
      <c r="GSA54" s="354"/>
      <c r="GSB54" s="354"/>
      <c r="GSC54" s="354"/>
      <c r="GSD54" s="354"/>
      <c r="GSE54" s="354"/>
      <c r="GSF54" s="354"/>
      <c r="GSG54" s="354"/>
      <c r="GSH54" s="354"/>
      <c r="GSI54" s="354"/>
      <c r="GSJ54" s="354"/>
      <c r="GSK54" s="354"/>
      <c r="GSL54" s="354"/>
      <c r="GSM54" s="354"/>
      <c r="GSN54" s="354"/>
      <c r="GSO54" s="354"/>
      <c r="GSP54" s="354"/>
      <c r="GSQ54" s="354"/>
      <c r="GSR54" s="354"/>
      <c r="GSS54" s="354"/>
      <c r="GST54" s="354"/>
      <c r="GSU54" s="354"/>
      <c r="GSV54" s="354"/>
      <c r="GSW54" s="354"/>
      <c r="GSX54" s="354"/>
      <c r="GSY54" s="354"/>
      <c r="GSZ54" s="354"/>
      <c r="GTA54" s="354"/>
      <c r="GTB54" s="354"/>
      <c r="GTC54" s="354"/>
      <c r="GTD54" s="354"/>
      <c r="GTE54" s="354"/>
      <c r="GTF54" s="354"/>
      <c r="GTG54" s="354"/>
      <c r="GTH54" s="354"/>
      <c r="GTI54" s="354"/>
      <c r="GTJ54" s="354"/>
      <c r="GTK54" s="354"/>
      <c r="GTL54" s="354"/>
      <c r="GTM54" s="354"/>
      <c r="GTN54" s="354"/>
      <c r="GTO54" s="354"/>
      <c r="GTP54" s="354"/>
      <c r="GTQ54" s="354"/>
      <c r="GTR54" s="354"/>
      <c r="GTS54" s="354"/>
      <c r="GTT54" s="354"/>
      <c r="GTU54" s="354"/>
      <c r="GTV54" s="354"/>
      <c r="GTW54" s="354"/>
      <c r="GTX54" s="354"/>
      <c r="GTY54" s="354"/>
      <c r="GTZ54" s="354"/>
      <c r="GUA54" s="354"/>
      <c r="GUB54" s="354"/>
      <c r="GUC54" s="354"/>
      <c r="GUD54" s="354"/>
      <c r="GUE54" s="354"/>
      <c r="GUF54" s="354"/>
      <c r="GUG54" s="354"/>
      <c r="GUH54" s="354"/>
      <c r="GUI54" s="354"/>
      <c r="GUJ54" s="354"/>
      <c r="GUK54" s="354"/>
      <c r="GUL54" s="354"/>
      <c r="GUM54" s="354"/>
      <c r="GUN54" s="354"/>
      <c r="GUO54" s="354"/>
      <c r="GUP54" s="354"/>
      <c r="GUQ54" s="354"/>
      <c r="GUR54" s="354"/>
      <c r="GUS54" s="354"/>
      <c r="GUT54" s="354"/>
      <c r="GUU54" s="354"/>
      <c r="GUV54" s="354"/>
      <c r="GUW54" s="354"/>
      <c r="GUX54" s="354"/>
      <c r="GUY54" s="354"/>
      <c r="GUZ54" s="354"/>
      <c r="GVA54" s="354"/>
      <c r="GVB54" s="354"/>
      <c r="GVC54" s="354"/>
      <c r="GVD54" s="354"/>
      <c r="GVE54" s="354"/>
      <c r="GVF54" s="354"/>
      <c r="GVG54" s="354"/>
      <c r="GVH54" s="354"/>
      <c r="GVI54" s="354"/>
      <c r="GVJ54" s="354"/>
      <c r="GVK54" s="354"/>
      <c r="GVL54" s="354"/>
      <c r="GVM54" s="354"/>
      <c r="GVN54" s="354"/>
      <c r="GVO54" s="354"/>
      <c r="GVP54" s="354"/>
      <c r="GVQ54" s="354"/>
      <c r="GVR54" s="354"/>
      <c r="GVS54" s="354"/>
      <c r="GVT54" s="354"/>
      <c r="GVU54" s="354"/>
      <c r="GVV54" s="354"/>
      <c r="GVW54" s="354"/>
      <c r="GVX54" s="354"/>
      <c r="GVY54" s="354"/>
      <c r="GVZ54" s="354"/>
      <c r="GWA54" s="354"/>
      <c r="GWB54" s="354"/>
      <c r="GWC54" s="354"/>
      <c r="GWD54" s="354"/>
      <c r="GWE54" s="354"/>
      <c r="GWF54" s="354"/>
      <c r="GWG54" s="354"/>
      <c r="GWH54" s="354"/>
      <c r="GWI54" s="354"/>
      <c r="GWJ54" s="354"/>
      <c r="GWK54" s="354"/>
      <c r="GWL54" s="354"/>
      <c r="GWM54" s="354"/>
      <c r="GWN54" s="354"/>
      <c r="GWO54" s="354"/>
      <c r="GWP54" s="354"/>
      <c r="GWQ54" s="354"/>
      <c r="GWR54" s="354"/>
      <c r="GWS54" s="354"/>
      <c r="GWT54" s="354"/>
      <c r="GWU54" s="354"/>
      <c r="GWV54" s="354"/>
      <c r="GWW54" s="354"/>
      <c r="GWX54" s="354"/>
      <c r="GWY54" s="354"/>
      <c r="GWZ54" s="354"/>
      <c r="GXA54" s="354"/>
      <c r="GXB54" s="354"/>
      <c r="GXC54" s="354"/>
      <c r="GXD54" s="354"/>
      <c r="GXE54" s="354"/>
      <c r="GXF54" s="354"/>
      <c r="GXG54" s="354"/>
      <c r="GXH54" s="354"/>
      <c r="GXI54" s="354"/>
      <c r="GXJ54" s="354"/>
      <c r="GXK54" s="354"/>
      <c r="GXL54" s="354"/>
      <c r="GXM54" s="354"/>
      <c r="GXN54" s="354"/>
      <c r="GXO54" s="354"/>
      <c r="GXP54" s="354"/>
      <c r="GXQ54" s="354"/>
      <c r="GXR54" s="354"/>
      <c r="GXS54" s="354"/>
      <c r="GXT54" s="354"/>
      <c r="GXU54" s="354"/>
      <c r="GXV54" s="354"/>
      <c r="GXW54" s="354"/>
      <c r="GXX54" s="354"/>
      <c r="GXY54" s="354"/>
      <c r="GXZ54" s="354"/>
      <c r="GYA54" s="354"/>
      <c r="GYB54" s="354"/>
      <c r="GYC54" s="354"/>
      <c r="GYD54" s="354"/>
      <c r="GYE54" s="354"/>
      <c r="GYF54" s="354"/>
      <c r="GYG54" s="354"/>
      <c r="GYH54" s="354"/>
      <c r="GYI54" s="354"/>
      <c r="GYJ54" s="354"/>
      <c r="GYK54" s="354"/>
      <c r="GYL54" s="354"/>
      <c r="GYM54" s="354"/>
      <c r="GYN54" s="354"/>
      <c r="GYO54" s="354"/>
      <c r="GYP54" s="354"/>
      <c r="GYQ54" s="354"/>
      <c r="GYR54" s="354"/>
      <c r="GYS54" s="354"/>
      <c r="GYT54" s="354"/>
      <c r="GYU54" s="354"/>
      <c r="GYV54" s="354"/>
      <c r="GYW54" s="354"/>
      <c r="GYX54" s="354"/>
      <c r="GYY54" s="354"/>
      <c r="GYZ54" s="354"/>
      <c r="GZA54" s="354"/>
      <c r="GZB54" s="354"/>
      <c r="GZC54" s="354"/>
      <c r="GZD54" s="354"/>
      <c r="GZE54" s="354"/>
      <c r="GZF54" s="354"/>
      <c r="GZG54" s="354"/>
      <c r="GZH54" s="354"/>
      <c r="GZI54" s="354"/>
      <c r="GZJ54" s="354"/>
      <c r="GZK54" s="354"/>
      <c r="GZL54" s="354"/>
      <c r="GZM54" s="354"/>
      <c r="GZN54" s="354"/>
      <c r="GZO54" s="354"/>
      <c r="GZP54" s="354"/>
      <c r="GZQ54" s="354"/>
      <c r="GZR54" s="354"/>
      <c r="GZS54" s="354"/>
      <c r="GZT54" s="354"/>
      <c r="GZU54" s="354"/>
      <c r="GZV54" s="354"/>
      <c r="GZW54" s="354"/>
      <c r="GZX54" s="354"/>
      <c r="GZY54" s="354"/>
      <c r="GZZ54" s="354"/>
      <c r="HAA54" s="354"/>
      <c r="HAB54" s="354"/>
      <c r="HAC54" s="354"/>
      <c r="HAD54" s="354"/>
      <c r="HAE54" s="354"/>
      <c r="HAF54" s="354"/>
      <c r="HAG54" s="354"/>
      <c r="HAH54" s="354"/>
      <c r="HAI54" s="354"/>
      <c r="HAJ54" s="354"/>
      <c r="HAK54" s="354"/>
      <c r="HAL54" s="354"/>
      <c r="HAM54" s="354"/>
      <c r="HAN54" s="354"/>
      <c r="HAO54" s="354"/>
      <c r="HAP54" s="354"/>
      <c r="HAQ54" s="354"/>
      <c r="HAR54" s="354"/>
      <c r="HAS54" s="354"/>
      <c r="HAT54" s="354"/>
      <c r="HAU54" s="354"/>
      <c r="HAV54" s="354"/>
      <c r="HAW54" s="354"/>
      <c r="HAX54" s="354"/>
      <c r="HAY54" s="354"/>
      <c r="HAZ54" s="354"/>
      <c r="HBA54" s="354"/>
      <c r="HBB54" s="354"/>
      <c r="HBC54" s="354"/>
      <c r="HBD54" s="354"/>
      <c r="HBE54" s="354"/>
      <c r="HBF54" s="354"/>
      <c r="HBG54" s="354"/>
      <c r="HBH54" s="354"/>
      <c r="HBI54" s="354"/>
      <c r="HBJ54" s="354"/>
      <c r="HBK54" s="354"/>
      <c r="HBL54" s="354"/>
      <c r="HBM54" s="354"/>
      <c r="HBN54" s="354"/>
      <c r="HBO54" s="354"/>
      <c r="HBP54" s="354"/>
      <c r="HBQ54" s="354"/>
      <c r="HBR54" s="354"/>
      <c r="HBS54" s="354"/>
      <c r="HBT54" s="354"/>
      <c r="HBU54" s="354"/>
      <c r="HBV54" s="354"/>
      <c r="HBW54" s="354"/>
      <c r="HBX54" s="354"/>
      <c r="HBY54" s="354"/>
      <c r="HBZ54" s="354"/>
      <c r="HCA54" s="354"/>
      <c r="HCB54" s="354"/>
      <c r="HCC54" s="354"/>
      <c r="HCD54" s="354"/>
      <c r="HCE54" s="354"/>
      <c r="HCF54" s="354"/>
      <c r="HCG54" s="354"/>
      <c r="HCH54" s="354"/>
      <c r="HCI54" s="354"/>
      <c r="HCJ54" s="354"/>
      <c r="HCK54" s="354"/>
      <c r="HCL54" s="354"/>
      <c r="HCM54" s="354"/>
      <c r="HCN54" s="354"/>
      <c r="HCO54" s="354"/>
      <c r="HCP54" s="354"/>
      <c r="HCQ54" s="354"/>
      <c r="HCR54" s="354"/>
      <c r="HCS54" s="354"/>
      <c r="HCT54" s="354"/>
      <c r="HCU54" s="354"/>
      <c r="HCV54" s="354"/>
      <c r="HCW54" s="354"/>
      <c r="HCX54" s="354"/>
      <c r="HCY54" s="354"/>
      <c r="HCZ54" s="354"/>
      <c r="HDA54" s="354"/>
      <c r="HDB54" s="354"/>
      <c r="HDC54" s="354"/>
      <c r="HDD54" s="354"/>
      <c r="HDE54" s="354"/>
      <c r="HDF54" s="354"/>
      <c r="HDG54" s="354"/>
      <c r="HDH54" s="354"/>
      <c r="HDI54" s="354"/>
      <c r="HDJ54" s="354"/>
      <c r="HDK54" s="354"/>
      <c r="HDL54" s="354"/>
      <c r="HDM54" s="354"/>
      <c r="HDN54" s="354"/>
      <c r="HDO54" s="354"/>
      <c r="HDP54" s="354"/>
      <c r="HDQ54" s="354"/>
      <c r="HDR54" s="354"/>
      <c r="HDS54" s="354"/>
      <c r="HDT54" s="354"/>
      <c r="HDU54" s="354"/>
      <c r="HDV54" s="354"/>
      <c r="HDW54" s="354"/>
      <c r="HDX54" s="354"/>
      <c r="HDY54" s="354"/>
      <c r="HDZ54" s="354"/>
      <c r="HEA54" s="354"/>
      <c r="HEB54" s="354"/>
      <c r="HEC54" s="354"/>
      <c r="HED54" s="354"/>
      <c r="HEE54" s="354"/>
      <c r="HEF54" s="354"/>
      <c r="HEG54" s="354"/>
      <c r="HEH54" s="354"/>
      <c r="HEI54" s="354"/>
      <c r="HEJ54" s="354"/>
      <c r="HEK54" s="354"/>
      <c r="HEL54" s="354"/>
      <c r="HEM54" s="354"/>
      <c r="HEN54" s="354"/>
      <c r="HEO54" s="354"/>
      <c r="HEP54" s="354"/>
      <c r="HEQ54" s="354"/>
      <c r="HER54" s="354"/>
      <c r="HES54" s="354"/>
      <c r="HET54" s="354"/>
      <c r="HEU54" s="354"/>
      <c r="HEV54" s="354"/>
      <c r="HEW54" s="354"/>
      <c r="HEX54" s="354"/>
      <c r="HEY54" s="354"/>
      <c r="HEZ54" s="354"/>
      <c r="HFA54" s="354"/>
      <c r="HFB54" s="354"/>
      <c r="HFC54" s="354"/>
      <c r="HFD54" s="354"/>
      <c r="HFE54" s="354"/>
      <c r="HFF54" s="354"/>
      <c r="HFG54" s="354"/>
      <c r="HFH54" s="354"/>
      <c r="HFI54" s="354"/>
      <c r="HFJ54" s="354"/>
      <c r="HFK54" s="354"/>
      <c r="HFL54" s="354"/>
      <c r="HFM54" s="354"/>
      <c r="HFN54" s="354"/>
      <c r="HFO54" s="354"/>
      <c r="HFP54" s="354"/>
      <c r="HFQ54" s="354"/>
      <c r="HFR54" s="354"/>
      <c r="HFS54" s="354"/>
      <c r="HFT54" s="354"/>
      <c r="HFU54" s="354"/>
      <c r="HFV54" s="354"/>
      <c r="HFW54" s="354"/>
      <c r="HFX54" s="354"/>
      <c r="HFY54" s="354"/>
      <c r="HFZ54" s="354"/>
      <c r="HGA54" s="354"/>
      <c r="HGB54" s="354"/>
      <c r="HGC54" s="354"/>
      <c r="HGD54" s="354"/>
      <c r="HGE54" s="354"/>
      <c r="HGF54" s="354"/>
      <c r="HGG54" s="354"/>
      <c r="HGH54" s="354"/>
      <c r="HGI54" s="354"/>
      <c r="HGJ54" s="354"/>
      <c r="HGK54" s="354"/>
      <c r="HGL54" s="354"/>
      <c r="HGM54" s="354"/>
      <c r="HGN54" s="354"/>
      <c r="HGO54" s="354"/>
      <c r="HGP54" s="354"/>
      <c r="HGQ54" s="354"/>
      <c r="HGR54" s="354"/>
      <c r="HGS54" s="354"/>
      <c r="HGT54" s="354"/>
      <c r="HGU54" s="354"/>
      <c r="HGV54" s="354"/>
      <c r="HGW54" s="354"/>
      <c r="HGX54" s="354"/>
      <c r="HGY54" s="354"/>
      <c r="HGZ54" s="354"/>
      <c r="HHA54" s="354"/>
      <c r="HHB54" s="354"/>
      <c r="HHC54" s="354"/>
      <c r="HHD54" s="354"/>
      <c r="HHE54" s="354"/>
      <c r="HHF54" s="354"/>
      <c r="HHG54" s="354"/>
      <c r="HHH54" s="354"/>
      <c r="HHI54" s="354"/>
      <c r="HHJ54" s="354"/>
      <c r="HHK54" s="354"/>
      <c r="HHL54" s="354"/>
      <c r="HHM54" s="354"/>
      <c r="HHN54" s="354"/>
      <c r="HHO54" s="354"/>
      <c r="HHP54" s="354"/>
      <c r="HHQ54" s="354"/>
      <c r="HHR54" s="354"/>
      <c r="HHS54" s="354"/>
      <c r="HHT54" s="354"/>
      <c r="HHU54" s="354"/>
      <c r="HHV54" s="354"/>
      <c r="HHW54" s="354"/>
      <c r="HHX54" s="354"/>
      <c r="HHY54" s="354"/>
      <c r="HHZ54" s="354"/>
      <c r="HIA54" s="354"/>
      <c r="HIB54" s="354"/>
      <c r="HIC54" s="354"/>
      <c r="HID54" s="354"/>
      <c r="HIE54" s="354"/>
      <c r="HIF54" s="354"/>
      <c r="HIG54" s="354"/>
      <c r="HIH54" s="354"/>
      <c r="HII54" s="354"/>
      <c r="HIJ54" s="354"/>
      <c r="HIK54" s="354"/>
      <c r="HIL54" s="354"/>
      <c r="HIM54" s="354"/>
      <c r="HIN54" s="354"/>
      <c r="HIO54" s="354"/>
      <c r="HIP54" s="354"/>
      <c r="HIQ54" s="354"/>
      <c r="HIR54" s="354"/>
      <c r="HIS54" s="354"/>
      <c r="HIT54" s="354"/>
      <c r="HIU54" s="354"/>
      <c r="HIV54" s="354"/>
      <c r="HIW54" s="354"/>
      <c r="HIX54" s="354"/>
      <c r="HIY54" s="354"/>
      <c r="HIZ54" s="354"/>
      <c r="HJA54" s="354"/>
      <c r="HJB54" s="354"/>
      <c r="HJC54" s="354"/>
      <c r="HJD54" s="354"/>
      <c r="HJE54" s="354"/>
      <c r="HJF54" s="354"/>
      <c r="HJG54" s="354"/>
      <c r="HJH54" s="354"/>
      <c r="HJI54" s="354"/>
      <c r="HJJ54" s="354"/>
      <c r="HJK54" s="354"/>
      <c r="HJL54" s="354"/>
      <c r="HJM54" s="354"/>
      <c r="HJN54" s="354"/>
      <c r="HJO54" s="354"/>
      <c r="HJP54" s="354"/>
      <c r="HJQ54" s="354"/>
      <c r="HJR54" s="354"/>
      <c r="HJS54" s="354"/>
      <c r="HJT54" s="354"/>
      <c r="HJU54" s="354"/>
      <c r="HJV54" s="354"/>
      <c r="HJW54" s="354"/>
      <c r="HJX54" s="354"/>
      <c r="HJY54" s="354"/>
      <c r="HJZ54" s="354"/>
      <c r="HKA54" s="354"/>
      <c r="HKB54" s="354"/>
      <c r="HKC54" s="354"/>
      <c r="HKD54" s="354"/>
      <c r="HKE54" s="354"/>
      <c r="HKF54" s="354"/>
      <c r="HKG54" s="354"/>
      <c r="HKH54" s="354"/>
      <c r="HKI54" s="354"/>
      <c r="HKJ54" s="354"/>
      <c r="HKK54" s="354"/>
      <c r="HKL54" s="354"/>
      <c r="HKM54" s="354"/>
      <c r="HKN54" s="354"/>
      <c r="HKO54" s="354"/>
      <c r="HKP54" s="354"/>
      <c r="HKQ54" s="354"/>
      <c r="HKR54" s="354"/>
      <c r="HKS54" s="354"/>
      <c r="HKT54" s="354"/>
      <c r="HKU54" s="354"/>
      <c r="HKV54" s="354"/>
      <c r="HKW54" s="354"/>
      <c r="HKX54" s="354"/>
      <c r="HKY54" s="354"/>
      <c r="HKZ54" s="354"/>
      <c r="HLA54" s="354"/>
      <c r="HLB54" s="354"/>
      <c r="HLC54" s="354"/>
      <c r="HLD54" s="354"/>
      <c r="HLE54" s="354"/>
      <c r="HLF54" s="354"/>
      <c r="HLG54" s="354"/>
      <c r="HLH54" s="354"/>
      <c r="HLI54" s="354"/>
      <c r="HLJ54" s="354"/>
      <c r="HLK54" s="354"/>
      <c r="HLL54" s="354"/>
      <c r="HLM54" s="354"/>
      <c r="HLN54" s="354"/>
      <c r="HLO54" s="354"/>
      <c r="HLP54" s="354"/>
      <c r="HLQ54" s="354"/>
      <c r="HLR54" s="354"/>
      <c r="HLS54" s="354"/>
      <c r="HLT54" s="354"/>
      <c r="HLU54" s="354"/>
      <c r="HLV54" s="354"/>
      <c r="HLW54" s="354"/>
      <c r="HLX54" s="354"/>
      <c r="HLY54" s="354"/>
      <c r="HLZ54" s="354"/>
      <c r="HMA54" s="354"/>
      <c r="HMB54" s="354"/>
      <c r="HMC54" s="354"/>
      <c r="HMD54" s="354"/>
      <c r="HME54" s="354"/>
      <c r="HMF54" s="354"/>
      <c r="HMG54" s="354"/>
      <c r="HMH54" s="354"/>
      <c r="HMI54" s="354"/>
      <c r="HMJ54" s="354"/>
      <c r="HMK54" s="354"/>
      <c r="HML54" s="354"/>
      <c r="HMM54" s="354"/>
      <c r="HMN54" s="354"/>
      <c r="HMO54" s="354"/>
      <c r="HMP54" s="354"/>
      <c r="HMQ54" s="354"/>
      <c r="HMR54" s="354"/>
      <c r="HMS54" s="354"/>
      <c r="HMT54" s="354"/>
      <c r="HMU54" s="354"/>
      <c r="HMV54" s="354"/>
      <c r="HMW54" s="354"/>
      <c r="HMX54" s="354"/>
      <c r="HMY54" s="354"/>
      <c r="HMZ54" s="354"/>
      <c r="HNA54" s="354"/>
      <c r="HNB54" s="354"/>
      <c r="HNC54" s="354"/>
      <c r="HND54" s="354"/>
      <c r="HNE54" s="354"/>
      <c r="HNF54" s="354"/>
      <c r="HNG54" s="354"/>
      <c r="HNH54" s="354"/>
      <c r="HNI54" s="354"/>
      <c r="HNJ54" s="354"/>
      <c r="HNK54" s="354"/>
      <c r="HNL54" s="354"/>
      <c r="HNM54" s="354"/>
      <c r="HNN54" s="354"/>
      <c r="HNO54" s="354"/>
      <c r="HNP54" s="354"/>
      <c r="HNQ54" s="354"/>
      <c r="HNR54" s="354"/>
      <c r="HNS54" s="354"/>
      <c r="HNT54" s="354"/>
      <c r="HNU54" s="354"/>
      <c r="HNV54" s="354"/>
      <c r="HNW54" s="354"/>
      <c r="HNX54" s="354"/>
      <c r="HNY54" s="354"/>
      <c r="HNZ54" s="354"/>
      <c r="HOA54" s="354"/>
      <c r="HOB54" s="354"/>
      <c r="HOC54" s="354"/>
      <c r="HOD54" s="354"/>
      <c r="HOE54" s="354"/>
      <c r="HOF54" s="354"/>
      <c r="HOG54" s="354"/>
      <c r="HOH54" s="354"/>
      <c r="HOI54" s="354"/>
      <c r="HOJ54" s="354"/>
      <c r="HOK54" s="354"/>
      <c r="HOL54" s="354"/>
      <c r="HOM54" s="354"/>
      <c r="HON54" s="354"/>
      <c r="HOO54" s="354"/>
      <c r="HOP54" s="354"/>
      <c r="HOQ54" s="354"/>
      <c r="HOR54" s="354"/>
      <c r="HOS54" s="354"/>
      <c r="HOT54" s="354"/>
      <c r="HOU54" s="354"/>
      <c r="HOV54" s="354"/>
      <c r="HOW54" s="354"/>
      <c r="HOX54" s="354"/>
      <c r="HOY54" s="354"/>
      <c r="HOZ54" s="354"/>
      <c r="HPA54" s="354"/>
      <c r="HPB54" s="354"/>
      <c r="HPC54" s="354"/>
      <c r="HPD54" s="354"/>
      <c r="HPE54" s="354"/>
      <c r="HPF54" s="354"/>
      <c r="HPG54" s="354"/>
      <c r="HPH54" s="354"/>
      <c r="HPI54" s="354"/>
      <c r="HPJ54" s="354"/>
      <c r="HPK54" s="354"/>
      <c r="HPL54" s="354"/>
      <c r="HPM54" s="354"/>
      <c r="HPN54" s="354"/>
      <c r="HPO54" s="354"/>
      <c r="HPP54" s="354"/>
      <c r="HPQ54" s="354"/>
      <c r="HPR54" s="354"/>
      <c r="HPS54" s="354"/>
      <c r="HPT54" s="354"/>
      <c r="HPU54" s="354"/>
      <c r="HPV54" s="354"/>
      <c r="HPW54" s="354"/>
      <c r="HPX54" s="354"/>
      <c r="HPY54" s="354"/>
      <c r="HPZ54" s="354"/>
      <c r="HQA54" s="354"/>
      <c r="HQB54" s="354"/>
      <c r="HQC54" s="354"/>
      <c r="HQD54" s="354"/>
      <c r="HQE54" s="354"/>
      <c r="HQF54" s="354"/>
      <c r="HQG54" s="354"/>
      <c r="HQH54" s="354"/>
      <c r="HQI54" s="354"/>
      <c r="HQJ54" s="354"/>
      <c r="HQK54" s="354"/>
      <c r="HQL54" s="354"/>
      <c r="HQM54" s="354"/>
      <c r="HQN54" s="354"/>
      <c r="HQO54" s="354"/>
      <c r="HQP54" s="354"/>
      <c r="HQQ54" s="354"/>
      <c r="HQR54" s="354"/>
      <c r="HQS54" s="354"/>
      <c r="HQT54" s="354"/>
      <c r="HQU54" s="354"/>
      <c r="HQV54" s="354"/>
      <c r="HQW54" s="354"/>
      <c r="HQX54" s="354"/>
      <c r="HQY54" s="354"/>
      <c r="HQZ54" s="354"/>
      <c r="HRA54" s="354"/>
      <c r="HRB54" s="354"/>
      <c r="HRC54" s="354"/>
      <c r="HRD54" s="354"/>
      <c r="HRE54" s="354"/>
      <c r="HRF54" s="354"/>
      <c r="HRG54" s="354"/>
      <c r="HRH54" s="354"/>
      <c r="HRI54" s="354"/>
      <c r="HRJ54" s="354"/>
      <c r="HRK54" s="354"/>
      <c r="HRL54" s="354"/>
      <c r="HRM54" s="354"/>
      <c r="HRN54" s="354"/>
      <c r="HRO54" s="354"/>
      <c r="HRP54" s="354"/>
      <c r="HRQ54" s="354"/>
      <c r="HRR54" s="354"/>
      <c r="HRS54" s="354"/>
      <c r="HRT54" s="354"/>
      <c r="HRU54" s="354"/>
      <c r="HRV54" s="354"/>
      <c r="HRW54" s="354"/>
      <c r="HRX54" s="354"/>
      <c r="HRY54" s="354"/>
      <c r="HRZ54" s="354"/>
      <c r="HSA54" s="354"/>
      <c r="HSB54" s="354"/>
      <c r="HSC54" s="354"/>
      <c r="HSD54" s="354"/>
      <c r="HSE54" s="354"/>
      <c r="HSF54" s="354"/>
      <c r="HSG54" s="354"/>
      <c r="HSH54" s="354"/>
      <c r="HSI54" s="354"/>
      <c r="HSJ54" s="354"/>
      <c r="HSK54" s="354"/>
      <c r="HSL54" s="354"/>
      <c r="HSM54" s="354"/>
      <c r="HSN54" s="354"/>
      <c r="HSO54" s="354"/>
      <c r="HSP54" s="354"/>
      <c r="HSQ54" s="354"/>
      <c r="HSR54" s="354"/>
      <c r="HSS54" s="354"/>
      <c r="HST54" s="354"/>
      <c r="HSU54" s="354"/>
      <c r="HSV54" s="354"/>
      <c r="HSW54" s="354"/>
      <c r="HSX54" s="354"/>
      <c r="HSY54" s="354"/>
      <c r="HSZ54" s="354"/>
      <c r="HTA54" s="354"/>
      <c r="HTB54" s="354"/>
      <c r="HTC54" s="354"/>
      <c r="HTD54" s="354"/>
      <c r="HTE54" s="354"/>
      <c r="HTF54" s="354"/>
      <c r="HTG54" s="354"/>
      <c r="HTH54" s="354"/>
      <c r="HTI54" s="354"/>
      <c r="HTJ54" s="354"/>
      <c r="HTK54" s="354"/>
      <c r="HTL54" s="354"/>
      <c r="HTM54" s="354"/>
      <c r="HTN54" s="354"/>
      <c r="HTO54" s="354"/>
      <c r="HTP54" s="354"/>
      <c r="HTQ54" s="354"/>
      <c r="HTR54" s="354"/>
      <c r="HTS54" s="354"/>
      <c r="HTT54" s="354"/>
      <c r="HTU54" s="354"/>
      <c r="HTV54" s="354"/>
      <c r="HTW54" s="354"/>
      <c r="HTX54" s="354"/>
      <c r="HTY54" s="354"/>
      <c r="HTZ54" s="354"/>
      <c r="HUA54" s="354"/>
      <c r="HUB54" s="354"/>
      <c r="HUC54" s="354"/>
      <c r="HUD54" s="354"/>
      <c r="HUE54" s="354"/>
      <c r="HUF54" s="354"/>
      <c r="HUG54" s="354"/>
      <c r="HUH54" s="354"/>
      <c r="HUI54" s="354"/>
      <c r="HUJ54" s="354"/>
      <c r="HUK54" s="354"/>
      <c r="HUL54" s="354"/>
      <c r="HUM54" s="354"/>
      <c r="HUN54" s="354"/>
      <c r="HUO54" s="354"/>
      <c r="HUP54" s="354"/>
      <c r="HUQ54" s="354"/>
      <c r="HUR54" s="354"/>
      <c r="HUS54" s="354"/>
      <c r="HUT54" s="354"/>
      <c r="HUU54" s="354"/>
      <c r="HUV54" s="354"/>
      <c r="HUW54" s="354"/>
      <c r="HUX54" s="354"/>
      <c r="HUY54" s="354"/>
      <c r="HUZ54" s="354"/>
      <c r="HVA54" s="354"/>
      <c r="HVB54" s="354"/>
      <c r="HVC54" s="354"/>
      <c r="HVD54" s="354"/>
      <c r="HVE54" s="354"/>
      <c r="HVF54" s="354"/>
      <c r="HVG54" s="354"/>
      <c r="HVH54" s="354"/>
      <c r="HVI54" s="354"/>
      <c r="HVJ54" s="354"/>
      <c r="HVK54" s="354"/>
      <c r="HVL54" s="354"/>
      <c r="HVM54" s="354"/>
      <c r="HVN54" s="354"/>
      <c r="HVO54" s="354"/>
      <c r="HVP54" s="354"/>
      <c r="HVQ54" s="354"/>
      <c r="HVR54" s="354"/>
      <c r="HVS54" s="354"/>
      <c r="HVT54" s="354"/>
      <c r="HVU54" s="354"/>
      <c r="HVV54" s="354"/>
      <c r="HVW54" s="354"/>
      <c r="HVX54" s="354"/>
      <c r="HVY54" s="354"/>
      <c r="HVZ54" s="354"/>
      <c r="HWA54" s="354"/>
      <c r="HWB54" s="354"/>
      <c r="HWC54" s="354"/>
      <c r="HWD54" s="354"/>
      <c r="HWE54" s="354"/>
      <c r="HWF54" s="354"/>
      <c r="HWG54" s="354"/>
      <c r="HWH54" s="354"/>
      <c r="HWI54" s="354"/>
      <c r="HWJ54" s="354"/>
      <c r="HWK54" s="354"/>
      <c r="HWL54" s="354"/>
      <c r="HWM54" s="354"/>
      <c r="HWN54" s="354"/>
      <c r="HWO54" s="354"/>
      <c r="HWP54" s="354"/>
      <c r="HWQ54" s="354"/>
      <c r="HWR54" s="354"/>
      <c r="HWS54" s="354"/>
      <c r="HWT54" s="354"/>
      <c r="HWU54" s="354"/>
      <c r="HWV54" s="354"/>
      <c r="HWW54" s="354"/>
      <c r="HWX54" s="354"/>
      <c r="HWY54" s="354"/>
      <c r="HWZ54" s="354"/>
      <c r="HXA54" s="354"/>
      <c r="HXB54" s="354"/>
      <c r="HXC54" s="354"/>
      <c r="HXD54" s="354"/>
      <c r="HXE54" s="354"/>
      <c r="HXF54" s="354"/>
      <c r="HXG54" s="354"/>
      <c r="HXH54" s="354"/>
      <c r="HXI54" s="354"/>
      <c r="HXJ54" s="354"/>
      <c r="HXK54" s="354"/>
      <c r="HXL54" s="354"/>
      <c r="HXM54" s="354"/>
      <c r="HXN54" s="354"/>
      <c r="HXO54" s="354"/>
      <c r="HXP54" s="354"/>
      <c r="HXQ54" s="354"/>
      <c r="HXR54" s="354"/>
      <c r="HXS54" s="354"/>
      <c r="HXT54" s="354"/>
      <c r="HXU54" s="354"/>
      <c r="HXV54" s="354"/>
      <c r="HXW54" s="354"/>
      <c r="HXX54" s="354"/>
      <c r="HXY54" s="354"/>
      <c r="HXZ54" s="354"/>
      <c r="HYA54" s="354"/>
      <c r="HYB54" s="354"/>
      <c r="HYC54" s="354"/>
      <c r="HYD54" s="354"/>
      <c r="HYE54" s="354"/>
      <c r="HYF54" s="354"/>
      <c r="HYG54" s="354"/>
      <c r="HYH54" s="354"/>
      <c r="HYI54" s="354"/>
      <c r="HYJ54" s="354"/>
      <c r="HYK54" s="354"/>
      <c r="HYL54" s="354"/>
      <c r="HYM54" s="354"/>
      <c r="HYN54" s="354"/>
      <c r="HYO54" s="354"/>
      <c r="HYP54" s="354"/>
      <c r="HYQ54" s="354"/>
      <c r="HYR54" s="354"/>
      <c r="HYS54" s="354"/>
      <c r="HYT54" s="354"/>
      <c r="HYU54" s="354"/>
      <c r="HYV54" s="354"/>
      <c r="HYW54" s="354"/>
      <c r="HYX54" s="354"/>
      <c r="HYY54" s="354"/>
      <c r="HYZ54" s="354"/>
      <c r="HZA54" s="354"/>
      <c r="HZB54" s="354"/>
      <c r="HZC54" s="354"/>
      <c r="HZD54" s="354"/>
      <c r="HZE54" s="354"/>
      <c r="HZF54" s="354"/>
      <c r="HZG54" s="354"/>
      <c r="HZH54" s="354"/>
      <c r="HZI54" s="354"/>
      <c r="HZJ54" s="354"/>
      <c r="HZK54" s="354"/>
      <c r="HZL54" s="354"/>
      <c r="HZM54" s="354"/>
      <c r="HZN54" s="354"/>
      <c r="HZO54" s="354"/>
      <c r="HZP54" s="354"/>
      <c r="HZQ54" s="354"/>
      <c r="HZR54" s="354"/>
      <c r="HZS54" s="354"/>
      <c r="HZT54" s="354"/>
      <c r="HZU54" s="354"/>
      <c r="HZV54" s="354"/>
      <c r="HZW54" s="354"/>
      <c r="HZX54" s="354"/>
      <c r="HZY54" s="354"/>
      <c r="HZZ54" s="354"/>
      <c r="IAA54" s="354"/>
      <c r="IAB54" s="354"/>
      <c r="IAC54" s="354"/>
      <c r="IAD54" s="354"/>
      <c r="IAE54" s="354"/>
      <c r="IAF54" s="354"/>
      <c r="IAG54" s="354"/>
      <c r="IAH54" s="354"/>
      <c r="IAI54" s="354"/>
      <c r="IAJ54" s="354"/>
      <c r="IAK54" s="354"/>
      <c r="IAL54" s="354"/>
      <c r="IAM54" s="354"/>
      <c r="IAN54" s="354"/>
      <c r="IAO54" s="354"/>
      <c r="IAP54" s="354"/>
      <c r="IAQ54" s="354"/>
      <c r="IAR54" s="354"/>
      <c r="IAS54" s="354"/>
      <c r="IAT54" s="354"/>
      <c r="IAU54" s="354"/>
      <c r="IAV54" s="354"/>
      <c r="IAW54" s="354"/>
      <c r="IAX54" s="354"/>
      <c r="IAY54" s="354"/>
      <c r="IAZ54" s="354"/>
      <c r="IBA54" s="354"/>
      <c r="IBB54" s="354"/>
      <c r="IBC54" s="354"/>
      <c r="IBD54" s="354"/>
      <c r="IBE54" s="354"/>
      <c r="IBF54" s="354"/>
      <c r="IBG54" s="354"/>
      <c r="IBH54" s="354"/>
      <c r="IBI54" s="354"/>
      <c r="IBJ54" s="354"/>
      <c r="IBK54" s="354"/>
      <c r="IBL54" s="354"/>
      <c r="IBM54" s="354"/>
      <c r="IBN54" s="354"/>
      <c r="IBO54" s="354"/>
      <c r="IBP54" s="354"/>
      <c r="IBQ54" s="354"/>
      <c r="IBR54" s="354"/>
      <c r="IBS54" s="354"/>
      <c r="IBT54" s="354"/>
      <c r="IBU54" s="354"/>
      <c r="IBV54" s="354"/>
      <c r="IBW54" s="354"/>
      <c r="IBX54" s="354"/>
      <c r="IBY54" s="354"/>
      <c r="IBZ54" s="354"/>
      <c r="ICA54" s="354"/>
      <c r="ICB54" s="354"/>
      <c r="ICC54" s="354"/>
      <c r="ICD54" s="354"/>
      <c r="ICE54" s="354"/>
      <c r="ICF54" s="354"/>
      <c r="ICG54" s="354"/>
      <c r="ICH54" s="354"/>
      <c r="ICI54" s="354"/>
      <c r="ICJ54" s="354"/>
      <c r="ICK54" s="354"/>
      <c r="ICL54" s="354"/>
      <c r="ICM54" s="354"/>
      <c r="ICN54" s="354"/>
      <c r="ICO54" s="354"/>
      <c r="ICP54" s="354"/>
      <c r="ICQ54" s="354"/>
      <c r="ICR54" s="354"/>
      <c r="ICS54" s="354"/>
      <c r="ICT54" s="354"/>
      <c r="ICU54" s="354"/>
      <c r="ICV54" s="354"/>
      <c r="ICW54" s="354"/>
      <c r="ICX54" s="354"/>
      <c r="ICY54" s="354"/>
      <c r="ICZ54" s="354"/>
      <c r="IDA54" s="354"/>
      <c r="IDB54" s="354"/>
      <c r="IDC54" s="354"/>
      <c r="IDD54" s="354"/>
      <c r="IDE54" s="354"/>
      <c r="IDF54" s="354"/>
      <c r="IDG54" s="354"/>
      <c r="IDH54" s="354"/>
      <c r="IDI54" s="354"/>
      <c r="IDJ54" s="354"/>
      <c r="IDK54" s="354"/>
      <c r="IDL54" s="354"/>
      <c r="IDM54" s="354"/>
      <c r="IDN54" s="354"/>
      <c r="IDO54" s="354"/>
      <c r="IDP54" s="354"/>
      <c r="IDQ54" s="354"/>
      <c r="IDR54" s="354"/>
      <c r="IDS54" s="354"/>
      <c r="IDT54" s="354"/>
      <c r="IDU54" s="354"/>
      <c r="IDV54" s="354"/>
      <c r="IDW54" s="354"/>
      <c r="IDX54" s="354"/>
      <c r="IDY54" s="354"/>
      <c r="IDZ54" s="354"/>
      <c r="IEA54" s="354"/>
      <c r="IEB54" s="354"/>
      <c r="IEC54" s="354"/>
      <c r="IED54" s="354"/>
      <c r="IEE54" s="354"/>
      <c r="IEF54" s="354"/>
      <c r="IEG54" s="354"/>
      <c r="IEH54" s="354"/>
      <c r="IEI54" s="354"/>
      <c r="IEJ54" s="354"/>
      <c r="IEK54" s="354"/>
      <c r="IEL54" s="354"/>
      <c r="IEM54" s="354"/>
      <c r="IEN54" s="354"/>
      <c r="IEO54" s="354"/>
      <c r="IEP54" s="354"/>
      <c r="IEQ54" s="354"/>
      <c r="IER54" s="354"/>
      <c r="IES54" s="354"/>
      <c r="IET54" s="354"/>
      <c r="IEU54" s="354"/>
      <c r="IEV54" s="354"/>
      <c r="IEW54" s="354"/>
      <c r="IEX54" s="354"/>
      <c r="IEY54" s="354"/>
      <c r="IEZ54" s="354"/>
      <c r="IFA54" s="354"/>
      <c r="IFB54" s="354"/>
      <c r="IFC54" s="354"/>
      <c r="IFD54" s="354"/>
      <c r="IFE54" s="354"/>
      <c r="IFF54" s="354"/>
      <c r="IFG54" s="354"/>
      <c r="IFH54" s="354"/>
      <c r="IFI54" s="354"/>
      <c r="IFJ54" s="354"/>
      <c r="IFK54" s="354"/>
      <c r="IFL54" s="354"/>
      <c r="IFM54" s="354"/>
      <c r="IFN54" s="354"/>
      <c r="IFO54" s="354"/>
      <c r="IFP54" s="354"/>
      <c r="IFQ54" s="354"/>
      <c r="IFR54" s="354"/>
      <c r="IFS54" s="354"/>
      <c r="IFT54" s="354"/>
      <c r="IFU54" s="354"/>
      <c r="IFV54" s="354"/>
      <c r="IFW54" s="354"/>
      <c r="IFX54" s="354"/>
      <c r="IFY54" s="354"/>
      <c r="IFZ54" s="354"/>
      <c r="IGA54" s="354"/>
      <c r="IGB54" s="354"/>
      <c r="IGC54" s="354"/>
      <c r="IGD54" s="354"/>
      <c r="IGE54" s="354"/>
      <c r="IGF54" s="354"/>
      <c r="IGG54" s="354"/>
      <c r="IGH54" s="354"/>
      <c r="IGI54" s="354"/>
      <c r="IGJ54" s="354"/>
      <c r="IGK54" s="354"/>
      <c r="IGL54" s="354"/>
      <c r="IGM54" s="354"/>
      <c r="IGN54" s="354"/>
      <c r="IGO54" s="354"/>
      <c r="IGP54" s="354"/>
      <c r="IGQ54" s="354"/>
      <c r="IGR54" s="354"/>
      <c r="IGS54" s="354"/>
      <c r="IGT54" s="354"/>
      <c r="IGU54" s="354"/>
      <c r="IGV54" s="354"/>
      <c r="IGW54" s="354"/>
      <c r="IGX54" s="354"/>
      <c r="IGY54" s="354"/>
      <c r="IGZ54" s="354"/>
      <c r="IHA54" s="354"/>
      <c r="IHB54" s="354"/>
      <c r="IHC54" s="354"/>
      <c r="IHD54" s="354"/>
      <c r="IHE54" s="354"/>
      <c r="IHF54" s="354"/>
      <c r="IHG54" s="354"/>
      <c r="IHH54" s="354"/>
      <c r="IHI54" s="354"/>
      <c r="IHJ54" s="354"/>
      <c r="IHK54" s="354"/>
      <c r="IHL54" s="354"/>
      <c r="IHM54" s="354"/>
      <c r="IHN54" s="354"/>
      <c r="IHO54" s="354"/>
      <c r="IHP54" s="354"/>
      <c r="IHQ54" s="354"/>
      <c r="IHR54" s="354"/>
      <c r="IHS54" s="354"/>
      <c r="IHT54" s="354"/>
      <c r="IHU54" s="354"/>
      <c r="IHV54" s="354"/>
      <c r="IHW54" s="354"/>
      <c r="IHX54" s="354"/>
      <c r="IHY54" s="354"/>
      <c r="IHZ54" s="354"/>
      <c r="IIA54" s="354"/>
      <c r="IIB54" s="354"/>
      <c r="IIC54" s="354"/>
      <c r="IID54" s="354"/>
      <c r="IIE54" s="354"/>
      <c r="IIF54" s="354"/>
      <c r="IIG54" s="354"/>
      <c r="IIH54" s="354"/>
      <c r="III54" s="354"/>
      <c r="IIJ54" s="354"/>
      <c r="IIK54" s="354"/>
      <c r="IIL54" s="354"/>
      <c r="IIM54" s="354"/>
      <c r="IIN54" s="354"/>
      <c r="IIO54" s="354"/>
      <c r="IIP54" s="354"/>
      <c r="IIQ54" s="354"/>
      <c r="IIR54" s="354"/>
      <c r="IIS54" s="354"/>
      <c r="IIT54" s="354"/>
      <c r="IIU54" s="354"/>
      <c r="IIV54" s="354"/>
      <c r="IIW54" s="354"/>
      <c r="IIX54" s="354"/>
      <c r="IIY54" s="354"/>
      <c r="IIZ54" s="354"/>
      <c r="IJA54" s="354"/>
      <c r="IJB54" s="354"/>
      <c r="IJC54" s="354"/>
      <c r="IJD54" s="354"/>
      <c r="IJE54" s="354"/>
      <c r="IJF54" s="354"/>
      <c r="IJG54" s="354"/>
      <c r="IJH54" s="354"/>
      <c r="IJI54" s="354"/>
      <c r="IJJ54" s="354"/>
      <c r="IJK54" s="354"/>
      <c r="IJL54" s="354"/>
      <c r="IJM54" s="354"/>
      <c r="IJN54" s="354"/>
      <c r="IJO54" s="354"/>
      <c r="IJP54" s="354"/>
      <c r="IJQ54" s="354"/>
      <c r="IJR54" s="354"/>
      <c r="IJS54" s="354"/>
      <c r="IJT54" s="354"/>
      <c r="IJU54" s="354"/>
      <c r="IJV54" s="354"/>
      <c r="IJW54" s="354"/>
      <c r="IJX54" s="354"/>
      <c r="IJY54" s="354"/>
      <c r="IJZ54" s="354"/>
      <c r="IKA54" s="354"/>
      <c r="IKB54" s="354"/>
      <c r="IKC54" s="354"/>
      <c r="IKD54" s="354"/>
      <c r="IKE54" s="354"/>
      <c r="IKF54" s="354"/>
      <c r="IKG54" s="354"/>
      <c r="IKH54" s="354"/>
      <c r="IKI54" s="354"/>
      <c r="IKJ54" s="354"/>
      <c r="IKK54" s="354"/>
      <c r="IKL54" s="354"/>
      <c r="IKM54" s="354"/>
      <c r="IKN54" s="354"/>
      <c r="IKO54" s="354"/>
      <c r="IKP54" s="354"/>
      <c r="IKQ54" s="354"/>
      <c r="IKR54" s="354"/>
      <c r="IKS54" s="354"/>
      <c r="IKT54" s="354"/>
      <c r="IKU54" s="354"/>
      <c r="IKV54" s="354"/>
      <c r="IKW54" s="354"/>
      <c r="IKX54" s="354"/>
      <c r="IKY54" s="354"/>
      <c r="IKZ54" s="354"/>
      <c r="ILA54" s="354"/>
      <c r="ILB54" s="354"/>
      <c r="ILC54" s="354"/>
      <c r="ILD54" s="354"/>
      <c r="ILE54" s="354"/>
      <c r="ILF54" s="354"/>
      <c r="ILG54" s="354"/>
      <c r="ILH54" s="354"/>
      <c r="ILI54" s="354"/>
      <c r="ILJ54" s="354"/>
      <c r="ILK54" s="354"/>
      <c r="ILL54" s="354"/>
      <c r="ILM54" s="354"/>
      <c r="ILN54" s="354"/>
      <c r="ILO54" s="354"/>
      <c r="ILP54" s="354"/>
      <c r="ILQ54" s="354"/>
      <c r="ILR54" s="354"/>
      <c r="ILS54" s="354"/>
      <c r="ILT54" s="354"/>
      <c r="ILU54" s="354"/>
      <c r="ILV54" s="354"/>
      <c r="ILW54" s="354"/>
      <c r="ILX54" s="354"/>
      <c r="ILY54" s="354"/>
      <c r="ILZ54" s="354"/>
      <c r="IMA54" s="354"/>
      <c r="IMB54" s="354"/>
      <c r="IMC54" s="354"/>
      <c r="IMD54" s="354"/>
      <c r="IME54" s="354"/>
      <c r="IMF54" s="354"/>
      <c r="IMG54" s="354"/>
      <c r="IMH54" s="354"/>
      <c r="IMI54" s="354"/>
      <c r="IMJ54" s="354"/>
      <c r="IMK54" s="354"/>
      <c r="IML54" s="354"/>
      <c r="IMM54" s="354"/>
      <c r="IMN54" s="354"/>
      <c r="IMO54" s="354"/>
      <c r="IMP54" s="354"/>
      <c r="IMQ54" s="354"/>
      <c r="IMR54" s="354"/>
      <c r="IMS54" s="354"/>
      <c r="IMT54" s="354"/>
      <c r="IMU54" s="354"/>
      <c r="IMV54" s="354"/>
      <c r="IMW54" s="354"/>
      <c r="IMX54" s="354"/>
      <c r="IMY54" s="354"/>
      <c r="IMZ54" s="354"/>
      <c r="INA54" s="354"/>
      <c r="INB54" s="354"/>
      <c r="INC54" s="354"/>
      <c r="IND54" s="354"/>
      <c r="INE54" s="354"/>
      <c r="INF54" s="354"/>
      <c r="ING54" s="354"/>
      <c r="INH54" s="354"/>
      <c r="INI54" s="354"/>
      <c r="INJ54" s="354"/>
      <c r="INK54" s="354"/>
      <c r="INL54" s="354"/>
      <c r="INM54" s="354"/>
      <c r="INN54" s="354"/>
      <c r="INO54" s="354"/>
      <c r="INP54" s="354"/>
      <c r="INQ54" s="354"/>
      <c r="INR54" s="354"/>
      <c r="INS54" s="354"/>
      <c r="INT54" s="354"/>
      <c r="INU54" s="354"/>
      <c r="INV54" s="354"/>
      <c r="INW54" s="354"/>
      <c r="INX54" s="354"/>
      <c r="INY54" s="354"/>
      <c r="INZ54" s="354"/>
      <c r="IOA54" s="354"/>
      <c r="IOB54" s="354"/>
      <c r="IOC54" s="354"/>
      <c r="IOD54" s="354"/>
      <c r="IOE54" s="354"/>
      <c r="IOF54" s="354"/>
      <c r="IOG54" s="354"/>
      <c r="IOH54" s="354"/>
      <c r="IOI54" s="354"/>
      <c r="IOJ54" s="354"/>
      <c r="IOK54" s="354"/>
      <c r="IOL54" s="354"/>
      <c r="IOM54" s="354"/>
      <c r="ION54" s="354"/>
      <c r="IOO54" s="354"/>
      <c r="IOP54" s="354"/>
      <c r="IOQ54" s="354"/>
      <c r="IOR54" s="354"/>
      <c r="IOS54" s="354"/>
      <c r="IOT54" s="354"/>
      <c r="IOU54" s="354"/>
      <c r="IOV54" s="354"/>
      <c r="IOW54" s="354"/>
      <c r="IOX54" s="354"/>
      <c r="IOY54" s="354"/>
      <c r="IOZ54" s="354"/>
      <c r="IPA54" s="354"/>
      <c r="IPB54" s="354"/>
      <c r="IPC54" s="354"/>
      <c r="IPD54" s="354"/>
      <c r="IPE54" s="354"/>
      <c r="IPF54" s="354"/>
      <c r="IPG54" s="354"/>
      <c r="IPH54" s="354"/>
      <c r="IPI54" s="354"/>
      <c r="IPJ54" s="354"/>
      <c r="IPK54" s="354"/>
      <c r="IPL54" s="354"/>
      <c r="IPM54" s="354"/>
      <c r="IPN54" s="354"/>
      <c r="IPO54" s="354"/>
      <c r="IPP54" s="354"/>
      <c r="IPQ54" s="354"/>
      <c r="IPR54" s="354"/>
      <c r="IPS54" s="354"/>
      <c r="IPT54" s="354"/>
      <c r="IPU54" s="354"/>
      <c r="IPV54" s="354"/>
      <c r="IPW54" s="354"/>
      <c r="IPX54" s="354"/>
      <c r="IPY54" s="354"/>
      <c r="IPZ54" s="354"/>
      <c r="IQA54" s="354"/>
      <c r="IQB54" s="354"/>
      <c r="IQC54" s="354"/>
      <c r="IQD54" s="354"/>
      <c r="IQE54" s="354"/>
      <c r="IQF54" s="354"/>
      <c r="IQG54" s="354"/>
      <c r="IQH54" s="354"/>
      <c r="IQI54" s="354"/>
      <c r="IQJ54" s="354"/>
      <c r="IQK54" s="354"/>
      <c r="IQL54" s="354"/>
      <c r="IQM54" s="354"/>
      <c r="IQN54" s="354"/>
      <c r="IQO54" s="354"/>
      <c r="IQP54" s="354"/>
      <c r="IQQ54" s="354"/>
      <c r="IQR54" s="354"/>
      <c r="IQS54" s="354"/>
      <c r="IQT54" s="354"/>
      <c r="IQU54" s="354"/>
      <c r="IQV54" s="354"/>
      <c r="IQW54" s="354"/>
      <c r="IQX54" s="354"/>
      <c r="IQY54" s="354"/>
      <c r="IQZ54" s="354"/>
      <c r="IRA54" s="354"/>
      <c r="IRB54" s="354"/>
      <c r="IRC54" s="354"/>
      <c r="IRD54" s="354"/>
      <c r="IRE54" s="354"/>
      <c r="IRF54" s="354"/>
      <c r="IRG54" s="354"/>
      <c r="IRH54" s="354"/>
      <c r="IRI54" s="354"/>
      <c r="IRJ54" s="354"/>
      <c r="IRK54" s="354"/>
      <c r="IRL54" s="354"/>
      <c r="IRM54" s="354"/>
      <c r="IRN54" s="354"/>
      <c r="IRO54" s="354"/>
      <c r="IRP54" s="354"/>
      <c r="IRQ54" s="354"/>
      <c r="IRR54" s="354"/>
      <c r="IRS54" s="354"/>
      <c r="IRT54" s="354"/>
      <c r="IRU54" s="354"/>
      <c r="IRV54" s="354"/>
      <c r="IRW54" s="354"/>
      <c r="IRX54" s="354"/>
      <c r="IRY54" s="354"/>
      <c r="IRZ54" s="354"/>
      <c r="ISA54" s="354"/>
      <c r="ISB54" s="354"/>
      <c r="ISC54" s="354"/>
      <c r="ISD54" s="354"/>
      <c r="ISE54" s="354"/>
      <c r="ISF54" s="354"/>
      <c r="ISG54" s="354"/>
      <c r="ISH54" s="354"/>
      <c r="ISI54" s="354"/>
      <c r="ISJ54" s="354"/>
      <c r="ISK54" s="354"/>
      <c r="ISL54" s="354"/>
      <c r="ISM54" s="354"/>
      <c r="ISN54" s="354"/>
      <c r="ISO54" s="354"/>
      <c r="ISP54" s="354"/>
      <c r="ISQ54" s="354"/>
      <c r="ISR54" s="354"/>
      <c r="ISS54" s="354"/>
      <c r="IST54" s="354"/>
      <c r="ISU54" s="354"/>
      <c r="ISV54" s="354"/>
      <c r="ISW54" s="354"/>
      <c r="ISX54" s="354"/>
      <c r="ISY54" s="354"/>
      <c r="ISZ54" s="354"/>
      <c r="ITA54" s="354"/>
      <c r="ITB54" s="354"/>
      <c r="ITC54" s="354"/>
      <c r="ITD54" s="354"/>
      <c r="ITE54" s="354"/>
      <c r="ITF54" s="354"/>
      <c r="ITG54" s="354"/>
      <c r="ITH54" s="354"/>
      <c r="ITI54" s="354"/>
      <c r="ITJ54" s="354"/>
      <c r="ITK54" s="354"/>
      <c r="ITL54" s="354"/>
      <c r="ITM54" s="354"/>
      <c r="ITN54" s="354"/>
      <c r="ITO54" s="354"/>
      <c r="ITP54" s="354"/>
      <c r="ITQ54" s="354"/>
      <c r="ITR54" s="354"/>
      <c r="ITS54" s="354"/>
      <c r="ITT54" s="354"/>
      <c r="ITU54" s="354"/>
      <c r="ITV54" s="354"/>
      <c r="ITW54" s="354"/>
      <c r="ITX54" s="354"/>
      <c r="ITY54" s="354"/>
      <c r="ITZ54" s="354"/>
      <c r="IUA54" s="354"/>
      <c r="IUB54" s="354"/>
      <c r="IUC54" s="354"/>
      <c r="IUD54" s="354"/>
      <c r="IUE54" s="354"/>
      <c r="IUF54" s="354"/>
      <c r="IUG54" s="354"/>
      <c r="IUH54" s="354"/>
      <c r="IUI54" s="354"/>
      <c r="IUJ54" s="354"/>
      <c r="IUK54" s="354"/>
      <c r="IUL54" s="354"/>
      <c r="IUM54" s="354"/>
      <c r="IUN54" s="354"/>
      <c r="IUO54" s="354"/>
      <c r="IUP54" s="354"/>
      <c r="IUQ54" s="354"/>
      <c r="IUR54" s="354"/>
      <c r="IUS54" s="354"/>
      <c r="IUT54" s="354"/>
      <c r="IUU54" s="354"/>
      <c r="IUV54" s="354"/>
      <c r="IUW54" s="354"/>
      <c r="IUX54" s="354"/>
      <c r="IUY54" s="354"/>
      <c r="IUZ54" s="354"/>
      <c r="IVA54" s="354"/>
      <c r="IVB54" s="354"/>
      <c r="IVC54" s="354"/>
      <c r="IVD54" s="354"/>
      <c r="IVE54" s="354"/>
      <c r="IVF54" s="354"/>
      <c r="IVG54" s="354"/>
      <c r="IVH54" s="354"/>
      <c r="IVI54" s="354"/>
      <c r="IVJ54" s="354"/>
      <c r="IVK54" s="354"/>
      <c r="IVL54" s="354"/>
      <c r="IVM54" s="354"/>
      <c r="IVN54" s="354"/>
      <c r="IVO54" s="354"/>
      <c r="IVP54" s="354"/>
      <c r="IVQ54" s="354"/>
      <c r="IVR54" s="354"/>
      <c r="IVS54" s="354"/>
      <c r="IVT54" s="354"/>
      <c r="IVU54" s="354"/>
      <c r="IVV54" s="354"/>
      <c r="IVW54" s="354"/>
      <c r="IVX54" s="354"/>
      <c r="IVY54" s="354"/>
      <c r="IVZ54" s="354"/>
      <c r="IWA54" s="354"/>
      <c r="IWB54" s="354"/>
      <c r="IWC54" s="354"/>
      <c r="IWD54" s="354"/>
      <c r="IWE54" s="354"/>
      <c r="IWF54" s="354"/>
      <c r="IWG54" s="354"/>
      <c r="IWH54" s="354"/>
      <c r="IWI54" s="354"/>
      <c r="IWJ54" s="354"/>
      <c r="IWK54" s="354"/>
      <c r="IWL54" s="354"/>
      <c r="IWM54" s="354"/>
      <c r="IWN54" s="354"/>
      <c r="IWO54" s="354"/>
      <c r="IWP54" s="354"/>
      <c r="IWQ54" s="354"/>
      <c r="IWR54" s="354"/>
      <c r="IWS54" s="354"/>
      <c r="IWT54" s="354"/>
      <c r="IWU54" s="354"/>
      <c r="IWV54" s="354"/>
      <c r="IWW54" s="354"/>
      <c r="IWX54" s="354"/>
      <c r="IWY54" s="354"/>
      <c r="IWZ54" s="354"/>
      <c r="IXA54" s="354"/>
      <c r="IXB54" s="354"/>
      <c r="IXC54" s="354"/>
      <c r="IXD54" s="354"/>
      <c r="IXE54" s="354"/>
      <c r="IXF54" s="354"/>
      <c r="IXG54" s="354"/>
      <c r="IXH54" s="354"/>
      <c r="IXI54" s="354"/>
      <c r="IXJ54" s="354"/>
      <c r="IXK54" s="354"/>
      <c r="IXL54" s="354"/>
      <c r="IXM54" s="354"/>
      <c r="IXN54" s="354"/>
      <c r="IXO54" s="354"/>
      <c r="IXP54" s="354"/>
      <c r="IXQ54" s="354"/>
      <c r="IXR54" s="354"/>
      <c r="IXS54" s="354"/>
      <c r="IXT54" s="354"/>
      <c r="IXU54" s="354"/>
      <c r="IXV54" s="354"/>
      <c r="IXW54" s="354"/>
      <c r="IXX54" s="354"/>
      <c r="IXY54" s="354"/>
      <c r="IXZ54" s="354"/>
      <c r="IYA54" s="354"/>
      <c r="IYB54" s="354"/>
      <c r="IYC54" s="354"/>
      <c r="IYD54" s="354"/>
      <c r="IYE54" s="354"/>
      <c r="IYF54" s="354"/>
      <c r="IYG54" s="354"/>
      <c r="IYH54" s="354"/>
      <c r="IYI54" s="354"/>
      <c r="IYJ54" s="354"/>
      <c r="IYK54" s="354"/>
      <c r="IYL54" s="354"/>
      <c r="IYM54" s="354"/>
      <c r="IYN54" s="354"/>
      <c r="IYO54" s="354"/>
      <c r="IYP54" s="354"/>
      <c r="IYQ54" s="354"/>
      <c r="IYR54" s="354"/>
      <c r="IYS54" s="354"/>
      <c r="IYT54" s="354"/>
      <c r="IYU54" s="354"/>
      <c r="IYV54" s="354"/>
      <c r="IYW54" s="354"/>
      <c r="IYX54" s="354"/>
      <c r="IYY54" s="354"/>
      <c r="IYZ54" s="354"/>
      <c r="IZA54" s="354"/>
      <c r="IZB54" s="354"/>
      <c r="IZC54" s="354"/>
      <c r="IZD54" s="354"/>
      <c r="IZE54" s="354"/>
      <c r="IZF54" s="354"/>
      <c r="IZG54" s="354"/>
      <c r="IZH54" s="354"/>
      <c r="IZI54" s="354"/>
      <c r="IZJ54" s="354"/>
      <c r="IZK54" s="354"/>
      <c r="IZL54" s="354"/>
      <c r="IZM54" s="354"/>
      <c r="IZN54" s="354"/>
      <c r="IZO54" s="354"/>
      <c r="IZP54" s="354"/>
      <c r="IZQ54" s="354"/>
      <c r="IZR54" s="354"/>
      <c r="IZS54" s="354"/>
      <c r="IZT54" s="354"/>
      <c r="IZU54" s="354"/>
      <c r="IZV54" s="354"/>
      <c r="IZW54" s="354"/>
      <c r="IZX54" s="354"/>
      <c r="IZY54" s="354"/>
      <c r="IZZ54" s="354"/>
      <c r="JAA54" s="354"/>
      <c r="JAB54" s="354"/>
      <c r="JAC54" s="354"/>
      <c r="JAD54" s="354"/>
      <c r="JAE54" s="354"/>
      <c r="JAF54" s="354"/>
      <c r="JAG54" s="354"/>
      <c r="JAH54" s="354"/>
      <c r="JAI54" s="354"/>
      <c r="JAJ54" s="354"/>
      <c r="JAK54" s="354"/>
      <c r="JAL54" s="354"/>
      <c r="JAM54" s="354"/>
      <c r="JAN54" s="354"/>
      <c r="JAO54" s="354"/>
      <c r="JAP54" s="354"/>
      <c r="JAQ54" s="354"/>
      <c r="JAR54" s="354"/>
      <c r="JAS54" s="354"/>
      <c r="JAT54" s="354"/>
      <c r="JAU54" s="354"/>
      <c r="JAV54" s="354"/>
      <c r="JAW54" s="354"/>
      <c r="JAX54" s="354"/>
      <c r="JAY54" s="354"/>
      <c r="JAZ54" s="354"/>
      <c r="JBA54" s="354"/>
      <c r="JBB54" s="354"/>
      <c r="JBC54" s="354"/>
      <c r="JBD54" s="354"/>
      <c r="JBE54" s="354"/>
      <c r="JBF54" s="354"/>
      <c r="JBG54" s="354"/>
      <c r="JBH54" s="354"/>
      <c r="JBI54" s="354"/>
      <c r="JBJ54" s="354"/>
      <c r="JBK54" s="354"/>
      <c r="JBL54" s="354"/>
      <c r="JBM54" s="354"/>
      <c r="JBN54" s="354"/>
      <c r="JBO54" s="354"/>
      <c r="JBP54" s="354"/>
      <c r="JBQ54" s="354"/>
      <c r="JBR54" s="354"/>
      <c r="JBS54" s="354"/>
      <c r="JBT54" s="354"/>
      <c r="JBU54" s="354"/>
      <c r="JBV54" s="354"/>
      <c r="JBW54" s="354"/>
      <c r="JBX54" s="354"/>
      <c r="JBY54" s="354"/>
      <c r="JBZ54" s="354"/>
      <c r="JCA54" s="354"/>
      <c r="JCB54" s="354"/>
      <c r="JCC54" s="354"/>
      <c r="JCD54" s="354"/>
      <c r="JCE54" s="354"/>
      <c r="JCF54" s="354"/>
      <c r="JCG54" s="354"/>
      <c r="JCH54" s="354"/>
      <c r="JCI54" s="354"/>
      <c r="JCJ54" s="354"/>
      <c r="JCK54" s="354"/>
      <c r="JCL54" s="354"/>
      <c r="JCM54" s="354"/>
      <c r="JCN54" s="354"/>
      <c r="JCO54" s="354"/>
      <c r="JCP54" s="354"/>
      <c r="JCQ54" s="354"/>
      <c r="JCR54" s="354"/>
      <c r="JCS54" s="354"/>
      <c r="JCT54" s="354"/>
      <c r="JCU54" s="354"/>
      <c r="JCV54" s="354"/>
      <c r="JCW54" s="354"/>
      <c r="JCX54" s="354"/>
      <c r="JCY54" s="354"/>
      <c r="JCZ54" s="354"/>
      <c r="JDA54" s="354"/>
      <c r="JDB54" s="354"/>
      <c r="JDC54" s="354"/>
      <c r="JDD54" s="354"/>
      <c r="JDE54" s="354"/>
      <c r="JDF54" s="354"/>
      <c r="JDG54" s="354"/>
      <c r="JDH54" s="354"/>
      <c r="JDI54" s="354"/>
      <c r="JDJ54" s="354"/>
      <c r="JDK54" s="354"/>
      <c r="JDL54" s="354"/>
      <c r="JDM54" s="354"/>
      <c r="JDN54" s="354"/>
      <c r="JDO54" s="354"/>
      <c r="JDP54" s="354"/>
      <c r="JDQ54" s="354"/>
      <c r="JDR54" s="354"/>
      <c r="JDS54" s="354"/>
      <c r="JDT54" s="354"/>
      <c r="JDU54" s="354"/>
      <c r="JDV54" s="354"/>
      <c r="JDW54" s="354"/>
      <c r="JDX54" s="354"/>
      <c r="JDY54" s="354"/>
      <c r="JDZ54" s="354"/>
      <c r="JEA54" s="354"/>
      <c r="JEB54" s="354"/>
      <c r="JEC54" s="354"/>
      <c r="JED54" s="354"/>
      <c r="JEE54" s="354"/>
      <c r="JEF54" s="354"/>
      <c r="JEG54" s="354"/>
      <c r="JEH54" s="354"/>
      <c r="JEI54" s="354"/>
      <c r="JEJ54" s="354"/>
      <c r="JEK54" s="354"/>
      <c r="JEL54" s="354"/>
      <c r="JEM54" s="354"/>
      <c r="JEN54" s="354"/>
      <c r="JEO54" s="354"/>
      <c r="JEP54" s="354"/>
      <c r="JEQ54" s="354"/>
      <c r="JER54" s="354"/>
      <c r="JES54" s="354"/>
      <c r="JET54" s="354"/>
      <c r="JEU54" s="354"/>
      <c r="JEV54" s="354"/>
      <c r="JEW54" s="354"/>
      <c r="JEX54" s="354"/>
      <c r="JEY54" s="354"/>
      <c r="JEZ54" s="354"/>
      <c r="JFA54" s="354"/>
      <c r="JFB54" s="354"/>
      <c r="JFC54" s="354"/>
      <c r="JFD54" s="354"/>
      <c r="JFE54" s="354"/>
      <c r="JFF54" s="354"/>
      <c r="JFG54" s="354"/>
      <c r="JFH54" s="354"/>
      <c r="JFI54" s="354"/>
      <c r="JFJ54" s="354"/>
      <c r="JFK54" s="354"/>
      <c r="JFL54" s="354"/>
      <c r="JFM54" s="354"/>
      <c r="JFN54" s="354"/>
      <c r="JFO54" s="354"/>
      <c r="JFP54" s="354"/>
      <c r="JFQ54" s="354"/>
      <c r="JFR54" s="354"/>
      <c r="JFS54" s="354"/>
      <c r="JFT54" s="354"/>
      <c r="JFU54" s="354"/>
      <c r="JFV54" s="354"/>
      <c r="JFW54" s="354"/>
      <c r="JFX54" s="354"/>
      <c r="JFY54" s="354"/>
      <c r="JFZ54" s="354"/>
      <c r="JGA54" s="354"/>
      <c r="JGB54" s="354"/>
      <c r="JGC54" s="354"/>
      <c r="JGD54" s="354"/>
      <c r="JGE54" s="354"/>
      <c r="JGF54" s="354"/>
      <c r="JGG54" s="354"/>
      <c r="JGH54" s="354"/>
      <c r="JGI54" s="354"/>
      <c r="JGJ54" s="354"/>
      <c r="JGK54" s="354"/>
      <c r="JGL54" s="354"/>
      <c r="JGM54" s="354"/>
      <c r="JGN54" s="354"/>
      <c r="JGO54" s="354"/>
      <c r="JGP54" s="354"/>
      <c r="JGQ54" s="354"/>
      <c r="JGR54" s="354"/>
      <c r="JGS54" s="354"/>
      <c r="JGT54" s="354"/>
      <c r="JGU54" s="354"/>
      <c r="JGV54" s="354"/>
      <c r="JGW54" s="354"/>
      <c r="JGX54" s="354"/>
      <c r="JGY54" s="354"/>
      <c r="JGZ54" s="354"/>
      <c r="JHA54" s="354"/>
      <c r="JHB54" s="354"/>
      <c r="JHC54" s="354"/>
      <c r="JHD54" s="354"/>
      <c r="JHE54" s="354"/>
      <c r="JHF54" s="354"/>
      <c r="JHG54" s="354"/>
      <c r="JHH54" s="354"/>
      <c r="JHI54" s="354"/>
      <c r="JHJ54" s="354"/>
      <c r="JHK54" s="354"/>
      <c r="JHL54" s="354"/>
      <c r="JHM54" s="354"/>
      <c r="JHN54" s="354"/>
      <c r="JHO54" s="354"/>
      <c r="JHP54" s="354"/>
      <c r="JHQ54" s="354"/>
      <c r="JHR54" s="354"/>
      <c r="JHS54" s="354"/>
      <c r="JHT54" s="354"/>
      <c r="JHU54" s="354"/>
      <c r="JHV54" s="354"/>
      <c r="JHW54" s="354"/>
      <c r="JHX54" s="354"/>
      <c r="JHY54" s="354"/>
      <c r="JHZ54" s="354"/>
      <c r="JIA54" s="354"/>
      <c r="JIB54" s="354"/>
      <c r="JIC54" s="354"/>
      <c r="JID54" s="354"/>
      <c r="JIE54" s="354"/>
      <c r="JIF54" s="354"/>
      <c r="JIG54" s="354"/>
      <c r="JIH54" s="354"/>
      <c r="JII54" s="354"/>
      <c r="JIJ54" s="354"/>
      <c r="JIK54" s="354"/>
      <c r="JIL54" s="354"/>
      <c r="JIM54" s="354"/>
      <c r="JIN54" s="354"/>
      <c r="JIO54" s="354"/>
      <c r="JIP54" s="354"/>
      <c r="JIQ54" s="354"/>
      <c r="JIR54" s="354"/>
      <c r="JIS54" s="354"/>
      <c r="JIT54" s="354"/>
      <c r="JIU54" s="354"/>
      <c r="JIV54" s="354"/>
      <c r="JIW54" s="354"/>
      <c r="JIX54" s="354"/>
      <c r="JIY54" s="354"/>
      <c r="JIZ54" s="354"/>
      <c r="JJA54" s="354"/>
      <c r="JJB54" s="354"/>
      <c r="JJC54" s="354"/>
      <c r="JJD54" s="354"/>
      <c r="JJE54" s="354"/>
      <c r="JJF54" s="354"/>
      <c r="JJG54" s="354"/>
      <c r="JJH54" s="354"/>
      <c r="JJI54" s="354"/>
      <c r="JJJ54" s="354"/>
      <c r="JJK54" s="354"/>
      <c r="JJL54" s="354"/>
      <c r="JJM54" s="354"/>
      <c r="JJN54" s="354"/>
      <c r="JJO54" s="354"/>
      <c r="JJP54" s="354"/>
      <c r="JJQ54" s="354"/>
      <c r="JJR54" s="354"/>
      <c r="JJS54" s="354"/>
      <c r="JJT54" s="354"/>
      <c r="JJU54" s="354"/>
      <c r="JJV54" s="354"/>
      <c r="JJW54" s="354"/>
      <c r="JJX54" s="354"/>
      <c r="JJY54" s="354"/>
      <c r="JJZ54" s="354"/>
      <c r="JKA54" s="354"/>
      <c r="JKB54" s="354"/>
      <c r="JKC54" s="354"/>
      <c r="JKD54" s="354"/>
      <c r="JKE54" s="354"/>
      <c r="JKF54" s="354"/>
      <c r="JKG54" s="354"/>
      <c r="JKH54" s="354"/>
      <c r="JKI54" s="354"/>
      <c r="JKJ54" s="354"/>
      <c r="JKK54" s="354"/>
      <c r="JKL54" s="354"/>
      <c r="JKM54" s="354"/>
      <c r="JKN54" s="354"/>
      <c r="JKO54" s="354"/>
      <c r="JKP54" s="354"/>
      <c r="JKQ54" s="354"/>
      <c r="JKR54" s="354"/>
      <c r="JKS54" s="354"/>
      <c r="JKT54" s="354"/>
      <c r="JKU54" s="354"/>
      <c r="JKV54" s="354"/>
      <c r="JKW54" s="354"/>
      <c r="JKX54" s="354"/>
      <c r="JKY54" s="354"/>
      <c r="JKZ54" s="354"/>
      <c r="JLA54" s="354"/>
      <c r="JLB54" s="354"/>
      <c r="JLC54" s="354"/>
      <c r="JLD54" s="354"/>
      <c r="JLE54" s="354"/>
      <c r="JLF54" s="354"/>
      <c r="JLG54" s="354"/>
      <c r="JLH54" s="354"/>
      <c r="JLI54" s="354"/>
      <c r="JLJ54" s="354"/>
      <c r="JLK54" s="354"/>
      <c r="JLL54" s="354"/>
      <c r="JLM54" s="354"/>
      <c r="JLN54" s="354"/>
      <c r="JLO54" s="354"/>
      <c r="JLP54" s="354"/>
      <c r="JLQ54" s="354"/>
      <c r="JLR54" s="354"/>
      <c r="JLS54" s="354"/>
      <c r="JLT54" s="354"/>
      <c r="JLU54" s="354"/>
      <c r="JLV54" s="354"/>
      <c r="JLW54" s="354"/>
      <c r="JLX54" s="354"/>
      <c r="JLY54" s="354"/>
      <c r="JLZ54" s="354"/>
      <c r="JMA54" s="354"/>
      <c r="JMB54" s="354"/>
      <c r="JMC54" s="354"/>
      <c r="JMD54" s="354"/>
      <c r="JME54" s="354"/>
      <c r="JMF54" s="354"/>
      <c r="JMG54" s="354"/>
      <c r="JMH54" s="354"/>
      <c r="JMI54" s="354"/>
      <c r="JMJ54" s="354"/>
      <c r="JMK54" s="354"/>
      <c r="JML54" s="354"/>
      <c r="JMM54" s="354"/>
      <c r="JMN54" s="354"/>
      <c r="JMO54" s="354"/>
      <c r="JMP54" s="354"/>
      <c r="JMQ54" s="354"/>
      <c r="JMR54" s="354"/>
      <c r="JMS54" s="354"/>
      <c r="JMT54" s="354"/>
      <c r="JMU54" s="354"/>
      <c r="JMV54" s="354"/>
      <c r="JMW54" s="354"/>
      <c r="JMX54" s="354"/>
      <c r="JMY54" s="354"/>
      <c r="JMZ54" s="354"/>
      <c r="JNA54" s="354"/>
      <c r="JNB54" s="354"/>
      <c r="JNC54" s="354"/>
      <c r="JND54" s="354"/>
      <c r="JNE54" s="354"/>
      <c r="JNF54" s="354"/>
      <c r="JNG54" s="354"/>
      <c r="JNH54" s="354"/>
      <c r="JNI54" s="354"/>
      <c r="JNJ54" s="354"/>
      <c r="JNK54" s="354"/>
      <c r="JNL54" s="354"/>
      <c r="JNM54" s="354"/>
      <c r="JNN54" s="354"/>
      <c r="JNO54" s="354"/>
      <c r="JNP54" s="354"/>
      <c r="JNQ54" s="354"/>
      <c r="JNR54" s="354"/>
      <c r="JNS54" s="354"/>
      <c r="JNT54" s="354"/>
      <c r="JNU54" s="354"/>
      <c r="JNV54" s="354"/>
      <c r="JNW54" s="354"/>
      <c r="JNX54" s="354"/>
      <c r="JNY54" s="354"/>
      <c r="JNZ54" s="354"/>
      <c r="JOA54" s="354"/>
      <c r="JOB54" s="354"/>
      <c r="JOC54" s="354"/>
      <c r="JOD54" s="354"/>
      <c r="JOE54" s="354"/>
      <c r="JOF54" s="354"/>
      <c r="JOG54" s="354"/>
      <c r="JOH54" s="354"/>
      <c r="JOI54" s="354"/>
      <c r="JOJ54" s="354"/>
      <c r="JOK54" s="354"/>
      <c r="JOL54" s="354"/>
      <c r="JOM54" s="354"/>
      <c r="JON54" s="354"/>
      <c r="JOO54" s="354"/>
      <c r="JOP54" s="354"/>
      <c r="JOQ54" s="354"/>
      <c r="JOR54" s="354"/>
      <c r="JOS54" s="354"/>
      <c r="JOT54" s="354"/>
      <c r="JOU54" s="354"/>
      <c r="JOV54" s="354"/>
      <c r="JOW54" s="354"/>
      <c r="JOX54" s="354"/>
      <c r="JOY54" s="354"/>
      <c r="JOZ54" s="354"/>
      <c r="JPA54" s="354"/>
      <c r="JPB54" s="354"/>
      <c r="JPC54" s="354"/>
      <c r="JPD54" s="354"/>
      <c r="JPE54" s="354"/>
      <c r="JPF54" s="354"/>
      <c r="JPG54" s="354"/>
      <c r="JPH54" s="354"/>
      <c r="JPI54" s="354"/>
      <c r="JPJ54" s="354"/>
      <c r="JPK54" s="354"/>
      <c r="JPL54" s="354"/>
      <c r="JPM54" s="354"/>
      <c r="JPN54" s="354"/>
      <c r="JPO54" s="354"/>
      <c r="JPP54" s="354"/>
      <c r="JPQ54" s="354"/>
      <c r="JPR54" s="354"/>
      <c r="JPS54" s="354"/>
      <c r="JPT54" s="354"/>
      <c r="JPU54" s="354"/>
      <c r="JPV54" s="354"/>
      <c r="JPW54" s="354"/>
      <c r="JPX54" s="354"/>
      <c r="JPY54" s="354"/>
      <c r="JPZ54" s="354"/>
      <c r="JQA54" s="354"/>
      <c r="JQB54" s="354"/>
      <c r="JQC54" s="354"/>
      <c r="JQD54" s="354"/>
      <c r="JQE54" s="354"/>
      <c r="JQF54" s="354"/>
      <c r="JQG54" s="354"/>
      <c r="JQH54" s="354"/>
      <c r="JQI54" s="354"/>
      <c r="JQJ54" s="354"/>
      <c r="JQK54" s="354"/>
      <c r="JQL54" s="354"/>
      <c r="JQM54" s="354"/>
      <c r="JQN54" s="354"/>
      <c r="JQO54" s="354"/>
      <c r="JQP54" s="354"/>
      <c r="JQQ54" s="354"/>
      <c r="JQR54" s="354"/>
      <c r="JQS54" s="354"/>
      <c r="JQT54" s="354"/>
      <c r="JQU54" s="354"/>
      <c r="JQV54" s="354"/>
      <c r="JQW54" s="354"/>
      <c r="JQX54" s="354"/>
      <c r="JQY54" s="354"/>
      <c r="JQZ54" s="354"/>
      <c r="JRA54" s="354"/>
      <c r="JRB54" s="354"/>
      <c r="JRC54" s="354"/>
      <c r="JRD54" s="354"/>
      <c r="JRE54" s="354"/>
      <c r="JRF54" s="354"/>
      <c r="JRG54" s="354"/>
      <c r="JRH54" s="354"/>
      <c r="JRI54" s="354"/>
      <c r="JRJ54" s="354"/>
      <c r="JRK54" s="354"/>
      <c r="JRL54" s="354"/>
      <c r="JRM54" s="354"/>
      <c r="JRN54" s="354"/>
      <c r="JRO54" s="354"/>
      <c r="JRP54" s="354"/>
      <c r="JRQ54" s="354"/>
      <c r="JRR54" s="354"/>
      <c r="JRS54" s="354"/>
      <c r="JRT54" s="354"/>
      <c r="JRU54" s="354"/>
      <c r="JRV54" s="354"/>
      <c r="JRW54" s="354"/>
      <c r="JRX54" s="354"/>
      <c r="JRY54" s="354"/>
      <c r="JRZ54" s="354"/>
      <c r="JSA54" s="354"/>
      <c r="JSB54" s="354"/>
      <c r="JSC54" s="354"/>
      <c r="JSD54" s="354"/>
      <c r="JSE54" s="354"/>
      <c r="JSF54" s="354"/>
      <c r="JSG54" s="354"/>
      <c r="JSH54" s="354"/>
      <c r="JSI54" s="354"/>
      <c r="JSJ54" s="354"/>
      <c r="JSK54" s="354"/>
      <c r="JSL54" s="354"/>
      <c r="JSM54" s="354"/>
      <c r="JSN54" s="354"/>
      <c r="JSO54" s="354"/>
      <c r="JSP54" s="354"/>
      <c r="JSQ54" s="354"/>
      <c r="JSR54" s="354"/>
      <c r="JSS54" s="354"/>
      <c r="JST54" s="354"/>
      <c r="JSU54" s="354"/>
      <c r="JSV54" s="354"/>
      <c r="JSW54" s="354"/>
      <c r="JSX54" s="354"/>
      <c r="JSY54" s="354"/>
      <c r="JSZ54" s="354"/>
      <c r="JTA54" s="354"/>
      <c r="JTB54" s="354"/>
      <c r="JTC54" s="354"/>
      <c r="JTD54" s="354"/>
      <c r="JTE54" s="354"/>
      <c r="JTF54" s="354"/>
      <c r="JTG54" s="354"/>
      <c r="JTH54" s="354"/>
      <c r="JTI54" s="354"/>
      <c r="JTJ54" s="354"/>
      <c r="JTK54" s="354"/>
      <c r="JTL54" s="354"/>
      <c r="JTM54" s="354"/>
      <c r="JTN54" s="354"/>
      <c r="JTO54" s="354"/>
      <c r="JTP54" s="354"/>
      <c r="JTQ54" s="354"/>
      <c r="JTR54" s="354"/>
      <c r="JTS54" s="354"/>
      <c r="JTT54" s="354"/>
      <c r="JTU54" s="354"/>
      <c r="JTV54" s="354"/>
      <c r="JTW54" s="354"/>
      <c r="JTX54" s="354"/>
      <c r="JTY54" s="354"/>
      <c r="JTZ54" s="354"/>
      <c r="JUA54" s="354"/>
      <c r="JUB54" s="354"/>
      <c r="JUC54" s="354"/>
      <c r="JUD54" s="354"/>
      <c r="JUE54" s="354"/>
      <c r="JUF54" s="354"/>
      <c r="JUG54" s="354"/>
      <c r="JUH54" s="354"/>
      <c r="JUI54" s="354"/>
      <c r="JUJ54" s="354"/>
      <c r="JUK54" s="354"/>
      <c r="JUL54" s="354"/>
      <c r="JUM54" s="354"/>
      <c r="JUN54" s="354"/>
      <c r="JUO54" s="354"/>
      <c r="JUP54" s="354"/>
      <c r="JUQ54" s="354"/>
      <c r="JUR54" s="354"/>
      <c r="JUS54" s="354"/>
      <c r="JUT54" s="354"/>
      <c r="JUU54" s="354"/>
      <c r="JUV54" s="354"/>
      <c r="JUW54" s="354"/>
      <c r="JUX54" s="354"/>
      <c r="JUY54" s="354"/>
      <c r="JUZ54" s="354"/>
      <c r="JVA54" s="354"/>
      <c r="JVB54" s="354"/>
      <c r="JVC54" s="354"/>
      <c r="JVD54" s="354"/>
      <c r="JVE54" s="354"/>
      <c r="JVF54" s="354"/>
      <c r="JVG54" s="354"/>
      <c r="JVH54" s="354"/>
      <c r="JVI54" s="354"/>
      <c r="JVJ54" s="354"/>
      <c r="JVK54" s="354"/>
      <c r="JVL54" s="354"/>
      <c r="JVM54" s="354"/>
      <c r="JVN54" s="354"/>
      <c r="JVO54" s="354"/>
      <c r="JVP54" s="354"/>
      <c r="JVQ54" s="354"/>
      <c r="JVR54" s="354"/>
      <c r="JVS54" s="354"/>
      <c r="JVT54" s="354"/>
      <c r="JVU54" s="354"/>
      <c r="JVV54" s="354"/>
      <c r="JVW54" s="354"/>
      <c r="JVX54" s="354"/>
      <c r="JVY54" s="354"/>
      <c r="JVZ54" s="354"/>
      <c r="JWA54" s="354"/>
      <c r="JWB54" s="354"/>
      <c r="JWC54" s="354"/>
      <c r="JWD54" s="354"/>
      <c r="JWE54" s="354"/>
      <c r="JWF54" s="354"/>
      <c r="JWG54" s="354"/>
      <c r="JWH54" s="354"/>
      <c r="JWI54" s="354"/>
      <c r="JWJ54" s="354"/>
      <c r="JWK54" s="354"/>
      <c r="JWL54" s="354"/>
      <c r="JWM54" s="354"/>
      <c r="JWN54" s="354"/>
      <c r="JWO54" s="354"/>
      <c r="JWP54" s="354"/>
      <c r="JWQ54" s="354"/>
      <c r="JWR54" s="354"/>
      <c r="JWS54" s="354"/>
      <c r="JWT54" s="354"/>
      <c r="JWU54" s="354"/>
      <c r="JWV54" s="354"/>
      <c r="JWW54" s="354"/>
      <c r="JWX54" s="354"/>
      <c r="JWY54" s="354"/>
      <c r="JWZ54" s="354"/>
      <c r="JXA54" s="354"/>
      <c r="JXB54" s="354"/>
      <c r="JXC54" s="354"/>
      <c r="JXD54" s="354"/>
      <c r="JXE54" s="354"/>
      <c r="JXF54" s="354"/>
      <c r="JXG54" s="354"/>
      <c r="JXH54" s="354"/>
      <c r="JXI54" s="354"/>
      <c r="JXJ54" s="354"/>
      <c r="JXK54" s="354"/>
      <c r="JXL54" s="354"/>
      <c r="JXM54" s="354"/>
      <c r="JXN54" s="354"/>
      <c r="JXO54" s="354"/>
      <c r="JXP54" s="354"/>
      <c r="JXQ54" s="354"/>
      <c r="JXR54" s="354"/>
      <c r="JXS54" s="354"/>
      <c r="JXT54" s="354"/>
      <c r="JXU54" s="354"/>
      <c r="JXV54" s="354"/>
      <c r="JXW54" s="354"/>
      <c r="JXX54" s="354"/>
      <c r="JXY54" s="354"/>
      <c r="JXZ54" s="354"/>
      <c r="JYA54" s="354"/>
      <c r="JYB54" s="354"/>
      <c r="JYC54" s="354"/>
      <c r="JYD54" s="354"/>
      <c r="JYE54" s="354"/>
      <c r="JYF54" s="354"/>
      <c r="JYG54" s="354"/>
      <c r="JYH54" s="354"/>
      <c r="JYI54" s="354"/>
      <c r="JYJ54" s="354"/>
      <c r="JYK54" s="354"/>
      <c r="JYL54" s="354"/>
      <c r="JYM54" s="354"/>
      <c r="JYN54" s="354"/>
      <c r="JYO54" s="354"/>
      <c r="JYP54" s="354"/>
      <c r="JYQ54" s="354"/>
      <c r="JYR54" s="354"/>
      <c r="JYS54" s="354"/>
      <c r="JYT54" s="354"/>
      <c r="JYU54" s="354"/>
      <c r="JYV54" s="354"/>
      <c r="JYW54" s="354"/>
      <c r="JYX54" s="354"/>
      <c r="JYY54" s="354"/>
      <c r="JYZ54" s="354"/>
      <c r="JZA54" s="354"/>
      <c r="JZB54" s="354"/>
      <c r="JZC54" s="354"/>
      <c r="JZD54" s="354"/>
      <c r="JZE54" s="354"/>
      <c r="JZF54" s="354"/>
      <c r="JZG54" s="354"/>
      <c r="JZH54" s="354"/>
      <c r="JZI54" s="354"/>
      <c r="JZJ54" s="354"/>
      <c r="JZK54" s="354"/>
      <c r="JZL54" s="354"/>
      <c r="JZM54" s="354"/>
      <c r="JZN54" s="354"/>
      <c r="JZO54" s="354"/>
      <c r="JZP54" s="354"/>
      <c r="JZQ54" s="354"/>
      <c r="JZR54" s="354"/>
      <c r="JZS54" s="354"/>
      <c r="JZT54" s="354"/>
      <c r="JZU54" s="354"/>
      <c r="JZV54" s="354"/>
      <c r="JZW54" s="354"/>
      <c r="JZX54" s="354"/>
      <c r="JZY54" s="354"/>
      <c r="JZZ54" s="354"/>
      <c r="KAA54" s="354"/>
      <c r="KAB54" s="354"/>
      <c r="KAC54" s="354"/>
      <c r="KAD54" s="354"/>
      <c r="KAE54" s="354"/>
      <c r="KAF54" s="354"/>
      <c r="KAG54" s="354"/>
      <c r="KAH54" s="354"/>
      <c r="KAI54" s="354"/>
      <c r="KAJ54" s="354"/>
      <c r="KAK54" s="354"/>
      <c r="KAL54" s="354"/>
      <c r="KAM54" s="354"/>
      <c r="KAN54" s="354"/>
      <c r="KAO54" s="354"/>
      <c r="KAP54" s="354"/>
      <c r="KAQ54" s="354"/>
      <c r="KAR54" s="354"/>
      <c r="KAS54" s="354"/>
      <c r="KAT54" s="354"/>
      <c r="KAU54" s="354"/>
      <c r="KAV54" s="354"/>
      <c r="KAW54" s="354"/>
      <c r="KAX54" s="354"/>
      <c r="KAY54" s="354"/>
      <c r="KAZ54" s="354"/>
      <c r="KBA54" s="354"/>
      <c r="KBB54" s="354"/>
      <c r="KBC54" s="354"/>
      <c r="KBD54" s="354"/>
      <c r="KBE54" s="354"/>
      <c r="KBF54" s="354"/>
      <c r="KBG54" s="354"/>
      <c r="KBH54" s="354"/>
      <c r="KBI54" s="354"/>
      <c r="KBJ54" s="354"/>
      <c r="KBK54" s="354"/>
      <c r="KBL54" s="354"/>
      <c r="KBM54" s="354"/>
      <c r="KBN54" s="354"/>
      <c r="KBO54" s="354"/>
      <c r="KBP54" s="354"/>
      <c r="KBQ54" s="354"/>
      <c r="KBR54" s="354"/>
      <c r="KBS54" s="354"/>
      <c r="KBT54" s="354"/>
      <c r="KBU54" s="354"/>
      <c r="KBV54" s="354"/>
      <c r="KBW54" s="354"/>
      <c r="KBX54" s="354"/>
      <c r="KBY54" s="354"/>
      <c r="KBZ54" s="354"/>
      <c r="KCA54" s="354"/>
      <c r="KCB54" s="354"/>
      <c r="KCC54" s="354"/>
      <c r="KCD54" s="354"/>
      <c r="KCE54" s="354"/>
      <c r="KCF54" s="354"/>
      <c r="KCG54" s="354"/>
      <c r="KCH54" s="354"/>
      <c r="KCI54" s="354"/>
      <c r="KCJ54" s="354"/>
      <c r="KCK54" s="354"/>
      <c r="KCL54" s="354"/>
      <c r="KCM54" s="354"/>
      <c r="KCN54" s="354"/>
      <c r="KCO54" s="354"/>
      <c r="KCP54" s="354"/>
      <c r="KCQ54" s="354"/>
      <c r="KCR54" s="354"/>
      <c r="KCS54" s="354"/>
      <c r="KCT54" s="354"/>
      <c r="KCU54" s="354"/>
      <c r="KCV54" s="354"/>
      <c r="KCW54" s="354"/>
      <c r="KCX54" s="354"/>
      <c r="KCY54" s="354"/>
      <c r="KCZ54" s="354"/>
      <c r="KDA54" s="354"/>
      <c r="KDB54" s="354"/>
      <c r="KDC54" s="354"/>
      <c r="KDD54" s="354"/>
      <c r="KDE54" s="354"/>
      <c r="KDF54" s="354"/>
      <c r="KDG54" s="354"/>
      <c r="KDH54" s="354"/>
      <c r="KDI54" s="354"/>
      <c r="KDJ54" s="354"/>
      <c r="KDK54" s="354"/>
      <c r="KDL54" s="354"/>
      <c r="KDM54" s="354"/>
      <c r="KDN54" s="354"/>
      <c r="KDO54" s="354"/>
      <c r="KDP54" s="354"/>
      <c r="KDQ54" s="354"/>
      <c r="KDR54" s="354"/>
      <c r="KDS54" s="354"/>
      <c r="KDT54" s="354"/>
      <c r="KDU54" s="354"/>
      <c r="KDV54" s="354"/>
      <c r="KDW54" s="354"/>
      <c r="KDX54" s="354"/>
      <c r="KDY54" s="354"/>
      <c r="KDZ54" s="354"/>
      <c r="KEA54" s="354"/>
      <c r="KEB54" s="354"/>
      <c r="KEC54" s="354"/>
      <c r="KED54" s="354"/>
      <c r="KEE54" s="354"/>
      <c r="KEF54" s="354"/>
      <c r="KEG54" s="354"/>
      <c r="KEH54" s="354"/>
      <c r="KEI54" s="354"/>
      <c r="KEJ54" s="354"/>
      <c r="KEK54" s="354"/>
      <c r="KEL54" s="354"/>
      <c r="KEM54" s="354"/>
      <c r="KEN54" s="354"/>
      <c r="KEO54" s="354"/>
      <c r="KEP54" s="354"/>
      <c r="KEQ54" s="354"/>
      <c r="KER54" s="354"/>
      <c r="KES54" s="354"/>
      <c r="KET54" s="354"/>
      <c r="KEU54" s="354"/>
      <c r="KEV54" s="354"/>
      <c r="KEW54" s="354"/>
      <c r="KEX54" s="354"/>
      <c r="KEY54" s="354"/>
      <c r="KEZ54" s="354"/>
      <c r="KFA54" s="354"/>
      <c r="KFB54" s="354"/>
      <c r="KFC54" s="354"/>
      <c r="KFD54" s="354"/>
      <c r="KFE54" s="354"/>
      <c r="KFF54" s="354"/>
      <c r="KFG54" s="354"/>
      <c r="KFH54" s="354"/>
      <c r="KFI54" s="354"/>
      <c r="KFJ54" s="354"/>
      <c r="KFK54" s="354"/>
      <c r="KFL54" s="354"/>
      <c r="KFM54" s="354"/>
      <c r="KFN54" s="354"/>
      <c r="KFO54" s="354"/>
      <c r="KFP54" s="354"/>
      <c r="KFQ54" s="354"/>
      <c r="KFR54" s="354"/>
      <c r="KFS54" s="354"/>
      <c r="KFT54" s="354"/>
      <c r="KFU54" s="354"/>
      <c r="KFV54" s="354"/>
      <c r="KFW54" s="354"/>
      <c r="KFX54" s="354"/>
      <c r="KFY54" s="354"/>
      <c r="KFZ54" s="354"/>
      <c r="KGA54" s="354"/>
      <c r="KGB54" s="354"/>
      <c r="KGC54" s="354"/>
      <c r="KGD54" s="354"/>
      <c r="KGE54" s="354"/>
      <c r="KGF54" s="354"/>
      <c r="KGG54" s="354"/>
      <c r="KGH54" s="354"/>
      <c r="KGI54" s="354"/>
      <c r="KGJ54" s="354"/>
      <c r="KGK54" s="354"/>
      <c r="KGL54" s="354"/>
      <c r="KGM54" s="354"/>
      <c r="KGN54" s="354"/>
      <c r="KGO54" s="354"/>
      <c r="KGP54" s="354"/>
      <c r="KGQ54" s="354"/>
      <c r="KGR54" s="354"/>
      <c r="KGS54" s="354"/>
      <c r="KGT54" s="354"/>
      <c r="KGU54" s="354"/>
      <c r="KGV54" s="354"/>
      <c r="KGW54" s="354"/>
      <c r="KGX54" s="354"/>
      <c r="KGY54" s="354"/>
      <c r="KGZ54" s="354"/>
      <c r="KHA54" s="354"/>
      <c r="KHB54" s="354"/>
      <c r="KHC54" s="354"/>
      <c r="KHD54" s="354"/>
      <c r="KHE54" s="354"/>
      <c r="KHF54" s="354"/>
      <c r="KHG54" s="354"/>
      <c r="KHH54" s="354"/>
      <c r="KHI54" s="354"/>
      <c r="KHJ54" s="354"/>
      <c r="KHK54" s="354"/>
      <c r="KHL54" s="354"/>
      <c r="KHM54" s="354"/>
      <c r="KHN54" s="354"/>
      <c r="KHO54" s="354"/>
      <c r="KHP54" s="354"/>
      <c r="KHQ54" s="354"/>
      <c r="KHR54" s="354"/>
      <c r="KHS54" s="354"/>
      <c r="KHT54" s="354"/>
      <c r="KHU54" s="354"/>
      <c r="KHV54" s="354"/>
      <c r="KHW54" s="354"/>
      <c r="KHX54" s="354"/>
      <c r="KHY54" s="354"/>
      <c r="KHZ54" s="354"/>
      <c r="KIA54" s="354"/>
      <c r="KIB54" s="354"/>
      <c r="KIC54" s="354"/>
      <c r="KID54" s="354"/>
      <c r="KIE54" s="354"/>
      <c r="KIF54" s="354"/>
      <c r="KIG54" s="354"/>
      <c r="KIH54" s="354"/>
      <c r="KII54" s="354"/>
      <c r="KIJ54" s="354"/>
      <c r="KIK54" s="354"/>
      <c r="KIL54" s="354"/>
      <c r="KIM54" s="354"/>
      <c r="KIN54" s="354"/>
      <c r="KIO54" s="354"/>
      <c r="KIP54" s="354"/>
      <c r="KIQ54" s="354"/>
      <c r="KIR54" s="354"/>
      <c r="KIS54" s="354"/>
      <c r="KIT54" s="354"/>
      <c r="KIU54" s="354"/>
      <c r="KIV54" s="354"/>
      <c r="KIW54" s="354"/>
      <c r="KIX54" s="354"/>
      <c r="KIY54" s="354"/>
      <c r="KIZ54" s="354"/>
      <c r="KJA54" s="354"/>
      <c r="KJB54" s="354"/>
      <c r="KJC54" s="354"/>
      <c r="KJD54" s="354"/>
      <c r="KJE54" s="354"/>
      <c r="KJF54" s="354"/>
      <c r="KJG54" s="354"/>
      <c r="KJH54" s="354"/>
      <c r="KJI54" s="354"/>
      <c r="KJJ54" s="354"/>
      <c r="KJK54" s="354"/>
      <c r="KJL54" s="354"/>
      <c r="KJM54" s="354"/>
      <c r="KJN54" s="354"/>
      <c r="KJO54" s="354"/>
      <c r="KJP54" s="354"/>
      <c r="KJQ54" s="354"/>
      <c r="KJR54" s="354"/>
      <c r="KJS54" s="354"/>
      <c r="KJT54" s="354"/>
      <c r="KJU54" s="354"/>
      <c r="KJV54" s="354"/>
      <c r="KJW54" s="354"/>
      <c r="KJX54" s="354"/>
      <c r="KJY54" s="354"/>
      <c r="KJZ54" s="354"/>
      <c r="KKA54" s="354"/>
      <c r="KKB54" s="354"/>
      <c r="KKC54" s="354"/>
      <c r="KKD54" s="354"/>
      <c r="KKE54" s="354"/>
      <c r="KKF54" s="354"/>
      <c r="KKG54" s="354"/>
      <c r="KKH54" s="354"/>
      <c r="KKI54" s="354"/>
      <c r="KKJ54" s="354"/>
      <c r="KKK54" s="354"/>
      <c r="KKL54" s="354"/>
      <c r="KKM54" s="354"/>
      <c r="KKN54" s="354"/>
      <c r="KKO54" s="354"/>
      <c r="KKP54" s="354"/>
      <c r="KKQ54" s="354"/>
      <c r="KKR54" s="354"/>
      <c r="KKS54" s="354"/>
      <c r="KKT54" s="354"/>
      <c r="KKU54" s="354"/>
      <c r="KKV54" s="354"/>
      <c r="KKW54" s="354"/>
      <c r="KKX54" s="354"/>
      <c r="KKY54" s="354"/>
      <c r="KKZ54" s="354"/>
      <c r="KLA54" s="354"/>
      <c r="KLB54" s="354"/>
      <c r="KLC54" s="354"/>
      <c r="KLD54" s="354"/>
      <c r="KLE54" s="354"/>
      <c r="KLF54" s="354"/>
      <c r="KLG54" s="354"/>
      <c r="KLH54" s="354"/>
      <c r="KLI54" s="354"/>
      <c r="KLJ54" s="354"/>
      <c r="KLK54" s="354"/>
      <c r="KLL54" s="354"/>
      <c r="KLM54" s="354"/>
      <c r="KLN54" s="354"/>
      <c r="KLO54" s="354"/>
      <c r="KLP54" s="354"/>
      <c r="KLQ54" s="354"/>
      <c r="KLR54" s="354"/>
      <c r="KLS54" s="354"/>
      <c r="KLT54" s="354"/>
      <c r="KLU54" s="354"/>
      <c r="KLV54" s="354"/>
      <c r="KLW54" s="354"/>
      <c r="KLX54" s="354"/>
      <c r="KLY54" s="354"/>
      <c r="KLZ54" s="354"/>
      <c r="KMA54" s="354"/>
      <c r="KMB54" s="354"/>
      <c r="KMC54" s="354"/>
      <c r="KMD54" s="354"/>
      <c r="KME54" s="354"/>
      <c r="KMF54" s="354"/>
      <c r="KMG54" s="354"/>
      <c r="KMH54" s="354"/>
      <c r="KMI54" s="354"/>
      <c r="KMJ54" s="354"/>
      <c r="KMK54" s="354"/>
      <c r="KML54" s="354"/>
      <c r="KMM54" s="354"/>
      <c r="KMN54" s="354"/>
      <c r="KMO54" s="354"/>
      <c r="KMP54" s="354"/>
      <c r="KMQ54" s="354"/>
      <c r="KMR54" s="354"/>
      <c r="KMS54" s="354"/>
      <c r="KMT54" s="354"/>
      <c r="KMU54" s="354"/>
      <c r="KMV54" s="354"/>
      <c r="KMW54" s="354"/>
      <c r="KMX54" s="354"/>
      <c r="KMY54" s="354"/>
      <c r="KMZ54" s="354"/>
      <c r="KNA54" s="354"/>
      <c r="KNB54" s="354"/>
      <c r="KNC54" s="354"/>
      <c r="KND54" s="354"/>
      <c r="KNE54" s="354"/>
      <c r="KNF54" s="354"/>
      <c r="KNG54" s="354"/>
      <c r="KNH54" s="354"/>
      <c r="KNI54" s="354"/>
      <c r="KNJ54" s="354"/>
      <c r="KNK54" s="354"/>
      <c r="KNL54" s="354"/>
      <c r="KNM54" s="354"/>
      <c r="KNN54" s="354"/>
      <c r="KNO54" s="354"/>
      <c r="KNP54" s="354"/>
      <c r="KNQ54" s="354"/>
      <c r="KNR54" s="354"/>
      <c r="KNS54" s="354"/>
      <c r="KNT54" s="354"/>
      <c r="KNU54" s="354"/>
      <c r="KNV54" s="354"/>
      <c r="KNW54" s="354"/>
      <c r="KNX54" s="354"/>
      <c r="KNY54" s="354"/>
      <c r="KNZ54" s="354"/>
      <c r="KOA54" s="354"/>
      <c r="KOB54" s="354"/>
      <c r="KOC54" s="354"/>
      <c r="KOD54" s="354"/>
      <c r="KOE54" s="354"/>
      <c r="KOF54" s="354"/>
      <c r="KOG54" s="354"/>
      <c r="KOH54" s="354"/>
      <c r="KOI54" s="354"/>
      <c r="KOJ54" s="354"/>
      <c r="KOK54" s="354"/>
      <c r="KOL54" s="354"/>
      <c r="KOM54" s="354"/>
      <c r="KON54" s="354"/>
      <c r="KOO54" s="354"/>
      <c r="KOP54" s="354"/>
      <c r="KOQ54" s="354"/>
      <c r="KOR54" s="354"/>
      <c r="KOS54" s="354"/>
      <c r="KOT54" s="354"/>
      <c r="KOU54" s="354"/>
      <c r="KOV54" s="354"/>
      <c r="KOW54" s="354"/>
      <c r="KOX54" s="354"/>
      <c r="KOY54" s="354"/>
      <c r="KOZ54" s="354"/>
      <c r="KPA54" s="354"/>
      <c r="KPB54" s="354"/>
      <c r="KPC54" s="354"/>
      <c r="KPD54" s="354"/>
      <c r="KPE54" s="354"/>
      <c r="KPF54" s="354"/>
      <c r="KPG54" s="354"/>
      <c r="KPH54" s="354"/>
      <c r="KPI54" s="354"/>
      <c r="KPJ54" s="354"/>
      <c r="KPK54" s="354"/>
      <c r="KPL54" s="354"/>
      <c r="KPM54" s="354"/>
      <c r="KPN54" s="354"/>
      <c r="KPO54" s="354"/>
      <c r="KPP54" s="354"/>
      <c r="KPQ54" s="354"/>
      <c r="KPR54" s="354"/>
      <c r="KPS54" s="354"/>
      <c r="KPT54" s="354"/>
      <c r="KPU54" s="354"/>
      <c r="KPV54" s="354"/>
      <c r="KPW54" s="354"/>
      <c r="KPX54" s="354"/>
      <c r="KPY54" s="354"/>
      <c r="KPZ54" s="354"/>
      <c r="KQA54" s="354"/>
      <c r="KQB54" s="354"/>
      <c r="KQC54" s="354"/>
      <c r="KQD54" s="354"/>
      <c r="KQE54" s="354"/>
      <c r="KQF54" s="354"/>
      <c r="KQG54" s="354"/>
      <c r="KQH54" s="354"/>
      <c r="KQI54" s="354"/>
      <c r="KQJ54" s="354"/>
      <c r="KQK54" s="354"/>
      <c r="KQL54" s="354"/>
      <c r="KQM54" s="354"/>
      <c r="KQN54" s="354"/>
      <c r="KQO54" s="354"/>
      <c r="KQP54" s="354"/>
      <c r="KQQ54" s="354"/>
      <c r="KQR54" s="354"/>
      <c r="KQS54" s="354"/>
      <c r="KQT54" s="354"/>
      <c r="KQU54" s="354"/>
      <c r="KQV54" s="354"/>
      <c r="KQW54" s="354"/>
      <c r="KQX54" s="354"/>
      <c r="KQY54" s="354"/>
      <c r="KQZ54" s="354"/>
      <c r="KRA54" s="354"/>
      <c r="KRB54" s="354"/>
      <c r="KRC54" s="354"/>
      <c r="KRD54" s="354"/>
      <c r="KRE54" s="354"/>
      <c r="KRF54" s="354"/>
      <c r="KRG54" s="354"/>
      <c r="KRH54" s="354"/>
      <c r="KRI54" s="354"/>
      <c r="KRJ54" s="354"/>
      <c r="KRK54" s="354"/>
      <c r="KRL54" s="354"/>
      <c r="KRM54" s="354"/>
      <c r="KRN54" s="354"/>
      <c r="KRO54" s="354"/>
      <c r="KRP54" s="354"/>
      <c r="KRQ54" s="354"/>
      <c r="KRR54" s="354"/>
      <c r="KRS54" s="354"/>
      <c r="KRT54" s="354"/>
      <c r="KRU54" s="354"/>
      <c r="KRV54" s="354"/>
      <c r="KRW54" s="354"/>
      <c r="KRX54" s="354"/>
      <c r="KRY54" s="354"/>
      <c r="KRZ54" s="354"/>
      <c r="KSA54" s="354"/>
      <c r="KSB54" s="354"/>
      <c r="KSC54" s="354"/>
      <c r="KSD54" s="354"/>
      <c r="KSE54" s="354"/>
      <c r="KSF54" s="354"/>
      <c r="KSG54" s="354"/>
      <c r="KSH54" s="354"/>
      <c r="KSI54" s="354"/>
      <c r="KSJ54" s="354"/>
      <c r="KSK54" s="354"/>
      <c r="KSL54" s="354"/>
      <c r="KSM54" s="354"/>
      <c r="KSN54" s="354"/>
      <c r="KSO54" s="354"/>
      <c r="KSP54" s="354"/>
      <c r="KSQ54" s="354"/>
      <c r="KSR54" s="354"/>
      <c r="KSS54" s="354"/>
      <c r="KST54" s="354"/>
      <c r="KSU54" s="354"/>
      <c r="KSV54" s="354"/>
      <c r="KSW54" s="354"/>
      <c r="KSX54" s="354"/>
      <c r="KSY54" s="354"/>
      <c r="KSZ54" s="354"/>
      <c r="KTA54" s="354"/>
      <c r="KTB54" s="354"/>
      <c r="KTC54" s="354"/>
      <c r="KTD54" s="354"/>
      <c r="KTE54" s="354"/>
      <c r="KTF54" s="354"/>
      <c r="KTG54" s="354"/>
      <c r="KTH54" s="354"/>
      <c r="KTI54" s="354"/>
      <c r="KTJ54" s="354"/>
      <c r="KTK54" s="354"/>
      <c r="KTL54" s="354"/>
      <c r="KTM54" s="354"/>
      <c r="KTN54" s="354"/>
      <c r="KTO54" s="354"/>
      <c r="KTP54" s="354"/>
      <c r="KTQ54" s="354"/>
      <c r="KTR54" s="354"/>
      <c r="KTS54" s="354"/>
      <c r="KTT54" s="354"/>
      <c r="KTU54" s="354"/>
      <c r="KTV54" s="354"/>
      <c r="KTW54" s="354"/>
      <c r="KTX54" s="354"/>
      <c r="KTY54" s="354"/>
      <c r="KTZ54" s="354"/>
      <c r="KUA54" s="354"/>
      <c r="KUB54" s="354"/>
      <c r="KUC54" s="354"/>
      <c r="KUD54" s="354"/>
      <c r="KUE54" s="354"/>
      <c r="KUF54" s="354"/>
      <c r="KUG54" s="354"/>
      <c r="KUH54" s="354"/>
      <c r="KUI54" s="354"/>
      <c r="KUJ54" s="354"/>
      <c r="KUK54" s="354"/>
      <c r="KUL54" s="354"/>
      <c r="KUM54" s="354"/>
      <c r="KUN54" s="354"/>
      <c r="KUO54" s="354"/>
      <c r="KUP54" s="354"/>
      <c r="KUQ54" s="354"/>
      <c r="KUR54" s="354"/>
      <c r="KUS54" s="354"/>
      <c r="KUT54" s="354"/>
      <c r="KUU54" s="354"/>
      <c r="KUV54" s="354"/>
      <c r="KUW54" s="354"/>
      <c r="KUX54" s="354"/>
      <c r="KUY54" s="354"/>
      <c r="KUZ54" s="354"/>
      <c r="KVA54" s="354"/>
      <c r="KVB54" s="354"/>
      <c r="KVC54" s="354"/>
      <c r="KVD54" s="354"/>
      <c r="KVE54" s="354"/>
      <c r="KVF54" s="354"/>
      <c r="KVG54" s="354"/>
      <c r="KVH54" s="354"/>
      <c r="KVI54" s="354"/>
      <c r="KVJ54" s="354"/>
      <c r="KVK54" s="354"/>
      <c r="KVL54" s="354"/>
      <c r="KVM54" s="354"/>
      <c r="KVN54" s="354"/>
      <c r="KVO54" s="354"/>
      <c r="KVP54" s="354"/>
      <c r="KVQ54" s="354"/>
      <c r="KVR54" s="354"/>
      <c r="KVS54" s="354"/>
      <c r="KVT54" s="354"/>
      <c r="KVU54" s="354"/>
      <c r="KVV54" s="354"/>
      <c r="KVW54" s="354"/>
      <c r="KVX54" s="354"/>
      <c r="KVY54" s="354"/>
      <c r="KVZ54" s="354"/>
      <c r="KWA54" s="354"/>
      <c r="KWB54" s="354"/>
      <c r="KWC54" s="354"/>
      <c r="KWD54" s="354"/>
      <c r="KWE54" s="354"/>
      <c r="KWF54" s="354"/>
      <c r="KWG54" s="354"/>
      <c r="KWH54" s="354"/>
      <c r="KWI54" s="354"/>
      <c r="KWJ54" s="354"/>
      <c r="KWK54" s="354"/>
      <c r="KWL54" s="354"/>
      <c r="KWM54" s="354"/>
      <c r="KWN54" s="354"/>
      <c r="KWO54" s="354"/>
      <c r="KWP54" s="354"/>
      <c r="KWQ54" s="354"/>
      <c r="KWR54" s="354"/>
      <c r="KWS54" s="354"/>
      <c r="KWT54" s="354"/>
      <c r="KWU54" s="354"/>
      <c r="KWV54" s="354"/>
      <c r="KWW54" s="354"/>
      <c r="KWX54" s="354"/>
      <c r="KWY54" s="354"/>
      <c r="KWZ54" s="354"/>
      <c r="KXA54" s="354"/>
      <c r="KXB54" s="354"/>
      <c r="KXC54" s="354"/>
      <c r="KXD54" s="354"/>
      <c r="KXE54" s="354"/>
      <c r="KXF54" s="354"/>
      <c r="KXG54" s="354"/>
      <c r="KXH54" s="354"/>
      <c r="KXI54" s="354"/>
      <c r="KXJ54" s="354"/>
      <c r="KXK54" s="354"/>
      <c r="KXL54" s="354"/>
      <c r="KXM54" s="354"/>
      <c r="KXN54" s="354"/>
      <c r="KXO54" s="354"/>
      <c r="KXP54" s="354"/>
      <c r="KXQ54" s="354"/>
      <c r="KXR54" s="354"/>
      <c r="KXS54" s="354"/>
      <c r="KXT54" s="354"/>
      <c r="KXU54" s="354"/>
      <c r="KXV54" s="354"/>
      <c r="KXW54" s="354"/>
      <c r="KXX54" s="354"/>
      <c r="KXY54" s="354"/>
      <c r="KXZ54" s="354"/>
      <c r="KYA54" s="354"/>
      <c r="KYB54" s="354"/>
      <c r="KYC54" s="354"/>
      <c r="KYD54" s="354"/>
      <c r="KYE54" s="354"/>
      <c r="KYF54" s="354"/>
      <c r="KYG54" s="354"/>
      <c r="KYH54" s="354"/>
      <c r="KYI54" s="354"/>
      <c r="KYJ54" s="354"/>
      <c r="KYK54" s="354"/>
      <c r="KYL54" s="354"/>
      <c r="KYM54" s="354"/>
      <c r="KYN54" s="354"/>
      <c r="KYO54" s="354"/>
      <c r="KYP54" s="354"/>
      <c r="KYQ54" s="354"/>
      <c r="KYR54" s="354"/>
      <c r="KYS54" s="354"/>
      <c r="KYT54" s="354"/>
      <c r="KYU54" s="354"/>
      <c r="KYV54" s="354"/>
      <c r="KYW54" s="354"/>
      <c r="KYX54" s="354"/>
      <c r="KYY54" s="354"/>
      <c r="KYZ54" s="354"/>
      <c r="KZA54" s="354"/>
      <c r="KZB54" s="354"/>
      <c r="KZC54" s="354"/>
      <c r="KZD54" s="354"/>
      <c r="KZE54" s="354"/>
      <c r="KZF54" s="354"/>
      <c r="KZG54" s="354"/>
      <c r="KZH54" s="354"/>
      <c r="KZI54" s="354"/>
      <c r="KZJ54" s="354"/>
      <c r="KZK54" s="354"/>
      <c r="KZL54" s="354"/>
      <c r="KZM54" s="354"/>
      <c r="KZN54" s="354"/>
      <c r="KZO54" s="354"/>
      <c r="KZP54" s="354"/>
      <c r="KZQ54" s="354"/>
      <c r="KZR54" s="354"/>
      <c r="KZS54" s="354"/>
      <c r="KZT54" s="354"/>
      <c r="KZU54" s="354"/>
      <c r="KZV54" s="354"/>
      <c r="KZW54" s="354"/>
      <c r="KZX54" s="354"/>
      <c r="KZY54" s="354"/>
      <c r="KZZ54" s="354"/>
      <c r="LAA54" s="354"/>
      <c r="LAB54" s="354"/>
      <c r="LAC54" s="354"/>
      <c r="LAD54" s="354"/>
      <c r="LAE54" s="354"/>
      <c r="LAF54" s="354"/>
      <c r="LAG54" s="354"/>
      <c r="LAH54" s="354"/>
      <c r="LAI54" s="354"/>
      <c r="LAJ54" s="354"/>
      <c r="LAK54" s="354"/>
      <c r="LAL54" s="354"/>
      <c r="LAM54" s="354"/>
      <c r="LAN54" s="354"/>
      <c r="LAO54" s="354"/>
      <c r="LAP54" s="354"/>
      <c r="LAQ54" s="354"/>
      <c r="LAR54" s="354"/>
      <c r="LAS54" s="354"/>
      <c r="LAT54" s="354"/>
      <c r="LAU54" s="354"/>
      <c r="LAV54" s="354"/>
      <c r="LAW54" s="354"/>
      <c r="LAX54" s="354"/>
      <c r="LAY54" s="354"/>
      <c r="LAZ54" s="354"/>
      <c r="LBA54" s="354"/>
      <c r="LBB54" s="354"/>
      <c r="LBC54" s="354"/>
      <c r="LBD54" s="354"/>
      <c r="LBE54" s="354"/>
      <c r="LBF54" s="354"/>
      <c r="LBG54" s="354"/>
      <c r="LBH54" s="354"/>
      <c r="LBI54" s="354"/>
      <c r="LBJ54" s="354"/>
      <c r="LBK54" s="354"/>
      <c r="LBL54" s="354"/>
      <c r="LBM54" s="354"/>
      <c r="LBN54" s="354"/>
      <c r="LBO54" s="354"/>
      <c r="LBP54" s="354"/>
      <c r="LBQ54" s="354"/>
      <c r="LBR54" s="354"/>
      <c r="LBS54" s="354"/>
      <c r="LBT54" s="354"/>
      <c r="LBU54" s="354"/>
      <c r="LBV54" s="354"/>
      <c r="LBW54" s="354"/>
      <c r="LBX54" s="354"/>
      <c r="LBY54" s="354"/>
      <c r="LBZ54" s="354"/>
      <c r="LCA54" s="354"/>
      <c r="LCB54" s="354"/>
      <c r="LCC54" s="354"/>
      <c r="LCD54" s="354"/>
      <c r="LCE54" s="354"/>
      <c r="LCF54" s="354"/>
      <c r="LCG54" s="354"/>
      <c r="LCH54" s="354"/>
      <c r="LCI54" s="354"/>
      <c r="LCJ54" s="354"/>
      <c r="LCK54" s="354"/>
      <c r="LCL54" s="354"/>
      <c r="LCM54" s="354"/>
      <c r="LCN54" s="354"/>
      <c r="LCO54" s="354"/>
      <c r="LCP54" s="354"/>
      <c r="LCQ54" s="354"/>
      <c r="LCR54" s="354"/>
      <c r="LCS54" s="354"/>
      <c r="LCT54" s="354"/>
      <c r="LCU54" s="354"/>
      <c r="LCV54" s="354"/>
      <c r="LCW54" s="354"/>
      <c r="LCX54" s="354"/>
      <c r="LCY54" s="354"/>
      <c r="LCZ54" s="354"/>
      <c r="LDA54" s="354"/>
      <c r="LDB54" s="354"/>
      <c r="LDC54" s="354"/>
      <c r="LDD54" s="354"/>
      <c r="LDE54" s="354"/>
      <c r="LDF54" s="354"/>
      <c r="LDG54" s="354"/>
      <c r="LDH54" s="354"/>
      <c r="LDI54" s="354"/>
      <c r="LDJ54" s="354"/>
      <c r="LDK54" s="354"/>
      <c r="LDL54" s="354"/>
      <c r="LDM54" s="354"/>
      <c r="LDN54" s="354"/>
      <c r="LDO54" s="354"/>
      <c r="LDP54" s="354"/>
      <c r="LDQ54" s="354"/>
      <c r="LDR54" s="354"/>
      <c r="LDS54" s="354"/>
      <c r="LDT54" s="354"/>
      <c r="LDU54" s="354"/>
      <c r="LDV54" s="354"/>
      <c r="LDW54" s="354"/>
      <c r="LDX54" s="354"/>
      <c r="LDY54" s="354"/>
      <c r="LDZ54" s="354"/>
      <c r="LEA54" s="354"/>
      <c r="LEB54" s="354"/>
      <c r="LEC54" s="354"/>
      <c r="LED54" s="354"/>
      <c r="LEE54" s="354"/>
      <c r="LEF54" s="354"/>
      <c r="LEG54" s="354"/>
      <c r="LEH54" s="354"/>
      <c r="LEI54" s="354"/>
      <c r="LEJ54" s="354"/>
      <c r="LEK54" s="354"/>
      <c r="LEL54" s="354"/>
      <c r="LEM54" s="354"/>
      <c r="LEN54" s="354"/>
      <c r="LEO54" s="354"/>
      <c r="LEP54" s="354"/>
      <c r="LEQ54" s="354"/>
      <c r="LER54" s="354"/>
      <c r="LES54" s="354"/>
      <c r="LET54" s="354"/>
      <c r="LEU54" s="354"/>
      <c r="LEV54" s="354"/>
      <c r="LEW54" s="354"/>
      <c r="LEX54" s="354"/>
      <c r="LEY54" s="354"/>
      <c r="LEZ54" s="354"/>
      <c r="LFA54" s="354"/>
      <c r="LFB54" s="354"/>
      <c r="LFC54" s="354"/>
      <c r="LFD54" s="354"/>
      <c r="LFE54" s="354"/>
      <c r="LFF54" s="354"/>
      <c r="LFG54" s="354"/>
      <c r="LFH54" s="354"/>
      <c r="LFI54" s="354"/>
      <c r="LFJ54" s="354"/>
      <c r="LFK54" s="354"/>
      <c r="LFL54" s="354"/>
      <c r="LFM54" s="354"/>
      <c r="LFN54" s="354"/>
      <c r="LFO54" s="354"/>
      <c r="LFP54" s="354"/>
      <c r="LFQ54" s="354"/>
      <c r="LFR54" s="354"/>
      <c r="LFS54" s="354"/>
      <c r="LFT54" s="354"/>
      <c r="LFU54" s="354"/>
      <c r="LFV54" s="354"/>
      <c r="LFW54" s="354"/>
      <c r="LFX54" s="354"/>
      <c r="LFY54" s="354"/>
      <c r="LFZ54" s="354"/>
      <c r="LGA54" s="354"/>
      <c r="LGB54" s="354"/>
      <c r="LGC54" s="354"/>
      <c r="LGD54" s="354"/>
      <c r="LGE54" s="354"/>
      <c r="LGF54" s="354"/>
      <c r="LGG54" s="354"/>
      <c r="LGH54" s="354"/>
      <c r="LGI54" s="354"/>
      <c r="LGJ54" s="354"/>
      <c r="LGK54" s="354"/>
      <c r="LGL54" s="354"/>
      <c r="LGM54" s="354"/>
      <c r="LGN54" s="354"/>
      <c r="LGO54" s="354"/>
      <c r="LGP54" s="354"/>
      <c r="LGQ54" s="354"/>
      <c r="LGR54" s="354"/>
      <c r="LGS54" s="354"/>
      <c r="LGT54" s="354"/>
      <c r="LGU54" s="354"/>
      <c r="LGV54" s="354"/>
      <c r="LGW54" s="354"/>
      <c r="LGX54" s="354"/>
      <c r="LGY54" s="354"/>
      <c r="LGZ54" s="354"/>
      <c r="LHA54" s="354"/>
      <c r="LHB54" s="354"/>
      <c r="LHC54" s="354"/>
      <c r="LHD54" s="354"/>
      <c r="LHE54" s="354"/>
      <c r="LHF54" s="354"/>
      <c r="LHG54" s="354"/>
      <c r="LHH54" s="354"/>
      <c r="LHI54" s="354"/>
      <c r="LHJ54" s="354"/>
      <c r="LHK54" s="354"/>
      <c r="LHL54" s="354"/>
      <c r="LHM54" s="354"/>
      <c r="LHN54" s="354"/>
      <c r="LHO54" s="354"/>
      <c r="LHP54" s="354"/>
      <c r="LHQ54" s="354"/>
      <c r="LHR54" s="354"/>
      <c r="LHS54" s="354"/>
      <c r="LHT54" s="354"/>
      <c r="LHU54" s="354"/>
      <c r="LHV54" s="354"/>
      <c r="LHW54" s="354"/>
      <c r="LHX54" s="354"/>
      <c r="LHY54" s="354"/>
      <c r="LHZ54" s="354"/>
      <c r="LIA54" s="354"/>
      <c r="LIB54" s="354"/>
      <c r="LIC54" s="354"/>
      <c r="LID54" s="354"/>
      <c r="LIE54" s="354"/>
      <c r="LIF54" s="354"/>
      <c r="LIG54" s="354"/>
      <c r="LIH54" s="354"/>
      <c r="LII54" s="354"/>
      <c r="LIJ54" s="354"/>
      <c r="LIK54" s="354"/>
      <c r="LIL54" s="354"/>
      <c r="LIM54" s="354"/>
      <c r="LIN54" s="354"/>
      <c r="LIO54" s="354"/>
      <c r="LIP54" s="354"/>
      <c r="LIQ54" s="354"/>
      <c r="LIR54" s="354"/>
      <c r="LIS54" s="354"/>
      <c r="LIT54" s="354"/>
      <c r="LIU54" s="354"/>
      <c r="LIV54" s="354"/>
      <c r="LIW54" s="354"/>
      <c r="LIX54" s="354"/>
      <c r="LIY54" s="354"/>
      <c r="LIZ54" s="354"/>
      <c r="LJA54" s="354"/>
      <c r="LJB54" s="354"/>
      <c r="LJC54" s="354"/>
      <c r="LJD54" s="354"/>
      <c r="LJE54" s="354"/>
      <c r="LJF54" s="354"/>
      <c r="LJG54" s="354"/>
      <c r="LJH54" s="354"/>
      <c r="LJI54" s="354"/>
      <c r="LJJ54" s="354"/>
      <c r="LJK54" s="354"/>
      <c r="LJL54" s="354"/>
      <c r="LJM54" s="354"/>
      <c r="LJN54" s="354"/>
      <c r="LJO54" s="354"/>
      <c r="LJP54" s="354"/>
      <c r="LJQ54" s="354"/>
      <c r="LJR54" s="354"/>
      <c r="LJS54" s="354"/>
      <c r="LJT54" s="354"/>
      <c r="LJU54" s="354"/>
      <c r="LJV54" s="354"/>
      <c r="LJW54" s="354"/>
      <c r="LJX54" s="354"/>
      <c r="LJY54" s="354"/>
      <c r="LJZ54" s="354"/>
      <c r="LKA54" s="354"/>
      <c r="LKB54" s="354"/>
      <c r="LKC54" s="354"/>
      <c r="LKD54" s="354"/>
      <c r="LKE54" s="354"/>
      <c r="LKF54" s="354"/>
      <c r="LKG54" s="354"/>
      <c r="LKH54" s="354"/>
      <c r="LKI54" s="354"/>
      <c r="LKJ54" s="354"/>
      <c r="LKK54" s="354"/>
      <c r="LKL54" s="354"/>
      <c r="LKM54" s="354"/>
      <c r="LKN54" s="354"/>
      <c r="LKO54" s="354"/>
      <c r="LKP54" s="354"/>
      <c r="LKQ54" s="354"/>
      <c r="LKR54" s="354"/>
      <c r="LKS54" s="354"/>
      <c r="LKT54" s="354"/>
      <c r="LKU54" s="354"/>
      <c r="LKV54" s="354"/>
      <c r="LKW54" s="354"/>
      <c r="LKX54" s="354"/>
      <c r="LKY54" s="354"/>
      <c r="LKZ54" s="354"/>
      <c r="LLA54" s="354"/>
      <c r="LLB54" s="354"/>
      <c r="LLC54" s="354"/>
      <c r="LLD54" s="354"/>
      <c r="LLE54" s="354"/>
      <c r="LLF54" s="354"/>
      <c r="LLG54" s="354"/>
      <c r="LLH54" s="354"/>
      <c r="LLI54" s="354"/>
      <c r="LLJ54" s="354"/>
      <c r="LLK54" s="354"/>
      <c r="LLL54" s="354"/>
      <c r="LLM54" s="354"/>
      <c r="LLN54" s="354"/>
      <c r="LLO54" s="354"/>
      <c r="LLP54" s="354"/>
      <c r="LLQ54" s="354"/>
      <c r="LLR54" s="354"/>
      <c r="LLS54" s="354"/>
      <c r="LLT54" s="354"/>
      <c r="LLU54" s="354"/>
      <c r="LLV54" s="354"/>
      <c r="LLW54" s="354"/>
      <c r="LLX54" s="354"/>
      <c r="LLY54" s="354"/>
      <c r="LLZ54" s="354"/>
      <c r="LMA54" s="354"/>
      <c r="LMB54" s="354"/>
      <c r="LMC54" s="354"/>
      <c r="LMD54" s="354"/>
      <c r="LME54" s="354"/>
      <c r="LMF54" s="354"/>
      <c r="LMG54" s="354"/>
      <c r="LMH54" s="354"/>
      <c r="LMI54" s="354"/>
      <c r="LMJ54" s="354"/>
      <c r="LMK54" s="354"/>
      <c r="LML54" s="354"/>
      <c r="LMM54" s="354"/>
      <c r="LMN54" s="354"/>
      <c r="LMO54" s="354"/>
      <c r="LMP54" s="354"/>
      <c r="LMQ54" s="354"/>
      <c r="LMR54" s="354"/>
      <c r="LMS54" s="354"/>
      <c r="LMT54" s="354"/>
      <c r="LMU54" s="354"/>
      <c r="LMV54" s="354"/>
      <c r="LMW54" s="354"/>
      <c r="LMX54" s="354"/>
      <c r="LMY54" s="354"/>
      <c r="LMZ54" s="354"/>
      <c r="LNA54" s="354"/>
      <c r="LNB54" s="354"/>
      <c r="LNC54" s="354"/>
      <c r="LND54" s="354"/>
      <c r="LNE54" s="354"/>
      <c r="LNF54" s="354"/>
      <c r="LNG54" s="354"/>
      <c r="LNH54" s="354"/>
      <c r="LNI54" s="354"/>
      <c r="LNJ54" s="354"/>
      <c r="LNK54" s="354"/>
      <c r="LNL54" s="354"/>
      <c r="LNM54" s="354"/>
      <c r="LNN54" s="354"/>
      <c r="LNO54" s="354"/>
      <c r="LNP54" s="354"/>
      <c r="LNQ54" s="354"/>
      <c r="LNR54" s="354"/>
      <c r="LNS54" s="354"/>
      <c r="LNT54" s="354"/>
      <c r="LNU54" s="354"/>
      <c r="LNV54" s="354"/>
      <c r="LNW54" s="354"/>
      <c r="LNX54" s="354"/>
      <c r="LNY54" s="354"/>
      <c r="LNZ54" s="354"/>
      <c r="LOA54" s="354"/>
      <c r="LOB54" s="354"/>
      <c r="LOC54" s="354"/>
      <c r="LOD54" s="354"/>
      <c r="LOE54" s="354"/>
      <c r="LOF54" s="354"/>
      <c r="LOG54" s="354"/>
      <c r="LOH54" s="354"/>
      <c r="LOI54" s="354"/>
      <c r="LOJ54" s="354"/>
      <c r="LOK54" s="354"/>
      <c r="LOL54" s="354"/>
      <c r="LOM54" s="354"/>
      <c r="LON54" s="354"/>
      <c r="LOO54" s="354"/>
      <c r="LOP54" s="354"/>
      <c r="LOQ54" s="354"/>
      <c r="LOR54" s="354"/>
      <c r="LOS54" s="354"/>
      <c r="LOT54" s="354"/>
      <c r="LOU54" s="354"/>
      <c r="LOV54" s="354"/>
      <c r="LOW54" s="354"/>
      <c r="LOX54" s="354"/>
      <c r="LOY54" s="354"/>
      <c r="LOZ54" s="354"/>
      <c r="LPA54" s="354"/>
      <c r="LPB54" s="354"/>
      <c r="LPC54" s="354"/>
      <c r="LPD54" s="354"/>
      <c r="LPE54" s="354"/>
      <c r="LPF54" s="354"/>
      <c r="LPG54" s="354"/>
      <c r="LPH54" s="354"/>
      <c r="LPI54" s="354"/>
      <c r="LPJ54" s="354"/>
      <c r="LPK54" s="354"/>
      <c r="LPL54" s="354"/>
      <c r="LPM54" s="354"/>
      <c r="LPN54" s="354"/>
      <c r="LPO54" s="354"/>
      <c r="LPP54" s="354"/>
      <c r="LPQ54" s="354"/>
      <c r="LPR54" s="354"/>
      <c r="LPS54" s="354"/>
      <c r="LPT54" s="354"/>
      <c r="LPU54" s="354"/>
      <c r="LPV54" s="354"/>
      <c r="LPW54" s="354"/>
      <c r="LPX54" s="354"/>
      <c r="LPY54" s="354"/>
      <c r="LPZ54" s="354"/>
      <c r="LQA54" s="354"/>
      <c r="LQB54" s="354"/>
      <c r="LQC54" s="354"/>
      <c r="LQD54" s="354"/>
      <c r="LQE54" s="354"/>
      <c r="LQF54" s="354"/>
      <c r="LQG54" s="354"/>
      <c r="LQH54" s="354"/>
      <c r="LQI54" s="354"/>
      <c r="LQJ54" s="354"/>
      <c r="LQK54" s="354"/>
      <c r="LQL54" s="354"/>
      <c r="LQM54" s="354"/>
      <c r="LQN54" s="354"/>
      <c r="LQO54" s="354"/>
      <c r="LQP54" s="354"/>
      <c r="LQQ54" s="354"/>
      <c r="LQR54" s="354"/>
      <c r="LQS54" s="354"/>
      <c r="LQT54" s="354"/>
      <c r="LQU54" s="354"/>
      <c r="LQV54" s="354"/>
      <c r="LQW54" s="354"/>
      <c r="LQX54" s="354"/>
      <c r="LQY54" s="354"/>
      <c r="LQZ54" s="354"/>
      <c r="LRA54" s="354"/>
      <c r="LRB54" s="354"/>
      <c r="LRC54" s="354"/>
      <c r="LRD54" s="354"/>
      <c r="LRE54" s="354"/>
      <c r="LRF54" s="354"/>
      <c r="LRG54" s="354"/>
      <c r="LRH54" s="354"/>
      <c r="LRI54" s="354"/>
      <c r="LRJ54" s="354"/>
      <c r="LRK54" s="354"/>
      <c r="LRL54" s="354"/>
      <c r="LRM54" s="354"/>
      <c r="LRN54" s="354"/>
      <c r="LRO54" s="354"/>
      <c r="LRP54" s="354"/>
      <c r="LRQ54" s="354"/>
      <c r="LRR54" s="354"/>
      <c r="LRS54" s="354"/>
      <c r="LRT54" s="354"/>
      <c r="LRU54" s="354"/>
      <c r="LRV54" s="354"/>
      <c r="LRW54" s="354"/>
      <c r="LRX54" s="354"/>
      <c r="LRY54" s="354"/>
      <c r="LRZ54" s="354"/>
      <c r="LSA54" s="354"/>
      <c r="LSB54" s="354"/>
      <c r="LSC54" s="354"/>
      <c r="LSD54" s="354"/>
      <c r="LSE54" s="354"/>
      <c r="LSF54" s="354"/>
      <c r="LSG54" s="354"/>
      <c r="LSH54" s="354"/>
      <c r="LSI54" s="354"/>
      <c r="LSJ54" s="354"/>
      <c r="LSK54" s="354"/>
      <c r="LSL54" s="354"/>
      <c r="LSM54" s="354"/>
      <c r="LSN54" s="354"/>
      <c r="LSO54" s="354"/>
      <c r="LSP54" s="354"/>
      <c r="LSQ54" s="354"/>
      <c r="LSR54" s="354"/>
      <c r="LSS54" s="354"/>
      <c r="LST54" s="354"/>
      <c r="LSU54" s="354"/>
      <c r="LSV54" s="354"/>
      <c r="LSW54" s="354"/>
      <c r="LSX54" s="354"/>
      <c r="LSY54" s="354"/>
      <c r="LSZ54" s="354"/>
      <c r="LTA54" s="354"/>
      <c r="LTB54" s="354"/>
      <c r="LTC54" s="354"/>
      <c r="LTD54" s="354"/>
      <c r="LTE54" s="354"/>
      <c r="LTF54" s="354"/>
      <c r="LTG54" s="354"/>
      <c r="LTH54" s="354"/>
      <c r="LTI54" s="354"/>
      <c r="LTJ54" s="354"/>
      <c r="LTK54" s="354"/>
      <c r="LTL54" s="354"/>
      <c r="LTM54" s="354"/>
      <c r="LTN54" s="354"/>
      <c r="LTO54" s="354"/>
      <c r="LTP54" s="354"/>
      <c r="LTQ54" s="354"/>
      <c r="LTR54" s="354"/>
      <c r="LTS54" s="354"/>
      <c r="LTT54" s="354"/>
      <c r="LTU54" s="354"/>
      <c r="LTV54" s="354"/>
      <c r="LTW54" s="354"/>
      <c r="LTX54" s="354"/>
      <c r="LTY54" s="354"/>
      <c r="LTZ54" s="354"/>
      <c r="LUA54" s="354"/>
      <c r="LUB54" s="354"/>
      <c r="LUC54" s="354"/>
      <c r="LUD54" s="354"/>
      <c r="LUE54" s="354"/>
      <c r="LUF54" s="354"/>
      <c r="LUG54" s="354"/>
      <c r="LUH54" s="354"/>
      <c r="LUI54" s="354"/>
      <c r="LUJ54" s="354"/>
      <c r="LUK54" s="354"/>
      <c r="LUL54" s="354"/>
      <c r="LUM54" s="354"/>
      <c r="LUN54" s="354"/>
      <c r="LUO54" s="354"/>
      <c r="LUP54" s="354"/>
      <c r="LUQ54" s="354"/>
      <c r="LUR54" s="354"/>
      <c r="LUS54" s="354"/>
      <c r="LUT54" s="354"/>
      <c r="LUU54" s="354"/>
      <c r="LUV54" s="354"/>
      <c r="LUW54" s="354"/>
      <c r="LUX54" s="354"/>
      <c r="LUY54" s="354"/>
      <c r="LUZ54" s="354"/>
      <c r="LVA54" s="354"/>
      <c r="LVB54" s="354"/>
      <c r="LVC54" s="354"/>
      <c r="LVD54" s="354"/>
      <c r="LVE54" s="354"/>
      <c r="LVF54" s="354"/>
      <c r="LVG54" s="354"/>
      <c r="LVH54" s="354"/>
      <c r="LVI54" s="354"/>
      <c r="LVJ54" s="354"/>
      <c r="LVK54" s="354"/>
      <c r="LVL54" s="354"/>
      <c r="LVM54" s="354"/>
      <c r="LVN54" s="354"/>
      <c r="LVO54" s="354"/>
      <c r="LVP54" s="354"/>
      <c r="LVQ54" s="354"/>
      <c r="LVR54" s="354"/>
      <c r="LVS54" s="354"/>
      <c r="LVT54" s="354"/>
      <c r="LVU54" s="354"/>
      <c r="LVV54" s="354"/>
      <c r="LVW54" s="354"/>
      <c r="LVX54" s="354"/>
      <c r="LVY54" s="354"/>
      <c r="LVZ54" s="354"/>
      <c r="LWA54" s="354"/>
      <c r="LWB54" s="354"/>
      <c r="LWC54" s="354"/>
      <c r="LWD54" s="354"/>
      <c r="LWE54" s="354"/>
      <c r="LWF54" s="354"/>
      <c r="LWG54" s="354"/>
      <c r="LWH54" s="354"/>
      <c r="LWI54" s="354"/>
      <c r="LWJ54" s="354"/>
      <c r="LWK54" s="354"/>
      <c r="LWL54" s="354"/>
      <c r="LWM54" s="354"/>
      <c r="LWN54" s="354"/>
      <c r="LWO54" s="354"/>
      <c r="LWP54" s="354"/>
      <c r="LWQ54" s="354"/>
      <c r="LWR54" s="354"/>
      <c r="LWS54" s="354"/>
      <c r="LWT54" s="354"/>
      <c r="LWU54" s="354"/>
      <c r="LWV54" s="354"/>
      <c r="LWW54" s="354"/>
      <c r="LWX54" s="354"/>
      <c r="LWY54" s="354"/>
      <c r="LWZ54" s="354"/>
      <c r="LXA54" s="354"/>
      <c r="LXB54" s="354"/>
      <c r="LXC54" s="354"/>
      <c r="LXD54" s="354"/>
      <c r="LXE54" s="354"/>
      <c r="LXF54" s="354"/>
      <c r="LXG54" s="354"/>
      <c r="LXH54" s="354"/>
      <c r="LXI54" s="354"/>
      <c r="LXJ54" s="354"/>
      <c r="LXK54" s="354"/>
      <c r="LXL54" s="354"/>
      <c r="LXM54" s="354"/>
      <c r="LXN54" s="354"/>
      <c r="LXO54" s="354"/>
      <c r="LXP54" s="354"/>
      <c r="LXQ54" s="354"/>
      <c r="LXR54" s="354"/>
      <c r="LXS54" s="354"/>
      <c r="LXT54" s="354"/>
      <c r="LXU54" s="354"/>
      <c r="LXV54" s="354"/>
      <c r="LXW54" s="354"/>
      <c r="LXX54" s="354"/>
      <c r="LXY54" s="354"/>
      <c r="LXZ54" s="354"/>
      <c r="LYA54" s="354"/>
      <c r="LYB54" s="354"/>
      <c r="LYC54" s="354"/>
      <c r="LYD54" s="354"/>
      <c r="LYE54" s="354"/>
      <c r="LYF54" s="354"/>
      <c r="LYG54" s="354"/>
      <c r="LYH54" s="354"/>
      <c r="LYI54" s="354"/>
      <c r="LYJ54" s="354"/>
      <c r="LYK54" s="354"/>
      <c r="LYL54" s="354"/>
      <c r="LYM54" s="354"/>
      <c r="LYN54" s="354"/>
      <c r="LYO54" s="354"/>
      <c r="LYP54" s="354"/>
      <c r="LYQ54" s="354"/>
      <c r="LYR54" s="354"/>
      <c r="LYS54" s="354"/>
      <c r="LYT54" s="354"/>
      <c r="LYU54" s="354"/>
      <c r="LYV54" s="354"/>
      <c r="LYW54" s="354"/>
      <c r="LYX54" s="354"/>
      <c r="LYY54" s="354"/>
      <c r="LYZ54" s="354"/>
      <c r="LZA54" s="354"/>
      <c r="LZB54" s="354"/>
      <c r="LZC54" s="354"/>
      <c r="LZD54" s="354"/>
      <c r="LZE54" s="354"/>
      <c r="LZF54" s="354"/>
      <c r="LZG54" s="354"/>
      <c r="LZH54" s="354"/>
      <c r="LZI54" s="354"/>
      <c r="LZJ54" s="354"/>
      <c r="LZK54" s="354"/>
      <c r="LZL54" s="354"/>
      <c r="LZM54" s="354"/>
      <c r="LZN54" s="354"/>
      <c r="LZO54" s="354"/>
      <c r="LZP54" s="354"/>
      <c r="LZQ54" s="354"/>
      <c r="LZR54" s="354"/>
      <c r="LZS54" s="354"/>
      <c r="LZT54" s="354"/>
      <c r="LZU54" s="354"/>
      <c r="LZV54" s="354"/>
      <c r="LZW54" s="354"/>
      <c r="LZX54" s="354"/>
      <c r="LZY54" s="354"/>
      <c r="LZZ54" s="354"/>
      <c r="MAA54" s="354"/>
      <c r="MAB54" s="354"/>
      <c r="MAC54" s="354"/>
      <c r="MAD54" s="354"/>
      <c r="MAE54" s="354"/>
      <c r="MAF54" s="354"/>
      <c r="MAG54" s="354"/>
      <c r="MAH54" s="354"/>
      <c r="MAI54" s="354"/>
      <c r="MAJ54" s="354"/>
      <c r="MAK54" s="354"/>
      <c r="MAL54" s="354"/>
      <c r="MAM54" s="354"/>
      <c r="MAN54" s="354"/>
      <c r="MAO54" s="354"/>
      <c r="MAP54" s="354"/>
      <c r="MAQ54" s="354"/>
      <c r="MAR54" s="354"/>
      <c r="MAS54" s="354"/>
      <c r="MAT54" s="354"/>
      <c r="MAU54" s="354"/>
      <c r="MAV54" s="354"/>
      <c r="MAW54" s="354"/>
      <c r="MAX54" s="354"/>
      <c r="MAY54" s="354"/>
      <c r="MAZ54" s="354"/>
      <c r="MBA54" s="354"/>
      <c r="MBB54" s="354"/>
      <c r="MBC54" s="354"/>
      <c r="MBD54" s="354"/>
      <c r="MBE54" s="354"/>
      <c r="MBF54" s="354"/>
      <c r="MBG54" s="354"/>
      <c r="MBH54" s="354"/>
      <c r="MBI54" s="354"/>
      <c r="MBJ54" s="354"/>
      <c r="MBK54" s="354"/>
      <c r="MBL54" s="354"/>
      <c r="MBM54" s="354"/>
      <c r="MBN54" s="354"/>
      <c r="MBO54" s="354"/>
      <c r="MBP54" s="354"/>
      <c r="MBQ54" s="354"/>
      <c r="MBR54" s="354"/>
      <c r="MBS54" s="354"/>
      <c r="MBT54" s="354"/>
      <c r="MBU54" s="354"/>
      <c r="MBV54" s="354"/>
      <c r="MBW54" s="354"/>
      <c r="MBX54" s="354"/>
      <c r="MBY54" s="354"/>
      <c r="MBZ54" s="354"/>
      <c r="MCA54" s="354"/>
      <c r="MCB54" s="354"/>
      <c r="MCC54" s="354"/>
      <c r="MCD54" s="354"/>
      <c r="MCE54" s="354"/>
      <c r="MCF54" s="354"/>
      <c r="MCG54" s="354"/>
      <c r="MCH54" s="354"/>
      <c r="MCI54" s="354"/>
      <c r="MCJ54" s="354"/>
      <c r="MCK54" s="354"/>
      <c r="MCL54" s="354"/>
      <c r="MCM54" s="354"/>
      <c r="MCN54" s="354"/>
      <c r="MCO54" s="354"/>
      <c r="MCP54" s="354"/>
      <c r="MCQ54" s="354"/>
      <c r="MCR54" s="354"/>
      <c r="MCS54" s="354"/>
      <c r="MCT54" s="354"/>
      <c r="MCU54" s="354"/>
      <c r="MCV54" s="354"/>
      <c r="MCW54" s="354"/>
      <c r="MCX54" s="354"/>
      <c r="MCY54" s="354"/>
      <c r="MCZ54" s="354"/>
      <c r="MDA54" s="354"/>
      <c r="MDB54" s="354"/>
      <c r="MDC54" s="354"/>
      <c r="MDD54" s="354"/>
      <c r="MDE54" s="354"/>
      <c r="MDF54" s="354"/>
      <c r="MDG54" s="354"/>
      <c r="MDH54" s="354"/>
      <c r="MDI54" s="354"/>
      <c r="MDJ54" s="354"/>
      <c r="MDK54" s="354"/>
      <c r="MDL54" s="354"/>
      <c r="MDM54" s="354"/>
      <c r="MDN54" s="354"/>
      <c r="MDO54" s="354"/>
      <c r="MDP54" s="354"/>
      <c r="MDQ54" s="354"/>
      <c r="MDR54" s="354"/>
      <c r="MDS54" s="354"/>
      <c r="MDT54" s="354"/>
      <c r="MDU54" s="354"/>
      <c r="MDV54" s="354"/>
      <c r="MDW54" s="354"/>
      <c r="MDX54" s="354"/>
      <c r="MDY54" s="354"/>
      <c r="MDZ54" s="354"/>
      <c r="MEA54" s="354"/>
      <c r="MEB54" s="354"/>
      <c r="MEC54" s="354"/>
      <c r="MED54" s="354"/>
      <c r="MEE54" s="354"/>
      <c r="MEF54" s="354"/>
      <c r="MEG54" s="354"/>
      <c r="MEH54" s="354"/>
      <c r="MEI54" s="354"/>
      <c r="MEJ54" s="354"/>
      <c r="MEK54" s="354"/>
      <c r="MEL54" s="354"/>
      <c r="MEM54" s="354"/>
      <c r="MEN54" s="354"/>
      <c r="MEO54" s="354"/>
      <c r="MEP54" s="354"/>
      <c r="MEQ54" s="354"/>
      <c r="MER54" s="354"/>
      <c r="MES54" s="354"/>
      <c r="MET54" s="354"/>
      <c r="MEU54" s="354"/>
      <c r="MEV54" s="354"/>
      <c r="MEW54" s="354"/>
      <c r="MEX54" s="354"/>
      <c r="MEY54" s="354"/>
      <c r="MEZ54" s="354"/>
      <c r="MFA54" s="354"/>
      <c r="MFB54" s="354"/>
      <c r="MFC54" s="354"/>
      <c r="MFD54" s="354"/>
      <c r="MFE54" s="354"/>
      <c r="MFF54" s="354"/>
      <c r="MFG54" s="354"/>
      <c r="MFH54" s="354"/>
      <c r="MFI54" s="354"/>
      <c r="MFJ54" s="354"/>
      <c r="MFK54" s="354"/>
      <c r="MFL54" s="354"/>
      <c r="MFM54" s="354"/>
      <c r="MFN54" s="354"/>
      <c r="MFO54" s="354"/>
      <c r="MFP54" s="354"/>
      <c r="MFQ54" s="354"/>
      <c r="MFR54" s="354"/>
      <c r="MFS54" s="354"/>
      <c r="MFT54" s="354"/>
      <c r="MFU54" s="354"/>
      <c r="MFV54" s="354"/>
      <c r="MFW54" s="354"/>
      <c r="MFX54" s="354"/>
      <c r="MFY54" s="354"/>
      <c r="MFZ54" s="354"/>
      <c r="MGA54" s="354"/>
      <c r="MGB54" s="354"/>
      <c r="MGC54" s="354"/>
      <c r="MGD54" s="354"/>
      <c r="MGE54" s="354"/>
      <c r="MGF54" s="354"/>
      <c r="MGG54" s="354"/>
      <c r="MGH54" s="354"/>
      <c r="MGI54" s="354"/>
      <c r="MGJ54" s="354"/>
      <c r="MGK54" s="354"/>
      <c r="MGL54" s="354"/>
      <c r="MGM54" s="354"/>
      <c r="MGN54" s="354"/>
      <c r="MGO54" s="354"/>
      <c r="MGP54" s="354"/>
      <c r="MGQ54" s="354"/>
      <c r="MGR54" s="354"/>
      <c r="MGS54" s="354"/>
      <c r="MGT54" s="354"/>
      <c r="MGU54" s="354"/>
      <c r="MGV54" s="354"/>
      <c r="MGW54" s="354"/>
      <c r="MGX54" s="354"/>
      <c r="MGY54" s="354"/>
      <c r="MGZ54" s="354"/>
      <c r="MHA54" s="354"/>
      <c r="MHB54" s="354"/>
      <c r="MHC54" s="354"/>
      <c r="MHD54" s="354"/>
      <c r="MHE54" s="354"/>
      <c r="MHF54" s="354"/>
      <c r="MHG54" s="354"/>
      <c r="MHH54" s="354"/>
      <c r="MHI54" s="354"/>
      <c r="MHJ54" s="354"/>
      <c r="MHK54" s="354"/>
      <c r="MHL54" s="354"/>
      <c r="MHM54" s="354"/>
      <c r="MHN54" s="354"/>
      <c r="MHO54" s="354"/>
      <c r="MHP54" s="354"/>
      <c r="MHQ54" s="354"/>
      <c r="MHR54" s="354"/>
      <c r="MHS54" s="354"/>
      <c r="MHT54" s="354"/>
      <c r="MHU54" s="354"/>
      <c r="MHV54" s="354"/>
      <c r="MHW54" s="354"/>
      <c r="MHX54" s="354"/>
      <c r="MHY54" s="354"/>
      <c r="MHZ54" s="354"/>
      <c r="MIA54" s="354"/>
      <c r="MIB54" s="354"/>
      <c r="MIC54" s="354"/>
      <c r="MID54" s="354"/>
      <c r="MIE54" s="354"/>
      <c r="MIF54" s="354"/>
      <c r="MIG54" s="354"/>
      <c r="MIH54" s="354"/>
      <c r="MII54" s="354"/>
      <c r="MIJ54" s="354"/>
      <c r="MIK54" s="354"/>
      <c r="MIL54" s="354"/>
      <c r="MIM54" s="354"/>
      <c r="MIN54" s="354"/>
      <c r="MIO54" s="354"/>
      <c r="MIP54" s="354"/>
      <c r="MIQ54" s="354"/>
      <c r="MIR54" s="354"/>
      <c r="MIS54" s="354"/>
      <c r="MIT54" s="354"/>
      <c r="MIU54" s="354"/>
      <c r="MIV54" s="354"/>
      <c r="MIW54" s="354"/>
      <c r="MIX54" s="354"/>
      <c r="MIY54" s="354"/>
      <c r="MIZ54" s="354"/>
      <c r="MJA54" s="354"/>
      <c r="MJB54" s="354"/>
      <c r="MJC54" s="354"/>
      <c r="MJD54" s="354"/>
      <c r="MJE54" s="354"/>
      <c r="MJF54" s="354"/>
      <c r="MJG54" s="354"/>
      <c r="MJH54" s="354"/>
      <c r="MJI54" s="354"/>
      <c r="MJJ54" s="354"/>
      <c r="MJK54" s="354"/>
      <c r="MJL54" s="354"/>
      <c r="MJM54" s="354"/>
      <c r="MJN54" s="354"/>
      <c r="MJO54" s="354"/>
      <c r="MJP54" s="354"/>
      <c r="MJQ54" s="354"/>
      <c r="MJR54" s="354"/>
      <c r="MJS54" s="354"/>
      <c r="MJT54" s="354"/>
      <c r="MJU54" s="354"/>
      <c r="MJV54" s="354"/>
      <c r="MJW54" s="354"/>
      <c r="MJX54" s="354"/>
      <c r="MJY54" s="354"/>
      <c r="MJZ54" s="354"/>
      <c r="MKA54" s="354"/>
      <c r="MKB54" s="354"/>
      <c r="MKC54" s="354"/>
      <c r="MKD54" s="354"/>
      <c r="MKE54" s="354"/>
      <c r="MKF54" s="354"/>
      <c r="MKG54" s="354"/>
      <c r="MKH54" s="354"/>
      <c r="MKI54" s="354"/>
      <c r="MKJ54" s="354"/>
      <c r="MKK54" s="354"/>
      <c r="MKL54" s="354"/>
      <c r="MKM54" s="354"/>
      <c r="MKN54" s="354"/>
      <c r="MKO54" s="354"/>
      <c r="MKP54" s="354"/>
      <c r="MKQ54" s="354"/>
      <c r="MKR54" s="354"/>
      <c r="MKS54" s="354"/>
      <c r="MKT54" s="354"/>
      <c r="MKU54" s="354"/>
      <c r="MKV54" s="354"/>
      <c r="MKW54" s="354"/>
      <c r="MKX54" s="354"/>
      <c r="MKY54" s="354"/>
      <c r="MKZ54" s="354"/>
      <c r="MLA54" s="354"/>
      <c r="MLB54" s="354"/>
      <c r="MLC54" s="354"/>
      <c r="MLD54" s="354"/>
      <c r="MLE54" s="354"/>
      <c r="MLF54" s="354"/>
      <c r="MLG54" s="354"/>
      <c r="MLH54" s="354"/>
      <c r="MLI54" s="354"/>
      <c r="MLJ54" s="354"/>
      <c r="MLK54" s="354"/>
      <c r="MLL54" s="354"/>
      <c r="MLM54" s="354"/>
      <c r="MLN54" s="354"/>
      <c r="MLO54" s="354"/>
      <c r="MLP54" s="354"/>
      <c r="MLQ54" s="354"/>
      <c r="MLR54" s="354"/>
      <c r="MLS54" s="354"/>
      <c r="MLT54" s="354"/>
      <c r="MLU54" s="354"/>
      <c r="MLV54" s="354"/>
      <c r="MLW54" s="354"/>
      <c r="MLX54" s="354"/>
      <c r="MLY54" s="354"/>
      <c r="MLZ54" s="354"/>
      <c r="MMA54" s="354"/>
      <c r="MMB54" s="354"/>
      <c r="MMC54" s="354"/>
      <c r="MMD54" s="354"/>
      <c r="MME54" s="354"/>
      <c r="MMF54" s="354"/>
      <c r="MMG54" s="354"/>
      <c r="MMH54" s="354"/>
      <c r="MMI54" s="354"/>
      <c r="MMJ54" s="354"/>
      <c r="MMK54" s="354"/>
      <c r="MML54" s="354"/>
      <c r="MMM54" s="354"/>
      <c r="MMN54" s="354"/>
      <c r="MMO54" s="354"/>
      <c r="MMP54" s="354"/>
      <c r="MMQ54" s="354"/>
      <c r="MMR54" s="354"/>
      <c r="MMS54" s="354"/>
      <c r="MMT54" s="354"/>
      <c r="MMU54" s="354"/>
      <c r="MMV54" s="354"/>
      <c r="MMW54" s="354"/>
      <c r="MMX54" s="354"/>
      <c r="MMY54" s="354"/>
      <c r="MMZ54" s="354"/>
      <c r="MNA54" s="354"/>
      <c r="MNB54" s="354"/>
      <c r="MNC54" s="354"/>
      <c r="MND54" s="354"/>
      <c r="MNE54" s="354"/>
      <c r="MNF54" s="354"/>
      <c r="MNG54" s="354"/>
      <c r="MNH54" s="354"/>
      <c r="MNI54" s="354"/>
      <c r="MNJ54" s="354"/>
      <c r="MNK54" s="354"/>
      <c r="MNL54" s="354"/>
      <c r="MNM54" s="354"/>
      <c r="MNN54" s="354"/>
      <c r="MNO54" s="354"/>
      <c r="MNP54" s="354"/>
      <c r="MNQ54" s="354"/>
      <c r="MNR54" s="354"/>
      <c r="MNS54" s="354"/>
      <c r="MNT54" s="354"/>
      <c r="MNU54" s="354"/>
      <c r="MNV54" s="354"/>
      <c r="MNW54" s="354"/>
      <c r="MNX54" s="354"/>
      <c r="MNY54" s="354"/>
      <c r="MNZ54" s="354"/>
      <c r="MOA54" s="354"/>
      <c r="MOB54" s="354"/>
      <c r="MOC54" s="354"/>
      <c r="MOD54" s="354"/>
      <c r="MOE54" s="354"/>
      <c r="MOF54" s="354"/>
      <c r="MOG54" s="354"/>
      <c r="MOH54" s="354"/>
      <c r="MOI54" s="354"/>
      <c r="MOJ54" s="354"/>
      <c r="MOK54" s="354"/>
      <c r="MOL54" s="354"/>
      <c r="MOM54" s="354"/>
      <c r="MON54" s="354"/>
      <c r="MOO54" s="354"/>
      <c r="MOP54" s="354"/>
      <c r="MOQ54" s="354"/>
      <c r="MOR54" s="354"/>
      <c r="MOS54" s="354"/>
      <c r="MOT54" s="354"/>
      <c r="MOU54" s="354"/>
      <c r="MOV54" s="354"/>
      <c r="MOW54" s="354"/>
      <c r="MOX54" s="354"/>
      <c r="MOY54" s="354"/>
      <c r="MOZ54" s="354"/>
      <c r="MPA54" s="354"/>
      <c r="MPB54" s="354"/>
      <c r="MPC54" s="354"/>
      <c r="MPD54" s="354"/>
      <c r="MPE54" s="354"/>
      <c r="MPF54" s="354"/>
      <c r="MPG54" s="354"/>
      <c r="MPH54" s="354"/>
      <c r="MPI54" s="354"/>
      <c r="MPJ54" s="354"/>
      <c r="MPK54" s="354"/>
      <c r="MPL54" s="354"/>
      <c r="MPM54" s="354"/>
      <c r="MPN54" s="354"/>
      <c r="MPO54" s="354"/>
      <c r="MPP54" s="354"/>
      <c r="MPQ54" s="354"/>
      <c r="MPR54" s="354"/>
      <c r="MPS54" s="354"/>
      <c r="MPT54" s="354"/>
      <c r="MPU54" s="354"/>
      <c r="MPV54" s="354"/>
      <c r="MPW54" s="354"/>
      <c r="MPX54" s="354"/>
      <c r="MPY54" s="354"/>
      <c r="MPZ54" s="354"/>
      <c r="MQA54" s="354"/>
      <c r="MQB54" s="354"/>
      <c r="MQC54" s="354"/>
      <c r="MQD54" s="354"/>
      <c r="MQE54" s="354"/>
      <c r="MQF54" s="354"/>
      <c r="MQG54" s="354"/>
      <c r="MQH54" s="354"/>
      <c r="MQI54" s="354"/>
      <c r="MQJ54" s="354"/>
      <c r="MQK54" s="354"/>
      <c r="MQL54" s="354"/>
      <c r="MQM54" s="354"/>
      <c r="MQN54" s="354"/>
      <c r="MQO54" s="354"/>
      <c r="MQP54" s="354"/>
      <c r="MQQ54" s="354"/>
      <c r="MQR54" s="354"/>
      <c r="MQS54" s="354"/>
      <c r="MQT54" s="354"/>
      <c r="MQU54" s="354"/>
      <c r="MQV54" s="354"/>
      <c r="MQW54" s="354"/>
      <c r="MQX54" s="354"/>
      <c r="MQY54" s="354"/>
      <c r="MQZ54" s="354"/>
      <c r="MRA54" s="354"/>
      <c r="MRB54" s="354"/>
      <c r="MRC54" s="354"/>
      <c r="MRD54" s="354"/>
      <c r="MRE54" s="354"/>
      <c r="MRF54" s="354"/>
      <c r="MRG54" s="354"/>
      <c r="MRH54" s="354"/>
      <c r="MRI54" s="354"/>
      <c r="MRJ54" s="354"/>
      <c r="MRK54" s="354"/>
      <c r="MRL54" s="354"/>
      <c r="MRM54" s="354"/>
      <c r="MRN54" s="354"/>
      <c r="MRO54" s="354"/>
      <c r="MRP54" s="354"/>
      <c r="MRQ54" s="354"/>
      <c r="MRR54" s="354"/>
      <c r="MRS54" s="354"/>
      <c r="MRT54" s="354"/>
      <c r="MRU54" s="354"/>
      <c r="MRV54" s="354"/>
      <c r="MRW54" s="354"/>
      <c r="MRX54" s="354"/>
      <c r="MRY54" s="354"/>
      <c r="MRZ54" s="354"/>
      <c r="MSA54" s="354"/>
      <c r="MSB54" s="354"/>
      <c r="MSC54" s="354"/>
      <c r="MSD54" s="354"/>
      <c r="MSE54" s="354"/>
      <c r="MSF54" s="354"/>
      <c r="MSG54" s="354"/>
      <c r="MSH54" s="354"/>
      <c r="MSI54" s="354"/>
      <c r="MSJ54" s="354"/>
      <c r="MSK54" s="354"/>
      <c r="MSL54" s="354"/>
      <c r="MSM54" s="354"/>
      <c r="MSN54" s="354"/>
      <c r="MSO54" s="354"/>
      <c r="MSP54" s="354"/>
      <c r="MSQ54" s="354"/>
      <c r="MSR54" s="354"/>
      <c r="MSS54" s="354"/>
      <c r="MST54" s="354"/>
      <c r="MSU54" s="354"/>
      <c r="MSV54" s="354"/>
      <c r="MSW54" s="354"/>
      <c r="MSX54" s="354"/>
      <c r="MSY54" s="354"/>
      <c r="MSZ54" s="354"/>
      <c r="MTA54" s="354"/>
      <c r="MTB54" s="354"/>
      <c r="MTC54" s="354"/>
      <c r="MTD54" s="354"/>
      <c r="MTE54" s="354"/>
      <c r="MTF54" s="354"/>
      <c r="MTG54" s="354"/>
      <c r="MTH54" s="354"/>
      <c r="MTI54" s="354"/>
      <c r="MTJ54" s="354"/>
      <c r="MTK54" s="354"/>
      <c r="MTL54" s="354"/>
      <c r="MTM54" s="354"/>
      <c r="MTN54" s="354"/>
      <c r="MTO54" s="354"/>
      <c r="MTP54" s="354"/>
      <c r="MTQ54" s="354"/>
      <c r="MTR54" s="354"/>
      <c r="MTS54" s="354"/>
      <c r="MTT54" s="354"/>
      <c r="MTU54" s="354"/>
      <c r="MTV54" s="354"/>
      <c r="MTW54" s="354"/>
      <c r="MTX54" s="354"/>
      <c r="MTY54" s="354"/>
      <c r="MTZ54" s="354"/>
      <c r="MUA54" s="354"/>
      <c r="MUB54" s="354"/>
      <c r="MUC54" s="354"/>
      <c r="MUD54" s="354"/>
      <c r="MUE54" s="354"/>
      <c r="MUF54" s="354"/>
      <c r="MUG54" s="354"/>
      <c r="MUH54" s="354"/>
      <c r="MUI54" s="354"/>
      <c r="MUJ54" s="354"/>
      <c r="MUK54" s="354"/>
      <c r="MUL54" s="354"/>
      <c r="MUM54" s="354"/>
      <c r="MUN54" s="354"/>
      <c r="MUO54" s="354"/>
      <c r="MUP54" s="354"/>
      <c r="MUQ54" s="354"/>
      <c r="MUR54" s="354"/>
      <c r="MUS54" s="354"/>
      <c r="MUT54" s="354"/>
      <c r="MUU54" s="354"/>
      <c r="MUV54" s="354"/>
      <c r="MUW54" s="354"/>
      <c r="MUX54" s="354"/>
      <c r="MUY54" s="354"/>
      <c r="MUZ54" s="354"/>
      <c r="MVA54" s="354"/>
      <c r="MVB54" s="354"/>
      <c r="MVC54" s="354"/>
      <c r="MVD54" s="354"/>
      <c r="MVE54" s="354"/>
      <c r="MVF54" s="354"/>
      <c r="MVG54" s="354"/>
      <c r="MVH54" s="354"/>
      <c r="MVI54" s="354"/>
      <c r="MVJ54" s="354"/>
      <c r="MVK54" s="354"/>
      <c r="MVL54" s="354"/>
      <c r="MVM54" s="354"/>
      <c r="MVN54" s="354"/>
      <c r="MVO54" s="354"/>
      <c r="MVP54" s="354"/>
      <c r="MVQ54" s="354"/>
      <c r="MVR54" s="354"/>
      <c r="MVS54" s="354"/>
      <c r="MVT54" s="354"/>
      <c r="MVU54" s="354"/>
      <c r="MVV54" s="354"/>
      <c r="MVW54" s="354"/>
      <c r="MVX54" s="354"/>
      <c r="MVY54" s="354"/>
      <c r="MVZ54" s="354"/>
      <c r="MWA54" s="354"/>
      <c r="MWB54" s="354"/>
      <c r="MWC54" s="354"/>
      <c r="MWD54" s="354"/>
      <c r="MWE54" s="354"/>
      <c r="MWF54" s="354"/>
      <c r="MWG54" s="354"/>
      <c r="MWH54" s="354"/>
      <c r="MWI54" s="354"/>
      <c r="MWJ54" s="354"/>
      <c r="MWK54" s="354"/>
      <c r="MWL54" s="354"/>
      <c r="MWM54" s="354"/>
      <c r="MWN54" s="354"/>
      <c r="MWO54" s="354"/>
      <c r="MWP54" s="354"/>
      <c r="MWQ54" s="354"/>
      <c r="MWR54" s="354"/>
      <c r="MWS54" s="354"/>
      <c r="MWT54" s="354"/>
      <c r="MWU54" s="354"/>
      <c r="MWV54" s="354"/>
      <c r="MWW54" s="354"/>
      <c r="MWX54" s="354"/>
      <c r="MWY54" s="354"/>
      <c r="MWZ54" s="354"/>
      <c r="MXA54" s="354"/>
      <c r="MXB54" s="354"/>
      <c r="MXC54" s="354"/>
      <c r="MXD54" s="354"/>
      <c r="MXE54" s="354"/>
      <c r="MXF54" s="354"/>
      <c r="MXG54" s="354"/>
      <c r="MXH54" s="354"/>
      <c r="MXI54" s="354"/>
      <c r="MXJ54" s="354"/>
      <c r="MXK54" s="354"/>
      <c r="MXL54" s="354"/>
      <c r="MXM54" s="354"/>
      <c r="MXN54" s="354"/>
      <c r="MXO54" s="354"/>
      <c r="MXP54" s="354"/>
      <c r="MXQ54" s="354"/>
      <c r="MXR54" s="354"/>
      <c r="MXS54" s="354"/>
      <c r="MXT54" s="354"/>
      <c r="MXU54" s="354"/>
      <c r="MXV54" s="354"/>
      <c r="MXW54" s="354"/>
      <c r="MXX54" s="354"/>
      <c r="MXY54" s="354"/>
      <c r="MXZ54" s="354"/>
      <c r="MYA54" s="354"/>
      <c r="MYB54" s="354"/>
      <c r="MYC54" s="354"/>
      <c r="MYD54" s="354"/>
      <c r="MYE54" s="354"/>
      <c r="MYF54" s="354"/>
      <c r="MYG54" s="354"/>
      <c r="MYH54" s="354"/>
      <c r="MYI54" s="354"/>
      <c r="MYJ54" s="354"/>
      <c r="MYK54" s="354"/>
      <c r="MYL54" s="354"/>
      <c r="MYM54" s="354"/>
      <c r="MYN54" s="354"/>
      <c r="MYO54" s="354"/>
      <c r="MYP54" s="354"/>
      <c r="MYQ54" s="354"/>
      <c r="MYR54" s="354"/>
      <c r="MYS54" s="354"/>
      <c r="MYT54" s="354"/>
      <c r="MYU54" s="354"/>
      <c r="MYV54" s="354"/>
      <c r="MYW54" s="354"/>
      <c r="MYX54" s="354"/>
      <c r="MYY54" s="354"/>
      <c r="MYZ54" s="354"/>
      <c r="MZA54" s="354"/>
      <c r="MZB54" s="354"/>
      <c r="MZC54" s="354"/>
      <c r="MZD54" s="354"/>
      <c r="MZE54" s="354"/>
      <c r="MZF54" s="354"/>
      <c r="MZG54" s="354"/>
      <c r="MZH54" s="354"/>
      <c r="MZI54" s="354"/>
      <c r="MZJ54" s="354"/>
      <c r="MZK54" s="354"/>
      <c r="MZL54" s="354"/>
      <c r="MZM54" s="354"/>
      <c r="MZN54" s="354"/>
      <c r="MZO54" s="354"/>
      <c r="MZP54" s="354"/>
      <c r="MZQ54" s="354"/>
      <c r="MZR54" s="354"/>
      <c r="MZS54" s="354"/>
      <c r="MZT54" s="354"/>
      <c r="MZU54" s="354"/>
      <c r="MZV54" s="354"/>
      <c r="MZW54" s="354"/>
      <c r="MZX54" s="354"/>
      <c r="MZY54" s="354"/>
      <c r="MZZ54" s="354"/>
      <c r="NAA54" s="354"/>
      <c r="NAB54" s="354"/>
      <c r="NAC54" s="354"/>
      <c r="NAD54" s="354"/>
      <c r="NAE54" s="354"/>
      <c r="NAF54" s="354"/>
      <c r="NAG54" s="354"/>
      <c r="NAH54" s="354"/>
      <c r="NAI54" s="354"/>
      <c r="NAJ54" s="354"/>
      <c r="NAK54" s="354"/>
      <c r="NAL54" s="354"/>
      <c r="NAM54" s="354"/>
      <c r="NAN54" s="354"/>
      <c r="NAO54" s="354"/>
      <c r="NAP54" s="354"/>
      <c r="NAQ54" s="354"/>
      <c r="NAR54" s="354"/>
      <c r="NAS54" s="354"/>
      <c r="NAT54" s="354"/>
      <c r="NAU54" s="354"/>
      <c r="NAV54" s="354"/>
      <c r="NAW54" s="354"/>
      <c r="NAX54" s="354"/>
      <c r="NAY54" s="354"/>
      <c r="NAZ54" s="354"/>
      <c r="NBA54" s="354"/>
      <c r="NBB54" s="354"/>
      <c r="NBC54" s="354"/>
      <c r="NBD54" s="354"/>
      <c r="NBE54" s="354"/>
      <c r="NBF54" s="354"/>
      <c r="NBG54" s="354"/>
      <c r="NBH54" s="354"/>
      <c r="NBI54" s="354"/>
      <c r="NBJ54" s="354"/>
      <c r="NBK54" s="354"/>
      <c r="NBL54" s="354"/>
      <c r="NBM54" s="354"/>
      <c r="NBN54" s="354"/>
      <c r="NBO54" s="354"/>
      <c r="NBP54" s="354"/>
      <c r="NBQ54" s="354"/>
      <c r="NBR54" s="354"/>
      <c r="NBS54" s="354"/>
      <c r="NBT54" s="354"/>
      <c r="NBU54" s="354"/>
      <c r="NBV54" s="354"/>
      <c r="NBW54" s="354"/>
      <c r="NBX54" s="354"/>
      <c r="NBY54" s="354"/>
      <c r="NBZ54" s="354"/>
      <c r="NCA54" s="354"/>
      <c r="NCB54" s="354"/>
      <c r="NCC54" s="354"/>
      <c r="NCD54" s="354"/>
      <c r="NCE54" s="354"/>
      <c r="NCF54" s="354"/>
      <c r="NCG54" s="354"/>
      <c r="NCH54" s="354"/>
      <c r="NCI54" s="354"/>
      <c r="NCJ54" s="354"/>
      <c r="NCK54" s="354"/>
      <c r="NCL54" s="354"/>
      <c r="NCM54" s="354"/>
      <c r="NCN54" s="354"/>
      <c r="NCO54" s="354"/>
      <c r="NCP54" s="354"/>
      <c r="NCQ54" s="354"/>
      <c r="NCR54" s="354"/>
      <c r="NCS54" s="354"/>
      <c r="NCT54" s="354"/>
      <c r="NCU54" s="354"/>
      <c r="NCV54" s="354"/>
      <c r="NCW54" s="354"/>
      <c r="NCX54" s="354"/>
      <c r="NCY54" s="354"/>
      <c r="NCZ54" s="354"/>
      <c r="NDA54" s="354"/>
      <c r="NDB54" s="354"/>
      <c r="NDC54" s="354"/>
      <c r="NDD54" s="354"/>
      <c r="NDE54" s="354"/>
      <c r="NDF54" s="354"/>
      <c r="NDG54" s="354"/>
      <c r="NDH54" s="354"/>
      <c r="NDI54" s="354"/>
      <c r="NDJ54" s="354"/>
      <c r="NDK54" s="354"/>
      <c r="NDL54" s="354"/>
      <c r="NDM54" s="354"/>
      <c r="NDN54" s="354"/>
      <c r="NDO54" s="354"/>
      <c r="NDP54" s="354"/>
      <c r="NDQ54" s="354"/>
      <c r="NDR54" s="354"/>
      <c r="NDS54" s="354"/>
      <c r="NDT54" s="354"/>
      <c r="NDU54" s="354"/>
      <c r="NDV54" s="354"/>
      <c r="NDW54" s="354"/>
      <c r="NDX54" s="354"/>
      <c r="NDY54" s="354"/>
      <c r="NDZ54" s="354"/>
      <c r="NEA54" s="354"/>
      <c r="NEB54" s="354"/>
      <c r="NEC54" s="354"/>
      <c r="NED54" s="354"/>
      <c r="NEE54" s="354"/>
      <c r="NEF54" s="354"/>
      <c r="NEG54" s="354"/>
      <c r="NEH54" s="354"/>
      <c r="NEI54" s="354"/>
      <c r="NEJ54" s="354"/>
      <c r="NEK54" s="354"/>
      <c r="NEL54" s="354"/>
      <c r="NEM54" s="354"/>
      <c r="NEN54" s="354"/>
      <c r="NEO54" s="354"/>
      <c r="NEP54" s="354"/>
      <c r="NEQ54" s="354"/>
      <c r="NER54" s="354"/>
      <c r="NES54" s="354"/>
      <c r="NET54" s="354"/>
      <c r="NEU54" s="354"/>
      <c r="NEV54" s="354"/>
      <c r="NEW54" s="354"/>
      <c r="NEX54" s="354"/>
      <c r="NEY54" s="354"/>
      <c r="NEZ54" s="354"/>
      <c r="NFA54" s="354"/>
      <c r="NFB54" s="354"/>
      <c r="NFC54" s="354"/>
      <c r="NFD54" s="354"/>
      <c r="NFE54" s="354"/>
      <c r="NFF54" s="354"/>
      <c r="NFG54" s="354"/>
      <c r="NFH54" s="354"/>
      <c r="NFI54" s="354"/>
      <c r="NFJ54" s="354"/>
      <c r="NFK54" s="354"/>
      <c r="NFL54" s="354"/>
      <c r="NFM54" s="354"/>
      <c r="NFN54" s="354"/>
      <c r="NFO54" s="354"/>
      <c r="NFP54" s="354"/>
      <c r="NFQ54" s="354"/>
      <c r="NFR54" s="354"/>
      <c r="NFS54" s="354"/>
      <c r="NFT54" s="354"/>
      <c r="NFU54" s="354"/>
      <c r="NFV54" s="354"/>
      <c r="NFW54" s="354"/>
      <c r="NFX54" s="354"/>
      <c r="NFY54" s="354"/>
      <c r="NFZ54" s="354"/>
      <c r="NGA54" s="354"/>
      <c r="NGB54" s="354"/>
      <c r="NGC54" s="354"/>
      <c r="NGD54" s="354"/>
      <c r="NGE54" s="354"/>
      <c r="NGF54" s="354"/>
      <c r="NGG54" s="354"/>
      <c r="NGH54" s="354"/>
      <c r="NGI54" s="354"/>
      <c r="NGJ54" s="354"/>
      <c r="NGK54" s="354"/>
      <c r="NGL54" s="354"/>
      <c r="NGM54" s="354"/>
      <c r="NGN54" s="354"/>
      <c r="NGO54" s="354"/>
      <c r="NGP54" s="354"/>
      <c r="NGQ54" s="354"/>
      <c r="NGR54" s="354"/>
      <c r="NGS54" s="354"/>
      <c r="NGT54" s="354"/>
      <c r="NGU54" s="354"/>
      <c r="NGV54" s="354"/>
      <c r="NGW54" s="354"/>
      <c r="NGX54" s="354"/>
      <c r="NGY54" s="354"/>
      <c r="NGZ54" s="354"/>
      <c r="NHA54" s="354"/>
      <c r="NHB54" s="354"/>
      <c r="NHC54" s="354"/>
      <c r="NHD54" s="354"/>
      <c r="NHE54" s="354"/>
      <c r="NHF54" s="354"/>
      <c r="NHG54" s="354"/>
      <c r="NHH54" s="354"/>
      <c r="NHI54" s="354"/>
      <c r="NHJ54" s="354"/>
      <c r="NHK54" s="354"/>
      <c r="NHL54" s="354"/>
      <c r="NHM54" s="354"/>
      <c r="NHN54" s="354"/>
      <c r="NHO54" s="354"/>
      <c r="NHP54" s="354"/>
      <c r="NHQ54" s="354"/>
      <c r="NHR54" s="354"/>
      <c r="NHS54" s="354"/>
      <c r="NHT54" s="354"/>
      <c r="NHU54" s="354"/>
      <c r="NHV54" s="354"/>
      <c r="NHW54" s="354"/>
      <c r="NHX54" s="354"/>
      <c r="NHY54" s="354"/>
      <c r="NHZ54" s="354"/>
      <c r="NIA54" s="354"/>
      <c r="NIB54" s="354"/>
      <c r="NIC54" s="354"/>
      <c r="NID54" s="354"/>
      <c r="NIE54" s="354"/>
      <c r="NIF54" s="354"/>
      <c r="NIG54" s="354"/>
      <c r="NIH54" s="354"/>
      <c r="NII54" s="354"/>
      <c r="NIJ54" s="354"/>
      <c r="NIK54" s="354"/>
      <c r="NIL54" s="354"/>
      <c r="NIM54" s="354"/>
      <c r="NIN54" s="354"/>
      <c r="NIO54" s="354"/>
      <c r="NIP54" s="354"/>
      <c r="NIQ54" s="354"/>
      <c r="NIR54" s="354"/>
      <c r="NIS54" s="354"/>
      <c r="NIT54" s="354"/>
      <c r="NIU54" s="354"/>
      <c r="NIV54" s="354"/>
      <c r="NIW54" s="354"/>
      <c r="NIX54" s="354"/>
      <c r="NIY54" s="354"/>
      <c r="NIZ54" s="354"/>
      <c r="NJA54" s="354"/>
      <c r="NJB54" s="354"/>
      <c r="NJC54" s="354"/>
      <c r="NJD54" s="354"/>
      <c r="NJE54" s="354"/>
      <c r="NJF54" s="354"/>
      <c r="NJG54" s="354"/>
      <c r="NJH54" s="354"/>
      <c r="NJI54" s="354"/>
      <c r="NJJ54" s="354"/>
      <c r="NJK54" s="354"/>
      <c r="NJL54" s="354"/>
      <c r="NJM54" s="354"/>
      <c r="NJN54" s="354"/>
      <c r="NJO54" s="354"/>
      <c r="NJP54" s="354"/>
      <c r="NJQ54" s="354"/>
      <c r="NJR54" s="354"/>
      <c r="NJS54" s="354"/>
      <c r="NJT54" s="354"/>
      <c r="NJU54" s="354"/>
      <c r="NJV54" s="354"/>
      <c r="NJW54" s="354"/>
      <c r="NJX54" s="354"/>
      <c r="NJY54" s="354"/>
      <c r="NJZ54" s="354"/>
      <c r="NKA54" s="354"/>
      <c r="NKB54" s="354"/>
      <c r="NKC54" s="354"/>
      <c r="NKD54" s="354"/>
      <c r="NKE54" s="354"/>
      <c r="NKF54" s="354"/>
      <c r="NKG54" s="354"/>
      <c r="NKH54" s="354"/>
      <c r="NKI54" s="354"/>
      <c r="NKJ54" s="354"/>
      <c r="NKK54" s="354"/>
      <c r="NKL54" s="354"/>
      <c r="NKM54" s="354"/>
      <c r="NKN54" s="354"/>
      <c r="NKO54" s="354"/>
      <c r="NKP54" s="354"/>
      <c r="NKQ54" s="354"/>
      <c r="NKR54" s="354"/>
      <c r="NKS54" s="354"/>
      <c r="NKT54" s="354"/>
      <c r="NKU54" s="354"/>
      <c r="NKV54" s="354"/>
      <c r="NKW54" s="354"/>
      <c r="NKX54" s="354"/>
      <c r="NKY54" s="354"/>
      <c r="NKZ54" s="354"/>
      <c r="NLA54" s="354"/>
      <c r="NLB54" s="354"/>
      <c r="NLC54" s="354"/>
      <c r="NLD54" s="354"/>
      <c r="NLE54" s="354"/>
      <c r="NLF54" s="354"/>
      <c r="NLG54" s="354"/>
      <c r="NLH54" s="354"/>
      <c r="NLI54" s="354"/>
      <c r="NLJ54" s="354"/>
      <c r="NLK54" s="354"/>
      <c r="NLL54" s="354"/>
      <c r="NLM54" s="354"/>
      <c r="NLN54" s="354"/>
      <c r="NLO54" s="354"/>
      <c r="NLP54" s="354"/>
      <c r="NLQ54" s="354"/>
      <c r="NLR54" s="354"/>
      <c r="NLS54" s="354"/>
      <c r="NLT54" s="354"/>
      <c r="NLU54" s="354"/>
      <c r="NLV54" s="354"/>
      <c r="NLW54" s="354"/>
      <c r="NLX54" s="354"/>
      <c r="NLY54" s="354"/>
      <c r="NLZ54" s="354"/>
      <c r="NMA54" s="354"/>
      <c r="NMB54" s="354"/>
      <c r="NMC54" s="354"/>
      <c r="NMD54" s="354"/>
      <c r="NME54" s="354"/>
      <c r="NMF54" s="354"/>
      <c r="NMG54" s="354"/>
      <c r="NMH54" s="354"/>
      <c r="NMI54" s="354"/>
      <c r="NMJ54" s="354"/>
      <c r="NMK54" s="354"/>
      <c r="NML54" s="354"/>
      <c r="NMM54" s="354"/>
      <c r="NMN54" s="354"/>
      <c r="NMO54" s="354"/>
      <c r="NMP54" s="354"/>
      <c r="NMQ54" s="354"/>
      <c r="NMR54" s="354"/>
      <c r="NMS54" s="354"/>
      <c r="NMT54" s="354"/>
      <c r="NMU54" s="354"/>
      <c r="NMV54" s="354"/>
      <c r="NMW54" s="354"/>
      <c r="NMX54" s="354"/>
      <c r="NMY54" s="354"/>
      <c r="NMZ54" s="354"/>
      <c r="NNA54" s="354"/>
      <c r="NNB54" s="354"/>
      <c r="NNC54" s="354"/>
      <c r="NND54" s="354"/>
      <c r="NNE54" s="354"/>
      <c r="NNF54" s="354"/>
      <c r="NNG54" s="354"/>
      <c r="NNH54" s="354"/>
      <c r="NNI54" s="354"/>
      <c r="NNJ54" s="354"/>
      <c r="NNK54" s="354"/>
      <c r="NNL54" s="354"/>
      <c r="NNM54" s="354"/>
      <c r="NNN54" s="354"/>
      <c r="NNO54" s="354"/>
      <c r="NNP54" s="354"/>
      <c r="NNQ54" s="354"/>
      <c r="NNR54" s="354"/>
      <c r="NNS54" s="354"/>
      <c r="NNT54" s="354"/>
      <c r="NNU54" s="354"/>
      <c r="NNV54" s="354"/>
      <c r="NNW54" s="354"/>
      <c r="NNX54" s="354"/>
      <c r="NNY54" s="354"/>
      <c r="NNZ54" s="354"/>
      <c r="NOA54" s="354"/>
      <c r="NOB54" s="354"/>
      <c r="NOC54" s="354"/>
      <c r="NOD54" s="354"/>
      <c r="NOE54" s="354"/>
      <c r="NOF54" s="354"/>
      <c r="NOG54" s="354"/>
      <c r="NOH54" s="354"/>
      <c r="NOI54" s="354"/>
      <c r="NOJ54" s="354"/>
      <c r="NOK54" s="354"/>
      <c r="NOL54" s="354"/>
      <c r="NOM54" s="354"/>
      <c r="NON54" s="354"/>
      <c r="NOO54" s="354"/>
      <c r="NOP54" s="354"/>
      <c r="NOQ54" s="354"/>
      <c r="NOR54" s="354"/>
      <c r="NOS54" s="354"/>
      <c r="NOT54" s="354"/>
      <c r="NOU54" s="354"/>
      <c r="NOV54" s="354"/>
      <c r="NOW54" s="354"/>
      <c r="NOX54" s="354"/>
      <c r="NOY54" s="354"/>
      <c r="NOZ54" s="354"/>
      <c r="NPA54" s="354"/>
      <c r="NPB54" s="354"/>
      <c r="NPC54" s="354"/>
      <c r="NPD54" s="354"/>
      <c r="NPE54" s="354"/>
      <c r="NPF54" s="354"/>
      <c r="NPG54" s="354"/>
      <c r="NPH54" s="354"/>
      <c r="NPI54" s="354"/>
      <c r="NPJ54" s="354"/>
      <c r="NPK54" s="354"/>
      <c r="NPL54" s="354"/>
      <c r="NPM54" s="354"/>
      <c r="NPN54" s="354"/>
      <c r="NPO54" s="354"/>
      <c r="NPP54" s="354"/>
      <c r="NPQ54" s="354"/>
      <c r="NPR54" s="354"/>
      <c r="NPS54" s="354"/>
      <c r="NPT54" s="354"/>
      <c r="NPU54" s="354"/>
      <c r="NPV54" s="354"/>
      <c r="NPW54" s="354"/>
      <c r="NPX54" s="354"/>
      <c r="NPY54" s="354"/>
      <c r="NPZ54" s="354"/>
      <c r="NQA54" s="354"/>
      <c r="NQB54" s="354"/>
      <c r="NQC54" s="354"/>
      <c r="NQD54" s="354"/>
      <c r="NQE54" s="354"/>
      <c r="NQF54" s="354"/>
      <c r="NQG54" s="354"/>
      <c r="NQH54" s="354"/>
      <c r="NQI54" s="354"/>
      <c r="NQJ54" s="354"/>
      <c r="NQK54" s="354"/>
      <c r="NQL54" s="354"/>
      <c r="NQM54" s="354"/>
      <c r="NQN54" s="354"/>
      <c r="NQO54" s="354"/>
      <c r="NQP54" s="354"/>
      <c r="NQQ54" s="354"/>
      <c r="NQR54" s="354"/>
      <c r="NQS54" s="354"/>
      <c r="NQT54" s="354"/>
      <c r="NQU54" s="354"/>
      <c r="NQV54" s="354"/>
      <c r="NQW54" s="354"/>
      <c r="NQX54" s="354"/>
      <c r="NQY54" s="354"/>
      <c r="NQZ54" s="354"/>
      <c r="NRA54" s="354"/>
      <c r="NRB54" s="354"/>
      <c r="NRC54" s="354"/>
      <c r="NRD54" s="354"/>
      <c r="NRE54" s="354"/>
      <c r="NRF54" s="354"/>
      <c r="NRG54" s="354"/>
      <c r="NRH54" s="354"/>
      <c r="NRI54" s="354"/>
      <c r="NRJ54" s="354"/>
      <c r="NRK54" s="354"/>
      <c r="NRL54" s="354"/>
      <c r="NRM54" s="354"/>
      <c r="NRN54" s="354"/>
      <c r="NRO54" s="354"/>
      <c r="NRP54" s="354"/>
      <c r="NRQ54" s="354"/>
      <c r="NRR54" s="354"/>
      <c r="NRS54" s="354"/>
      <c r="NRT54" s="354"/>
      <c r="NRU54" s="354"/>
      <c r="NRV54" s="354"/>
      <c r="NRW54" s="354"/>
      <c r="NRX54" s="354"/>
      <c r="NRY54" s="354"/>
      <c r="NRZ54" s="354"/>
      <c r="NSA54" s="354"/>
      <c r="NSB54" s="354"/>
      <c r="NSC54" s="354"/>
      <c r="NSD54" s="354"/>
      <c r="NSE54" s="354"/>
      <c r="NSF54" s="354"/>
      <c r="NSG54" s="354"/>
      <c r="NSH54" s="354"/>
      <c r="NSI54" s="354"/>
      <c r="NSJ54" s="354"/>
      <c r="NSK54" s="354"/>
      <c r="NSL54" s="354"/>
      <c r="NSM54" s="354"/>
      <c r="NSN54" s="354"/>
      <c r="NSO54" s="354"/>
      <c r="NSP54" s="354"/>
      <c r="NSQ54" s="354"/>
      <c r="NSR54" s="354"/>
      <c r="NSS54" s="354"/>
      <c r="NST54" s="354"/>
      <c r="NSU54" s="354"/>
      <c r="NSV54" s="354"/>
      <c r="NSW54" s="354"/>
      <c r="NSX54" s="354"/>
      <c r="NSY54" s="354"/>
      <c r="NSZ54" s="354"/>
      <c r="NTA54" s="354"/>
      <c r="NTB54" s="354"/>
      <c r="NTC54" s="354"/>
      <c r="NTD54" s="354"/>
      <c r="NTE54" s="354"/>
      <c r="NTF54" s="354"/>
      <c r="NTG54" s="354"/>
      <c r="NTH54" s="354"/>
      <c r="NTI54" s="354"/>
      <c r="NTJ54" s="354"/>
      <c r="NTK54" s="354"/>
      <c r="NTL54" s="354"/>
      <c r="NTM54" s="354"/>
      <c r="NTN54" s="354"/>
      <c r="NTO54" s="354"/>
      <c r="NTP54" s="354"/>
      <c r="NTQ54" s="354"/>
      <c r="NTR54" s="354"/>
      <c r="NTS54" s="354"/>
      <c r="NTT54" s="354"/>
      <c r="NTU54" s="354"/>
      <c r="NTV54" s="354"/>
      <c r="NTW54" s="354"/>
      <c r="NTX54" s="354"/>
      <c r="NTY54" s="354"/>
      <c r="NTZ54" s="354"/>
      <c r="NUA54" s="354"/>
      <c r="NUB54" s="354"/>
      <c r="NUC54" s="354"/>
      <c r="NUD54" s="354"/>
      <c r="NUE54" s="354"/>
      <c r="NUF54" s="354"/>
      <c r="NUG54" s="354"/>
      <c r="NUH54" s="354"/>
      <c r="NUI54" s="354"/>
      <c r="NUJ54" s="354"/>
      <c r="NUK54" s="354"/>
      <c r="NUL54" s="354"/>
      <c r="NUM54" s="354"/>
      <c r="NUN54" s="354"/>
      <c r="NUO54" s="354"/>
      <c r="NUP54" s="354"/>
      <c r="NUQ54" s="354"/>
      <c r="NUR54" s="354"/>
      <c r="NUS54" s="354"/>
      <c r="NUT54" s="354"/>
      <c r="NUU54" s="354"/>
      <c r="NUV54" s="354"/>
      <c r="NUW54" s="354"/>
      <c r="NUX54" s="354"/>
      <c r="NUY54" s="354"/>
      <c r="NUZ54" s="354"/>
      <c r="NVA54" s="354"/>
      <c r="NVB54" s="354"/>
      <c r="NVC54" s="354"/>
      <c r="NVD54" s="354"/>
      <c r="NVE54" s="354"/>
      <c r="NVF54" s="354"/>
      <c r="NVG54" s="354"/>
      <c r="NVH54" s="354"/>
      <c r="NVI54" s="354"/>
      <c r="NVJ54" s="354"/>
      <c r="NVK54" s="354"/>
      <c r="NVL54" s="354"/>
      <c r="NVM54" s="354"/>
      <c r="NVN54" s="354"/>
      <c r="NVO54" s="354"/>
      <c r="NVP54" s="354"/>
      <c r="NVQ54" s="354"/>
      <c r="NVR54" s="354"/>
      <c r="NVS54" s="354"/>
      <c r="NVT54" s="354"/>
      <c r="NVU54" s="354"/>
      <c r="NVV54" s="354"/>
      <c r="NVW54" s="354"/>
      <c r="NVX54" s="354"/>
      <c r="NVY54" s="354"/>
      <c r="NVZ54" s="354"/>
      <c r="NWA54" s="354"/>
      <c r="NWB54" s="354"/>
      <c r="NWC54" s="354"/>
      <c r="NWD54" s="354"/>
      <c r="NWE54" s="354"/>
      <c r="NWF54" s="354"/>
      <c r="NWG54" s="354"/>
      <c r="NWH54" s="354"/>
      <c r="NWI54" s="354"/>
      <c r="NWJ54" s="354"/>
      <c r="NWK54" s="354"/>
      <c r="NWL54" s="354"/>
      <c r="NWM54" s="354"/>
      <c r="NWN54" s="354"/>
      <c r="NWO54" s="354"/>
      <c r="NWP54" s="354"/>
      <c r="NWQ54" s="354"/>
      <c r="NWR54" s="354"/>
      <c r="NWS54" s="354"/>
      <c r="NWT54" s="354"/>
      <c r="NWU54" s="354"/>
      <c r="NWV54" s="354"/>
      <c r="NWW54" s="354"/>
      <c r="NWX54" s="354"/>
      <c r="NWY54" s="354"/>
      <c r="NWZ54" s="354"/>
      <c r="NXA54" s="354"/>
      <c r="NXB54" s="354"/>
      <c r="NXC54" s="354"/>
      <c r="NXD54" s="354"/>
      <c r="NXE54" s="354"/>
      <c r="NXF54" s="354"/>
      <c r="NXG54" s="354"/>
      <c r="NXH54" s="354"/>
      <c r="NXI54" s="354"/>
      <c r="NXJ54" s="354"/>
      <c r="NXK54" s="354"/>
      <c r="NXL54" s="354"/>
      <c r="NXM54" s="354"/>
      <c r="NXN54" s="354"/>
      <c r="NXO54" s="354"/>
      <c r="NXP54" s="354"/>
      <c r="NXQ54" s="354"/>
      <c r="NXR54" s="354"/>
      <c r="NXS54" s="354"/>
      <c r="NXT54" s="354"/>
      <c r="NXU54" s="354"/>
      <c r="NXV54" s="354"/>
      <c r="NXW54" s="354"/>
      <c r="NXX54" s="354"/>
      <c r="NXY54" s="354"/>
      <c r="NXZ54" s="354"/>
      <c r="NYA54" s="354"/>
      <c r="NYB54" s="354"/>
      <c r="NYC54" s="354"/>
      <c r="NYD54" s="354"/>
      <c r="NYE54" s="354"/>
      <c r="NYF54" s="354"/>
      <c r="NYG54" s="354"/>
      <c r="NYH54" s="354"/>
      <c r="NYI54" s="354"/>
      <c r="NYJ54" s="354"/>
      <c r="NYK54" s="354"/>
      <c r="NYL54" s="354"/>
      <c r="NYM54" s="354"/>
      <c r="NYN54" s="354"/>
      <c r="NYO54" s="354"/>
      <c r="NYP54" s="354"/>
      <c r="NYQ54" s="354"/>
      <c r="NYR54" s="354"/>
      <c r="NYS54" s="354"/>
      <c r="NYT54" s="354"/>
      <c r="NYU54" s="354"/>
      <c r="NYV54" s="354"/>
      <c r="NYW54" s="354"/>
      <c r="NYX54" s="354"/>
      <c r="NYY54" s="354"/>
      <c r="NYZ54" s="354"/>
      <c r="NZA54" s="354"/>
      <c r="NZB54" s="354"/>
      <c r="NZC54" s="354"/>
      <c r="NZD54" s="354"/>
      <c r="NZE54" s="354"/>
      <c r="NZF54" s="354"/>
      <c r="NZG54" s="354"/>
      <c r="NZH54" s="354"/>
      <c r="NZI54" s="354"/>
      <c r="NZJ54" s="354"/>
      <c r="NZK54" s="354"/>
      <c r="NZL54" s="354"/>
      <c r="NZM54" s="354"/>
      <c r="NZN54" s="354"/>
      <c r="NZO54" s="354"/>
      <c r="NZP54" s="354"/>
      <c r="NZQ54" s="354"/>
      <c r="NZR54" s="354"/>
      <c r="NZS54" s="354"/>
      <c r="NZT54" s="354"/>
      <c r="NZU54" s="354"/>
      <c r="NZV54" s="354"/>
      <c r="NZW54" s="354"/>
      <c r="NZX54" s="354"/>
      <c r="NZY54" s="354"/>
      <c r="NZZ54" s="354"/>
      <c r="OAA54" s="354"/>
      <c r="OAB54" s="354"/>
      <c r="OAC54" s="354"/>
      <c r="OAD54" s="354"/>
      <c r="OAE54" s="354"/>
      <c r="OAF54" s="354"/>
      <c r="OAG54" s="354"/>
      <c r="OAH54" s="354"/>
      <c r="OAI54" s="354"/>
      <c r="OAJ54" s="354"/>
      <c r="OAK54" s="354"/>
      <c r="OAL54" s="354"/>
      <c r="OAM54" s="354"/>
      <c r="OAN54" s="354"/>
      <c r="OAO54" s="354"/>
      <c r="OAP54" s="354"/>
      <c r="OAQ54" s="354"/>
      <c r="OAR54" s="354"/>
      <c r="OAS54" s="354"/>
      <c r="OAT54" s="354"/>
      <c r="OAU54" s="354"/>
      <c r="OAV54" s="354"/>
      <c r="OAW54" s="354"/>
      <c r="OAX54" s="354"/>
      <c r="OAY54" s="354"/>
      <c r="OAZ54" s="354"/>
      <c r="OBA54" s="354"/>
      <c r="OBB54" s="354"/>
      <c r="OBC54" s="354"/>
      <c r="OBD54" s="354"/>
      <c r="OBE54" s="354"/>
      <c r="OBF54" s="354"/>
      <c r="OBG54" s="354"/>
      <c r="OBH54" s="354"/>
      <c r="OBI54" s="354"/>
      <c r="OBJ54" s="354"/>
      <c r="OBK54" s="354"/>
      <c r="OBL54" s="354"/>
      <c r="OBM54" s="354"/>
      <c r="OBN54" s="354"/>
      <c r="OBO54" s="354"/>
      <c r="OBP54" s="354"/>
      <c r="OBQ54" s="354"/>
      <c r="OBR54" s="354"/>
      <c r="OBS54" s="354"/>
      <c r="OBT54" s="354"/>
      <c r="OBU54" s="354"/>
      <c r="OBV54" s="354"/>
      <c r="OBW54" s="354"/>
      <c r="OBX54" s="354"/>
      <c r="OBY54" s="354"/>
      <c r="OBZ54" s="354"/>
      <c r="OCA54" s="354"/>
      <c r="OCB54" s="354"/>
      <c r="OCC54" s="354"/>
      <c r="OCD54" s="354"/>
      <c r="OCE54" s="354"/>
      <c r="OCF54" s="354"/>
      <c r="OCG54" s="354"/>
      <c r="OCH54" s="354"/>
      <c r="OCI54" s="354"/>
      <c r="OCJ54" s="354"/>
      <c r="OCK54" s="354"/>
      <c r="OCL54" s="354"/>
      <c r="OCM54" s="354"/>
      <c r="OCN54" s="354"/>
      <c r="OCO54" s="354"/>
      <c r="OCP54" s="354"/>
      <c r="OCQ54" s="354"/>
      <c r="OCR54" s="354"/>
      <c r="OCS54" s="354"/>
      <c r="OCT54" s="354"/>
      <c r="OCU54" s="354"/>
      <c r="OCV54" s="354"/>
      <c r="OCW54" s="354"/>
      <c r="OCX54" s="354"/>
      <c r="OCY54" s="354"/>
      <c r="OCZ54" s="354"/>
      <c r="ODA54" s="354"/>
      <c r="ODB54" s="354"/>
      <c r="ODC54" s="354"/>
      <c r="ODD54" s="354"/>
      <c r="ODE54" s="354"/>
      <c r="ODF54" s="354"/>
      <c r="ODG54" s="354"/>
      <c r="ODH54" s="354"/>
      <c r="ODI54" s="354"/>
      <c r="ODJ54" s="354"/>
      <c r="ODK54" s="354"/>
      <c r="ODL54" s="354"/>
      <c r="ODM54" s="354"/>
      <c r="ODN54" s="354"/>
      <c r="ODO54" s="354"/>
      <c r="ODP54" s="354"/>
      <c r="ODQ54" s="354"/>
      <c r="ODR54" s="354"/>
      <c r="ODS54" s="354"/>
      <c r="ODT54" s="354"/>
      <c r="ODU54" s="354"/>
      <c r="ODV54" s="354"/>
      <c r="ODW54" s="354"/>
      <c r="ODX54" s="354"/>
      <c r="ODY54" s="354"/>
      <c r="ODZ54" s="354"/>
      <c r="OEA54" s="354"/>
      <c r="OEB54" s="354"/>
      <c r="OEC54" s="354"/>
      <c r="OED54" s="354"/>
      <c r="OEE54" s="354"/>
      <c r="OEF54" s="354"/>
      <c r="OEG54" s="354"/>
      <c r="OEH54" s="354"/>
      <c r="OEI54" s="354"/>
      <c r="OEJ54" s="354"/>
      <c r="OEK54" s="354"/>
      <c r="OEL54" s="354"/>
      <c r="OEM54" s="354"/>
      <c r="OEN54" s="354"/>
      <c r="OEO54" s="354"/>
      <c r="OEP54" s="354"/>
      <c r="OEQ54" s="354"/>
      <c r="OER54" s="354"/>
      <c r="OES54" s="354"/>
      <c r="OET54" s="354"/>
      <c r="OEU54" s="354"/>
      <c r="OEV54" s="354"/>
      <c r="OEW54" s="354"/>
      <c r="OEX54" s="354"/>
      <c r="OEY54" s="354"/>
      <c r="OEZ54" s="354"/>
      <c r="OFA54" s="354"/>
      <c r="OFB54" s="354"/>
      <c r="OFC54" s="354"/>
      <c r="OFD54" s="354"/>
      <c r="OFE54" s="354"/>
      <c r="OFF54" s="354"/>
      <c r="OFG54" s="354"/>
      <c r="OFH54" s="354"/>
      <c r="OFI54" s="354"/>
      <c r="OFJ54" s="354"/>
      <c r="OFK54" s="354"/>
      <c r="OFL54" s="354"/>
      <c r="OFM54" s="354"/>
      <c r="OFN54" s="354"/>
      <c r="OFO54" s="354"/>
      <c r="OFP54" s="354"/>
      <c r="OFQ54" s="354"/>
      <c r="OFR54" s="354"/>
      <c r="OFS54" s="354"/>
      <c r="OFT54" s="354"/>
      <c r="OFU54" s="354"/>
      <c r="OFV54" s="354"/>
      <c r="OFW54" s="354"/>
      <c r="OFX54" s="354"/>
      <c r="OFY54" s="354"/>
      <c r="OFZ54" s="354"/>
      <c r="OGA54" s="354"/>
      <c r="OGB54" s="354"/>
      <c r="OGC54" s="354"/>
      <c r="OGD54" s="354"/>
      <c r="OGE54" s="354"/>
      <c r="OGF54" s="354"/>
      <c r="OGG54" s="354"/>
      <c r="OGH54" s="354"/>
      <c r="OGI54" s="354"/>
      <c r="OGJ54" s="354"/>
      <c r="OGK54" s="354"/>
      <c r="OGL54" s="354"/>
      <c r="OGM54" s="354"/>
      <c r="OGN54" s="354"/>
      <c r="OGO54" s="354"/>
      <c r="OGP54" s="354"/>
      <c r="OGQ54" s="354"/>
      <c r="OGR54" s="354"/>
      <c r="OGS54" s="354"/>
      <c r="OGT54" s="354"/>
      <c r="OGU54" s="354"/>
      <c r="OGV54" s="354"/>
      <c r="OGW54" s="354"/>
      <c r="OGX54" s="354"/>
      <c r="OGY54" s="354"/>
      <c r="OGZ54" s="354"/>
      <c r="OHA54" s="354"/>
      <c r="OHB54" s="354"/>
      <c r="OHC54" s="354"/>
      <c r="OHD54" s="354"/>
      <c r="OHE54" s="354"/>
      <c r="OHF54" s="354"/>
      <c r="OHG54" s="354"/>
      <c r="OHH54" s="354"/>
      <c r="OHI54" s="354"/>
      <c r="OHJ54" s="354"/>
      <c r="OHK54" s="354"/>
      <c r="OHL54" s="354"/>
      <c r="OHM54" s="354"/>
      <c r="OHN54" s="354"/>
      <c r="OHO54" s="354"/>
      <c r="OHP54" s="354"/>
      <c r="OHQ54" s="354"/>
      <c r="OHR54" s="354"/>
      <c r="OHS54" s="354"/>
      <c r="OHT54" s="354"/>
      <c r="OHU54" s="354"/>
      <c r="OHV54" s="354"/>
      <c r="OHW54" s="354"/>
      <c r="OHX54" s="354"/>
      <c r="OHY54" s="354"/>
      <c r="OHZ54" s="354"/>
      <c r="OIA54" s="354"/>
      <c r="OIB54" s="354"/>
      <c r="OIC54" s="354"/>
      <c r="OID54" s="354"/>
      <c r="OIE54" s="354"/>
      <c r="OIF54" s="354"/>
      <c r="OIG54" s="354"/>
      <c r="OIH54" s="354"/>
      <c r="OII54" s="354"/>
      <c r="OIJ54" s="354"/>
      <c r="OIK54" s="354"/>
      <c r="OIL54" s="354"/>
      <c r="OIM54" s="354"/>
      <c r="OIN54" s="354"/>
      <c r="OIO54" s="354"/>
      <c r="OIP54" s="354"/>
      <c r="OIQ54" s="354"/>
      <c r="OIR54" s="354"/>
      <c r="OIS54" s="354"/>
      <c r="OIT54" s="354"/>
      <c r="OIU54" s="354"/>
      <c r="OIV54" s="354"/>
      <c r="OIW54" s="354"/>
      <c r="OIX54" s="354"/>
      <c r="OIY54" s="354"/>
      <c r="OIZ54" s="354"/>
      <c r="OJA54" s="354"/>
      <c r="OJB54" s="354"/>
      <c r="OJC54" s="354"/>
      <c r="OJD54" s="354"/>
      <c r="OJE54" s="354"/>
      <c r="OJF54" s="354"/>
      <c r="OJG54" s="354"/>
      <c r="OJH54" s="354"/>
      <c r="OJI54" s="354"/>
      <c r="OJJ54" s="354"/>
      <c r="OJK54" s="354"/>
      <c r="OJL54" s="354"/>
      <c r="OJM54" s="354"/>
      <c r="OJN54" s="354"/>
      <c r="OJO54" s="354"/>
      <c r="OJP54" s="354"/>
      <c r="OJQ54" s="354"/>
      <c r="OJR54" s="354"/>
      <c r="OJS54" s="354"/>
      <c r="OJT54" s="354"/>
      <c r="OJU54" s="354"/>
      <c r="OJV54" s="354"/>
      <c r="OJW54" s="354"/>
      <c r="OJX54" s="354"/>
      <c r="OJY54" s="354"/>
      <c r="OJZ54" s="354"/>
      <c r="OKA54" s="354"/>
      <c r="OKB54" s="354"/>
      <c r="OKC54" s="354"/>
      <c r="OKD54" s="354"/>
      <c r="OKE54" s="354"/>
      <c r="OKF54" s="354"/>
      <c r="OKG54" s="354"/>
      <c r="OKH54" s="354"/>
      <c r="OKI54" s="354"/>
      <c r="OKJ54" s="354"/>
      <c r="OKK54" s="354"/>
      <c r="OKL54" s="354"/>
      <c r="OKM54" s="354"/>
      <c r="OKN54" s="354"/>
      <c r="OKO54" s="354"/>
      <c r="OKP54" s="354"/>
      <c r="OKQ54" s="354"/>
      <c r="OKR54" s="354"/>
      <c r="OKS54" s="354"/>
      <c r="OKT54" s="354"/>
      <c r="OKU54" s="354"/>
      <c r="OKV54" s="354"/>
      <c r="OKW54" s="354"/>
      <c r="OKX54" s="354"/>
      <c r="OKY54" s="354"/>
      <c r="OKZ54" s="354"/>
      <c r="OLA54" s="354"/>
      <c r="OLB54" s="354"/>
      <c r="OLC54" s="354"/>
      <c r="OLD54" s="354"/>
      <c r="OLE54" s="354"/>
      <c r="OLF54" s="354"/>
      <c r="OLG54" s="354"/>
      <c r="OLH54" s="354"/>
      <c r="OLI54" s="354"/>
      <c r="OLJ54" s="354"/>
      <c r="OLK54" s="354"/>
      <c r="OLL54" s="354"/>
      <c r="OLM54" s="354"/>
      <c r="OLN54" s="354"/>
      <c r="OLO54" s="354"/>
      <c r="OLP54" s="354"/>
      <c r="OLQ54" s="354"/>
      <c r="OLR54" s="354"/>
      <c r="OLS54" s="354"/>
      <c r="OLT54" s="354"/>
      <c r="OLU54" s="354"/>
      <c r="OLV54" s="354"/>
      <c r="OLW54" s="354"/>
      <c r="OLX54" s="354"/>
      <c r="OLY54" s="354"/>
      <c r="OLZ54" s="354"/>
      <c r="OMA54" s="354"/>
      <c r="OMB54" s="354"/>
      <c r="OMC54" s="354"/>
      <c r="OMD54" s="354"/>
      <c r="OME54" s="354"/>
      <c r="OMF54" s="354"/>
      <c r="OMG54" s="354"/>
      <c r="OMH54" s="354"/>
      <c r="OMI54" s="354"/>
      <c r="OMJ54" s="354"/>
      <c r="OMK54" s="354"/>
      <c r="OML54" s="354"/>
      <c r="OMM54" s="354"/>
      <c r="OMN54" s="354"/>
      <c r="OMO54" s="354"/>
      <c r="OMP54" s="354"/>
      <c r="OMQ54" s="354"/>
      <c r="OMR54" s="354"/>
      <c r="OMS54" s="354"/>
      <c r="OMT54" s="354"/>
      <c r="OMU54" s="354"/>
      <c r="OMV54" s="354"/>
      <c r="OMW54" s="354"/>
      <c r="OMX54" s="354"/>
      <c r="OMY54" s="354"/>
      <c r="OMZ54" s="354"/>
      <c r="ONA54" s="354"/>
      <c r="ONB54" s="354"/>
      <c r="ONC54" s="354"/>
      <c r="OND54" s="354"/>
      <c r="ONE54" s="354"/>
      <c r="ONF54" s="354"/>
      <c r="ONG54" s="354"/>
      <c r="ONH54" s="354"/>
      <c r="ONI54" s="354"/>
      <c r="ONJ54" s="354"/>
      <c r="ONK54" s="354"/>
      <c r="ONL54" s="354"/>
      <c r="ONM54" s="354"/>
      <c r="ONN54" s="354"/>
      <c r="ONO54" s="354"/>
      <c r="ONP54" s="354"/>
      <c r="ONQ54" s="354"/>
      <c r="ONR54" s="354"/>
      <c r="ONS54" s="354"/>
      <c r="ONT54" s="354"/>
      <c r="ONU54" s="354"/>
      <c r="ONV54" s="354"/>
      <c r="ONW54" s="354"/>
      <c r="ONX54" s="354"/>
      <c r="ONY54" s="354"/>
      <c r="ONZ54" s="354"/>
      <c r="OOA54" s="354"/>
      <c r="OOB54" s="354"/>
      <c r="OOC54" s="354"/>
      <c r="OOD54" s="354"/>
      <c r="OOE54" s="354"/>
      <c r="OOF54" s="354"/>
      <c r="OOG54" s="354"/>
      <c r="OOH54" s="354"/>
      <c r="OOI54" s="354"/>
      <c r="OOJ54" s="354"/>
      <c r="OOK54" s="354"/>
      <c r="OOL54" s="354"/>
      <c r="OOM54" s="354"/>
      <c r="OON54" s="354"/>
      <c r="OOO54" s="354"/>
      <c r="OOP54" s="354"/>
      <c r="OOQ54" s="354"/>
      <c r="OOR54" s="354"/>
      <c r="OOS54" s="354"/>
      <c r="OOT54" s="354"/>
      <c r="OOU54" s="354"/>
      <c r="OOV54" s="354"/>
      <c r="OOW54" s="354"/>
      <c r="OOX54" s="354"/>
      <c r="OOY54" s="354"/>
      <c r="OOZ54" s="354"/>
      <c r="OPA54" s="354"/>
      <c r="OPB54" s="354"/>
      <c r="OPC54" s="354"/>
      <c r="OPD54" s="354"/>
      <c r="OPE54" s="354"/>
      <c r="OPF54" s="354"/>
      <c r="OPG54" s="354"/>
      <c r="OPH54" s="354"/>
      <c r="OPI54" s="354"/>
      <c r="OPJ54" s="354"/>
      <c r="OPK54" s="354"/>
      <c r="OPL54" s="354"/>
      <c r="OPM54" s="354"/>
      <c r="OPN54" s="354"/>
      <c r="OPO54" s="354"/>
      <c r="OPP54" s="354"/>
      <c r="OPQ54" s="354"/>
      <c r="OPR54" s="354"/>
      <c r="OPS54" s="354"/>
      <c r="OPT54" s="354"/>
      <c r="OPU54" s="354"/>
      <c r="OPV54" s="354"/>
      <c r="OPW54" s="354"/>
      <c r="OPX54" s="354"/>
      <c r="OPY54" s="354"/>
      <c r="OPZ54" s="354"/>
      <c r="OQA54" s="354"/>
      <c r="OQB54" s="354"/>
      <c r="OQC54" s="354"/>
      <c r="OQD54" s="354"/>
      <c r="OQE54" s="354"/>
      <c r="OQF54" s="354"/>
      <c r="OQG54" s="354"/>
      <c r="OQH54" s="354"/>
      <c r="OQI54" s="354"/>
      <c r="OQJ54" s="354"/>
      <c r="OQK54" s="354"/>
      <c r="OQL54" s="354"/>
      <c r="OQM54" s="354"/>
      <c r="OQN54" s="354"/>
      <c r="OQO54" s="354"/>
      <c r="OQP54" s="354"/>
      <c r="OQQ54" s="354"/>
      <c r="OQR54" s="354"/>
      <c r="OQS54" s="354"/>
      <c r="OQT54" s="354"/>
      <c r="OQU54" s="354"/>
      <c r="OQV54" s="354"/>
      <c r="OQW54" s="354"/>
      <c r="OQX54" s="354"/>
      <c r="OQY54" s="354"/>
      <c r="OQZ54" s="354"/>
      <c r="ORA54" s="354"/>
      <c r="ORB54" s="354"/>
      <c r="ORC54" s="354"/>
      <c r="ORD54" s="354"/>
      <c r="ORE54" s="354"/>
      <c r="ORF54" s="354"/>
      <c r="ORG54" s="354"/>
      <c r="ORH54" s="354"/>
      <c r="ORI54" s="354"/>
      <c r="ORJ54" s="354"/>
      <c r="ORK54" s="354"/>
      <c r="ORL54" s="354"/>
      <c r="ORM54" s="354"/>
      <c r="ORN54" s="354"/>
      <c r="ORO54" s="354"/>
      <c r="ORP54" s="354"/>
      <c r="ORQ54" s="354"/>
      <c r="ORR54" s="354"/>
      <c r="ORS54" s="354"/>
      <c r="ORT54" s="354"/>
      <c r="ORU54" s="354"/>
      <c r="ORV54" s="354"/>
      <c r="ORW54" s="354"/>
      <c r="ORX54" s="354"/>
      <c r="ORY54" s="354"/>
      <c r="ORZ54" s="354"/>
      <c r="OSA54" s="354"/>
      <c r="OSB54" s="354"/>
      <c r="OSC54" s="354"/>
      <c r="OSD54" s="354"/>
      <c r="OSE54" s="354"/>
      <c r="OSF54" s="354"/>
      <c r="OSG54" s="354"/>
      <c r="OSH54" s="354"/>
      <c r="OSI54" s="354"/>
      <c r="OSJ54" s="354"/>
      <c r="OSK54" s="354"/>
      <c r="OSL54" s="354"/>
      <c r="OSM54" s="354"/>
      <c r="OSN54" s="354"/>
      <c r="OSO54" s="354"/>
      <c r="OSP54" s="354"/>
      <c r="OSQ54" s="354"/>
      <c r="OSR54" s="354"/>
      <c r="OSS54" s="354"/>
      <c r="OST54" s="354"/>
      <c r="OSU54" s="354"/>
      <c r="OSV54" s="354"/>
      <c r="OSW54" s="354"/>
      <c r="OSX54" s="354"/>
      <c r="OSY54" s="354"/>
      <c r="OSZ54" s="354"/>
      <c r="OTA54" s="354"/>
      <c r="OTB54" s="354"/>
      <c r="OTC54" s="354"/>
      <c r="OTD54" s="354"/>
      <c r="OTE54" s="354"/>
      <c r="OTF54" s="354"/>
      <c r="OTG54" s="354"/>
      <c r="OTH54" s="354"/>
      <c r="OTI54" s="354"/>
      <c r="OTJ54" s="354"/>
      <c r="OTK54" s="354"/>
      <c r="OTL54" s="354"/>
      <c r="OTM54" s="354"/>
      <c r="OTN54" s="354"/>
      <c r="OTO54" s="354"/>
      <c r="OTP54" s="354"/>
      <c r="OTQ54" s="354"/>
      <c r="OTR54" s="354"/>
      <c r="OTS54" s="354"/>
      <c r="OTT54" s="354"/>
      <c r="OTU54" s="354"/>
      <c r="OTV54" s="354"/>
      <c r="OTW54" s="354"/>
      <c r="OTX54" s="354"/>
      <c r="OTY54" s="354"/>
      <c r="OTZ54" s="354"/>
      <c r="OUA54" s="354"/>
      <c r="OUB54" s="354"/>
      <c r="OUC54" s="354"/>
      <c r="OUD54" s="354"/>
      <c r="OUE54" s="354"/>
      <c r="OUF54" s="354"/>
      <c r="OUG54" s="354"/>
      <c r="OUH54" s="354"/>
      <c r="OUI54" s="354"/>
      <c r="OUJ54" s="354"/>
      <c r="OUK54" s="354"/>
      <c r="OUL54" s="354"/>
      <c r="OUM54" s="354"/>
      <c r="OUN54" s="354"/>
      <c r="OUO54" s="354"/>
      <c r="OUP54" s="354"/>
      <c r="OUQ54" s="354"/>
      <c r="OUR54" s="354"/>
      <c r="OUS54" s="354"/>
      <c r="OUT54" s="354"/>
      <c r="OUU54" s="354"/>
      <c r="OUV54" s="354"/>
      <c r="OUW54" s="354"/>
      <c r="OUX54" s="354"/>
      <c r="OUY54" s="354"/>
      <c r="OUZ54" s="354"/>
      <c r="OVA54" s="354"/>
      <c r="OVB54" s="354"/>
      <c r="OVC54" s="354"/>
      <c r="OVD54" s="354"/>
      <c r="OVE54" s="354"/>
      <c r="OVF54" s="354"/>
      <c r="OVG54" s="354"/>
      <c r="OVH54" s="354"/>
      <c r="OVI54" s="354"/>
      <c r="OVJ54" s="354"/>
      <c r="OVK54" s="354"/>
      <c r="OVL54" s="354"/>
      <c r="OVM54" s="354"/>
      <c r="OVN54" s="354"/>
      <c r="OVO54" s="354"/>
      <c r="OVP54" s="354"/>
      <c r="OVQ54" s="354"/>
      <c r="OVR54" s="354"/>
      <c r="OVS54" s="354"/>
      <c r="OVT54" s="354"/>
      <c r="OVU54" s="354"/>
      <c r="OVV54" s="354"/>
      <c r="OVW54" s="354"/>
      <c r="OVX54" s="354"/>
      <c r="OVY54" s="354"/>
      <c r="OVZ54" s="354"/>
      <c r="OWA54" s="354"/>
      <c r="OWB54" s="354"/>
      <c r="OWC54" s="354"/>
      <c r="OWD54" s="354"/>
      <c r="OWE54" s="354"/>
      <c r="OWF54" s="354"/>
      <c r="OWG54" s="354"/>
      <c r="OWH54" s="354"/>
      <c r="OWI54" s="354"/>
      <c r="OWJ54" s="354"/>
      <c r="OWK54" s="354"/>
      <c r="OWL54" s="354"/>
      <c r="OWM54" s="354"/>
      <c r="OWN54" s="354"/>
      <c r="OWO54" s="354"/>
      <c r="OWP54" s="354"/>
      <c r="OWQ54" s="354"/>
      <c r="OWR54" s="354"/>
      <c r="OWS54" s="354"/>
      <c r="OWT54" s="354"/>
      <c r="OWU54" s="354"/>
      <c r="OWV54" s="354"/>
      <c r="OWW54" s="354"/>
      <c r="OWX54" s="354"/>
      <c r="OWY54" s="354"/>
      <c r="OWZ54" s="354"/>
      <c r="OXA54" s="354"/>
      <c r="OXB54" s="354"/>
      <c r="OXC54" s="354"/>
      <c r="OXD54" s="354"/>
      <c r="OXE54" s="354"/>
      <c r="OXF54" s="354"/>
      <c r="OXG54" s="354"/>
      <c r="OXH54" s="354"/>
      <c r="OXI54" s="354"/>
      <c r="OXJ54" s="354"/>
      <c r="OXK54" s="354"/>
      <c r="OXL54" s="354"/>
      <c r="OXM54" s="354"/>
      <c r="OXN54" s="354"/>
      <c r="OXO54" s="354"/>
      <c r="OXP54" s="354"/>
      <c r="OXQ54" s="354"/>
      <c r="OXR54" s="354"/>
      <c r="OXS54" s="354"/>
      <c r="OXT54" s="354"/>
      <c r="OXU54" s="354"/>
      <c r="OXV54" s="354"/>
      <c r="OXW54" s="354"/>
      <c r="OXX54" s="354"/>
      <c r="OXY54" s="354"/>
      <c r="OXZ54" s="354"/>
      <c r="OYA54" s="354"/>
      <c r="OYB54" s="354"/>
      <c r="OYC54" s="354"/>
      <c r="OYD54" s="354"/>
      <c r="OYE54" s="354"/>
      <c r="OYF54" s="354"/>
      <c r="OYG54" s="354"/>
      <c r="OYH54" s="354"/>
      <c r="OYI54" s="354"/>
      <c r="OYJ54" s="354"/>
      <c r="OYK54" s="354"/>
      <c r="OYL54" s="354"/>
      <c r="OYM54" s="354"/>
      <c r="OYN54" s="354"/>
      <c r="OYO54" s="354"/>
      <c r="OYP54" s="354"/>
      <c r="OYQ54" s="354"/>
      <c r="OYR54" s="354"/>
      <c r="OYS54" s="354"/>
      <c r="OYT54" s="354"/>
      <c r="OYU54" s="354"/>
      <c r="OYV54" s="354"/>
      <c r="OYW54" s="354"/>
      <c r="OYX54" s="354"/>
      <c r="OYY54" s="354"/>
      <c r="OYZ54" s="354"/>
      <c r="OZA54" s="354"/>
      <c r="OZB54" s="354"/>
      <c r="OZC54" s="354"/>
      <c r="OZD54" s="354"/>
      <c r="OZE54" s="354"/>
      <c r="OZF54" s="354"/>
      <c r="OZG54" s="354"/>
      <c r="OZH54" s="354"/>
      <c r="OZI54" s="354"/>
      <c r="OZJ54" s="354"/>
      <c r="OZK54" s="354"/>
      <c r="OZL54" s="354"/>
      <c r="OZM54" s="354"/>
      <c r="OZN54" s="354"/>
      <c r="OZO54" s="354"/>
      <c r="OZP54" s="354"/>
      <c r="OZQ54" s="354"/>
      <c r="OZR54" s="354"/>
      <c r="OZS54" s="354"/>
      <c r="OZT54" s="354"/>
      <c r="OZU54" s="354"/>
      <c r="OZV54" s="354"/>
      <c r="OZW54" s="354"/>
      <c r="OZX54" s="354"/>
      <c r="OZY54" s="354"/>
      <c r="OZZ54" s="354"/>
      <c r="PAA54" s="354"/>
      <c r="PAB54" s="354"/>
      <c r="PAC54" s="354"/>
      <c r="PAD54" s="354"/>
      <c r="PAE54" s="354"/>
      <c r="PAF54" s="354"/>
      <c r="PAG54" s="354"/>
      <c r="PAH54" s="354"/>
      <c r="PAI54" s="354"/>
      <c r="PAJ54" s="354"/>
      <c r="PAK54" s="354"/>
      <c r="PAL54" s="354"/>
      <c r="PAM54" s="354"/>
      <c r="PAN54" s="354"/>
      <c r="PAO54" s="354"/>
      <c r="PAP54" s="354"/>
      <c r="PAQ54" s="354"/>
      <c r="PAR54" s="354"/>
      <c r="PAS54" s="354"/>
      <c r="PAT54" s="354"/>
      <c r="PAU54" s="354"/>
      <c r="PAV54" s="354"/>
      <c r="PAW54" s="354"/>
      <c r="PAX54" s="354"/>
      <c r="PAY54" s="354"/>
      <c r="PAZ54" s="354"/>
      <c r="PBA54" s="354"/>
      <c r="PBB54" s="354"/>
      <c r="PBC54" s="354"/>
      <c r="PBD54" s="354"/>
      <c r="PBE54" s="354"/>
      <c r="PBF54" s="354"/>
      <c r="PBG54" s="354"/>
      <c r="PBH54" s="354"/>
      <c r="PBI54" s="354"/>
      <c r="PBJ54" s="354"/>
      <c r="PBK54" s="354"/>
      <c r="PBL54" s="354"/>
      <c r="PBM54" s="354"/>
      <c r="PBN54" s="354"/>
      <c r="PBO54" s="354"/>
      <c r="PBP54" s="354"/>
      <c r="PBQ54" s="354"/>
      <c r="PBR54" s="354"/>
      <c r="PBS54" s="354"/>
      <c r="PBT54" s="354"/>
      <c r="PBU54" s="354"/>
      <c r="PBV54" s="354"/>
      <c r="PBW54" s="354"/>
      <c r="PBX54" s="354"/>
      <c r="PBY54" s="354"/>
      <c r="PBZ54" s="354"/>
      <c r="PCA54" s="354"/>
      <c r="PCB54" s="354"/>
      <c r="PCC54" s="354"/>
      <c r="PCD54" s="354"/>
      <c r="PCE54" s="354"/>
      <c r="PCF54" s="354"/>
      <c r="PCG54" s="354"/>
      <c r="PCH54" s="354"/>
      <c r="PCI54" s="354"/>
      <c r="PCJ54" s="354"/>
      <c r="PCK54" s="354"/>
      <c r="PCL54" s="354"/>
      <c r="PCM54" s="354"/>
      <c r="PCN54" s="354"/>
      <c r="PCO54" s="354"/>
      <c r="PCP54" s="354"/>
      <c r="PCQ54" s="354"/>
      <c r="PCR54" s="354"/>
      <c r="PCS54" s="354"/>
      <c r="PCT54" s="354"/>
      <c r="PCU54" s="354"/>
      <c r="PCV54" s="354"/>
      <c r="PCW54" s="354"/>
      <c r="PCX54" s="354"/>
      <c r="PCY54" s="354"/>
      <c r="PCZ54" s="354"/>
      <c r="PDA54" s="354"/>
      <c r="PDB54" s="354"/>
      <c r="PDC54" s="354"/>
      <c r="PDD54" s="354"/>
      <c r="PDE54" s="354"/>
      <c r="PDF54" s="354"/>
      <c r="PDG54" s="354"/>
      <c r="PDH54" s="354"/>
      <c r="PDI54" s="354"/>
      <c r="PDJ54" s="354"/>
      <c r="PDK54" s="354"/>
      <c r="PDL54" s="354"/>
      <c r="PDM54" s="354"/>
      <c r="PDN54" s="354"/>
      <c r="PDO54" s="354"/>
      <c r="PDP54" s="354"/>
      <c r="PDQ54" s="354"/>
      <c r="PDR54" s="354"/>
      <c r="PDS54" s="354"/>
      <c r="PDT54" s="354"/>
      <c r="PDU54" s="354"/>
      <c r="PDV54" s="354"/>
      <c r="PDW54" s="354"/>
      <c r="PDX54" s="354"/>
      <c r="PDY54" s="354"/>
      <c r="PDZ54" s="354"/>
      <c r="PEA54" s="354"/>
      <c r="PEB54" s="354"/>
      <c r="PEC54" s="354"/>
      <c r="PED54" s="354"/>
      <c r="PEE54" s="354"/>
      <c r="PEF54" s="354"/>
      <c r="PEG54" s="354"/>
      <c r="PEH54" s="354"/>
      <c r="PEI54" s="354"/>
      <c r="PEJ54" s="354"/>
      <c r="PEK54" s="354"/>
      <c r="PEL54" s="354"/>
      <c r="PEM54" s="354"/>
      <c r="PEN54" s="354"/>
      <c r="PEO54" s="354"/>
      <c r="PEP54" s="354"/>
      <c r="PEQ54" s="354"/>
      <c r="PER54" s="354"/>
      <c r="PES54" s="354"/>
      <c r="PET54" s="354"/>
      <c r="PEU54" s="354"/>
      <c r="PEV54" s="354"/>
      <c r="PEW54" s="354"/>
      <c r="PEX54" s="354"/>
      <c r="PEY54" s="354"/>
      <c r="PEZ54" s="354"/>
      <c r="PFA54" s="354"/>
      <c r="PFB54" s="354"/>
      <c r="PFC54" s="354"/>
      <c r="PFD54" s="354"/>
      <c r="PFE54" s="354"/>
      <c r="PFF54" s="354"/>
      <c r="PFG54" s="354"/>
      <c r="PFH54" s="354"/>
      <c r="PFI54" s="354"/>
      <c r="PFJ54" s="354"/>
      <c r="PFK54" s="354"/>
      <c r="PFL54" s="354"/>
      <c r="PFM54" s="354"/>
      <c r="PFN54" s="354"/>
      <c r="PFO54" s="354"/>
      <c r="PFP54" s="354"/>
      <c r="PFQ54" s="354"/>
      <c r="PFR54" s="354"/>
      <c r="PFS54" s="354"/>
      <c r="PFT54" s="354"/>
      <c r="PFU54" s="354"/>
      <c r="PFV54" s="354"/>
      <c r="PFW54" s="354"/>
      <c r="PFX54" s="354"/>
      <c r="PFY54" s="354"/>
      <c r="PFZ54" s="354"/>
      <c r="PGA54" s="354"/>
      <c r="PGB54" s="354"/>
      <c r="PGC54" s="354"/>
      <c r="PGD54" s="354"/>
      <c r="PGE54" s="354"/>
      <c r="PGF54" s="354"/>
      <c r="PGG54" s="354"/>
      <c r="PGH54" s="354"/>
      <c r="PGI54" s="354"/>
      <c r="PGJ54" s="354"/>
      <c r="PGK54" s="354"/>
      <c r="PGL54" s="354"/>
      <c r="PGM54" s="354"/>
      <c r="PGN54" s="354"/>
      <c r="PGO54" s="354"/>
      <c r="PGP54" s="354"/>
      <c r="PGQ54" s="354"/>
      <c r="PGR54" s="354"/>
      <c r="PGS54" s="354"/>
      <c r="PGT54" s="354"/>
      <c r="PGU54" s="354"/>
      <c r="PGV54" s="354"/>
      <c r="PGW54" s="354"/>
      <c r="PGX54" s="354"/>
      <c r="PGY54" s="354"/>
      <c r="PGZ54" s="354"/>
      <c r="PHA54" s="354"/>
      <c r="PHB54" s="354"/>
      <c r="PHC54" s="354"/>
      <c r="PHD54" s="354"/>
      <c r="PHE54" s="354"/>
      <c r="PHF54" s="354"/>
      <c r="PHG54" s="354"/>
      <c r="PHH54" s="354"/>
      <c r="PHI54" s="354"/>
      <c r="PHJ54" s="354"/>
      <c r="PHK54" s="354"/>
      <c r="PHL54" s="354"/>
      <c r="PHM54" s="354"/>
      <c r="PHN54" s="354"/>
      <c r="PHO54" s="354"/>
      <c r="PHP54" s="354"/>
      <c r="PHQ54" s="354"/>
      <c r="PHR54" s="354"/>
      <c r="PHS54" s="354"/>
      <c r="PHT54" s="354"/>
      <c r="PHU54" s="354"/>
      <c r="PHV54" s="354"/>
      <c r="PHW54" s="354"/>
      <c r="PHX54" s="354"/>
      <c r="PHY54" s="354"/>
      <c r="PHZ54" s="354"/>
      <c r="PIA54" s="354"/>
      <c r="PIB54" s="354"/>
      <c r="PIC54" s="354"/>
      <c r="PID54" s="354"/>
      <c r="PIE54" s="354"/>
      <c r="PIF54" s="354"/>
      <c r="PIG54" s="354"/>
      <c r="PIH54" s="354"/>
      <c r="PII54" s="354"/>
      <c r="PIJ54" s="354"/>
      <c r="PIK54" s="354"/>
      <c r="PIL54" s="354"/>
      <c r="PIM54" s="354"/>
      <c r="PIN54" s="354"/>
      <c r="PIO54" s="354"/>
      <c r="PIP54" s="354"/>
      <c r="PIQ54" s="354"/>
      <c r="PIR54" s="354"/>
      <c r="PIS54" s="354"/>
      <c r="PIT54" s="354"/>
      <c r="PIU54" s="354"/>
      <c r="PIV54" s="354"/>
      <c r="PIW54" s="354"/>
      <c r="PIX54" s="354"/>
      <c r="PIY54" s="354"/>
      <c r="PIZ54" s="354"/>
      <c r="PJA54" s="354"/>
      <c r="PJB54" s="354"/>
      <c r="PJC54" s="354"/>
      <c r="PJD54" s="354"/>
      <c r="PJE54" s="354"/>
      <c r="PJF54" s="354"/>
      <c r="PJG54" s="354"/>
      <c r="PJH54" s="354"/>
      <c r="PJI54" s="354"/>
      <c r="PJJ54" s="354"/>
      <c r="PJK54" s="354"/>
      <c r="PJL54" s="354"/>
      <c r="PJM54" s="354"/>
      <c r="PJN54" s="354"/>
      <c r="PJO54" s="354"/>
      <c r="PJP54" s="354"/>
      <c r="PJQ54" s="354"/>
      <c r="PJR54" s="354"/>
      <c r="PJS54" s="354"/>
      <c r="PJT54" s="354"/>
      <c r="PJU54" s="354"/>
      <c r="PJV54" s="354"/>
      <c r="PJW54" s="354"/>
      <c r="PJX54" s="354"/>
      <c r="PJY54" s="354"/>
      <c r="PJZ54" s="354"/>
      <c r="PKA54" s="354"/>
      <c r="PKB54" s="354"/>
      <c r="PKC54" s="354"/>
      <c r="PKD54" s="354"/>
      <c r="PKE54" s="354"/>
      <c r="PKF54" s="354"/>
      <c r="PKG54" s="354"/>
      <c r="PKH54" s="354"/>
      <c r="PKI54" s="354"/>
      <c r="PKJ54" s="354"/>
      <c r="PKK54" s="354"/>
      <c r="PKL54" s="354"/>
      <c r="PKM54" s="354"/>
      <c r="PKN54" s="354"/>
      <c r="PKO54" s="354"/>
      <c r="PKP54" s="354"/>
      <c r="PKQ54" s="354"/>
      <c r="PKR54" s="354"/>
      <c r="PKS54" s="354"/>
      <c r="PKT54" s="354"/>
      <c r="PKU54" s="354"/>
      <c r="PKV54" s="354"/>
      <c r="PKW54" s="354"/>
      <c r="PKX54" s="354"/>
      <c r="PKY54" s="354"/>
      <c r="PKZ54" s="354"/>
      <c r="PLA54" s="354"/>
      <c r="PLB54" s="354"/>
      <c r="PLC54" s="354"/>
      <c r="PLD54" s="354"/>
      <c r="PLE54" s="354"/>
      <c r="PLF54" s="354"/>
      <c r="PLG54" s="354"/>
      <c r="PLH54" s="354"/>
      <c r="PLI54" s="354"/>
      <c r="PLJ54" s="354"/>
      <c r="PLK54" s="354"/>
      <c r="PLL54" s="354"/>
      <c r="PLM54" s="354"/>
      <c r="PLN54" s="354"/>
      <c r="PLO54" s="354"/>
      <c r="PLP54" s="354"/>
      <c r="PLQ54" s="354"/>
      <c r="PLR54" s="354"/>
      <c r="PLS54" s="354"/>
      <c r="PLT54" s="354"/>
      <c r="PLU54" s="354"/>
      <c r="PLV54" s="354"/>
      <c r="PLW54" s="354"/>
      <c r="PLX54" s="354"/>
      <c r="PLY54" s="354"/>
      <c r="PLZ54" s="354"/>
      <c r="PMA54" s="354"/>
      <c r="PMB54" s="354"/>
      <c r="PMC54" s="354"/>
      <c r="PMD54" s="354"/>
      <c r="PME54" s="354"/>
      <c r="PMF54" s="354"/>
      <c r="PMG54" s="354"/>
      <c r="PMH54" s="354"/>
      <c r="PMI54" s="354"/>
      <c r="PMJ54" s="354"/>
      <c r="PMK54" s="354"/>
      <c r="PML54" s="354"/>
      <c r="PMM54" s="354"/>
      <c r="PMN54" s="354"/>
      <c r="PMO54" s="354"/>
      <c r="PMP54" s="354"/>
      <c r="PMQ54" s="354"/>
      <c r="PMR54" s="354"/>
      <c r="PMS54" s="354"/>
      <c r="PMT54" s="354"/>
      <c r="PMU54" s="354"/>
      <c r="PMV54" s="354"/>
      <c r="PMW54" s="354"/>
      <c r="PMX54" s="354"/>
      <c r="PMY54" s="354"/>
      <c r="PMZ54" s="354"/>
      <c r="PNA54" s="354"/>
      <c r="PNB54" s="354"/>
      <c r="PNC54" s="354"/>
      <c r="PND54" s="354"/>
      <c r="PNE54" s="354"/>
      <c r="PNF54" s="354"/>
      <c r="PNG54" s="354"/>
      <c r="PNH54" s="354"/>
      <c r="PNI54" s="354"/>
      <c r="PNJ54" s="354"/>
      <c r="PNK54" s="354"/>
      <c r="PNL54" s="354"/>
      <c r="PNM54" s="354"/>
      <c r="PNN54" s="354"/>
      <c r="PNO54" s="354"/>
      <c r="PNP54" s="354"/>
      <c r="PNQ54" s="354"/>
      <c r="PNR54" s="354"/>
      <c r="PNS54" s="354"/>
      <c r="PNT54" s="354"/>
      <c r="PNU54" s="354"/>
      <c r="PNV54" s="354"/>
      <c r="PNW54" s="354"/>
      <c r="PNX54" s="354"/>
      <c r="PNY54" s="354"/>
      <c r="PNZ54" s="354"/>
      <c r="POA54" s="354"/>
      <c r="POB54" s="354"/>
      <c r="POC54" s="354"/>
      <c r="POD54" s="354"/>
      <c r="POE54" s="354"/>
      <c r="POF54" s="354"/>
      <c r="POG54" s="354"/>
      <c r="POH54" s="354"/>
      <c r="POI54" s="354"/>
      <c r="POJ54" s="354"/>
      <c r="POK54" s="354"/>
      <c r="POL54" s="354"/>
      <c r="POM54" s="354"/>
      <c r="PON54" s="354"/>
      <c r="POO54" s="354"/>
      <c r="POP54" s="354"/>
      <c r="POQ54" s="354"/>
      <c r="POR54" s="354"/>
      <c r="POS54" s="354"/>
      <c r="POT54" s="354"/>
      <c r="POU54" s="354"/>
      <c r="POV54" s="354"/>
      <c r="POW54" s="354"/>
      <c r="POX54" s="354"/>
      <c r="POY54" s="354"/>
      <c r="POZ54" s="354"/>
      <c r="PPA54" s="354"/>
      <c r="PPB54" s="354"/>
      <c r="PPC54" s="354"/>
      <c r="PPD54" s="354"/>
      <c r="PPE54" s="354"/>
      <c r="PPF54" s="354"/>
      <c r="PPG54" s="354"/>
      <c r="PPH54" s="354"/>
      <c r="PPI54" s="354"/>
      <c r="PPJ54" s="354"/>
      <c r="PPK54" s="354"/>
      <c r="PPL54" s="354"/>
      <c r="PPM54" s="354"/>
      <c r="PPN54" s="354"/>
      <c r="PPO54" s="354"/>
      <c r="PPP54" s="354"/>
      <c r="PPQ54" s="354"/>
      <c r="PPR54" s="354"/>
      <c r="PPS54" s="354"/>
      <c r="PPT54" s="354"/>
      <c r="PPU54" s="354"/>
      <c r="PPV54" s="354"/>
      <c r="PPW54" s="354"/>
      <c r="PPX54" s="354"/>
      <c r="PPY54" s="354"/>
      <c r="PPZ54" s="354"/>
      <c r="PQA54" s="354"/>
      <c r="PQB54" s="354"/>
      <c r="PQC54" s="354"/>
      <c r="PQD54" s="354"/>
      <c r="PQE54" s="354"/>
      <c r="PQF54" s="354"/>
      <c r="PQG54" s="354"/>
      <c r="PQH54" s="354"/>
      <c r="PQI54" s="354"/>
      <c r="PQJ54" s="354"/>
      <c r="PQK54" s="354"/>
      <c r="PQL54" s="354"/>
      <c r="PQM54" s="354"/>
      <c r="PQN54" s="354"/>
      <c r="PQO54" s="354"/>
      <c r="PQP54" s="354"/>
      <c r="PQQ54" s="354"/>
      <c r="PQR54" s="354"/>
      <c r="PQS54" s="354"/>
      <c r="PQT54" s="354"/>
      <c r="PQU54" s="354"/>
      <c r="PQV54" s="354"/>
      <c r="PQW54" s="354"/>
      <c r="PQX54" s="354"/>
      <c r="PQY54" s="354"/>
      <c r="PQZ54" s="354"/>
      <c r="PRA54" s="354"/>
      <c r="PRB54" s="354"/>
      <c r="PRC54" s="354"/>
      <c r="PRD54" s="354"/>
      <c r="PRE54" s="354"/>
      <c r="PRF54" s="354"/>
      <c r="PRG54" s="354"/>
      <c r="PRH54" s="354"/>
      <c r="PRI54" s="354"/>
      <c r="PRJ54" s="354"/>
      <c r="PRK54" s="354"/>
      <c r="PRL54" s="354"/>
      <c r="PRM54" s="354"/>
      <c r="PRN54" s="354"/>
      <c r="PRO54" s="354"/>
      <c r="PRP54" s="354"/>
      <c r="PRQ54" s="354"/>
      <c r="PRR54" s="354"/>
      <c r="PRS54" s="354"/>
      <c r="PRT54" s="354"/>
      <c r="PRU54" s="354"/>
      <c r="PRV54" s="354"/>
      <c r="PRW54" s="354"/>
      <c r="PRX54" s="354"/>
      <c r="PRY54" s="354"/>
      <c r="PRZ54" s="354"/>
      <c r="PSA54" s="354"/>
      <c r="PSB54" s="354"/>
      <c r="PSC54" s="354"/>
      <c r="PSD54" s="354"/>
      <c r="PSE54" s="354"/>
      <c r="PSF54" s="354"/>
      <c r="PSG54" s="354"/>
      <c r="PSH54" s="354"/>
      <c r="PSI54" s="354"/>
      <c r="PSJ54" s="354"/>
      <c r="PSK54" s="354"/>
      <c r="PSL54" s="354"/>
      <c r="PSM54" s="354"/>
      <c r="PSN54" s="354"/>
      <c r="PSO54" s="354"/>
      <c r="PSP54" s="354"/>
      <c r="PSQ54" s="354"/>
      <c r="PSR54" s="354"/>
      <c r="PSS54" s="354"/>
      <c r="PST54" s="354"/>
      <c r="PSU54" s="354"/>
      <c r="PSV54" s="354"/>
      <c r="PSW54" s="354"/>
      <c r="PSX54" s="354"/>
      <c r="PSY54" s="354"/>
      <c r="PSZ54" s="354"/>
      <c r="PTA54" s="354"/>
      <c r="PTB54" s="354"/>
      <c r="PTC54" s="354"/>
      <c r="PTD54" s="354"/>
      <c r="PTE54" s="354"/>
      <c r="PTF54" s="354"/>
      <c r="PTG54" s="354"/>
      <c r="PTH54" s="354"/>
      <c r="PTI54" s="354"/>
      <c r="PTJ54" s="354"/>
      <c r="PTK54" s="354"/>
      <c r="PTL54" s="354"/>
      <c r="PTM54" s="354"/>
      <c r="PTN54" s="354"/>
      <c r="PTO54" s="354"/>
      <c r="PTP54" s="354"/>
      <c r="PTQ54" s="354"/>
      <c r="PTR54" s="354"/>
      <c r="PTS54" s="354"/>
      <c r="PTT54" s="354"/>
      <c r="PTU54" s="354"/>
      <c r="PTV54" s="354"/>
      <c r="PTW54" s="354"/>
      <c r="PTX54" s="354"/>
      <c r="PTY54" s="354"/>
      <c r="PTZ54" s="354"/>
      <c r="PUA54" s="354"/>
      <c r="PUB54" s="354"/>
      <c r="PUC54" s="354"/>
      <c r="PUD54" s="354"/>
      <c r="PUE54" s="354"/>
      <c r="PUF54" s="354"/>
      <c r="PUG54" s="354"/>
      <c r="PUH54" s="354"/>
      <c r="PUI54" s="354"/>
      <c r="PUJ54" s="354"/>
      <c r="PUK54" s="354"/>
      <c r="PUL54" s="354"/>
      <c r="PUM54" s="354"/>
      <c r="PUN54" s="354"/>
      <c r="PUO54" s="354"/>
      <c r="PUP54" s="354"/>
      <c r="PUQ54" s="354"/>
      <c r="PUR54" s="354"/>
      <c r="PUS54" s="354"/>
      <c r="PUT54" s="354"/>
      <c r="PUU54" s="354"/>
      <c r="PUV54" s="354"/>
      <c r="PUW54" s="354"/>
      <c r="PUX54" s="354"/>
      <c r="PUY54" s="354"/>
      <c r="PUZ54" s="354"/>
      <c r="PVA54" s="354"/>
      <c r="PVB54" s="354"/>
      <c r="PVC54" s="354"/>
      <c r="PVD54" s="354"/>
      <c r="PVE54" s="354"/>
      <c r="PVF54" s="354"/>
      <c r="PVG54" s="354"/>
      <c r="PVH54" s="354"/>
      <c r="PVI54" s="354"/>
      <c r="PVJ54" s="354"/>
      <c r="PVK54" s="354"/>
      <c r="PVL54" s="354"/>
      <c r="PVM54" s="354"/>
      <c r="PVN54" s="354"/>
      <c r="PVO54" s="354"/>
      <c r="PVP54" s="354"/>
      <c r="PVQ54" s="354"/>
      <c r="PVR54" s="354"/>
      <c r="PVS54" s="354"/>
      <c r="PVT54" s="354"/>
      <c r="PVU54" s="354"/>
      <c r="PVV54" s="354"/>
      <c r="PVW54" s="354"/>
      <c r="PVX54" s="354"/>
      <c r="PVY54" s="354"/>
      <c r="PVZ54" s="354"/>
      <c r="PWA54" s="354"/>
      <c r="PWB54" s="354"/>
      <c r="PWC54" s="354"/>
      <c r="PWD54" s="354"/>
      <c r="PWE54" s="354"/>
      <c r="PWF54" s="354"/>
      <c r="PWG54" s="354"/>
      <c r="PWH54" s="354"/>
      <c r="PWI54" s="354"/>
      <c r="PWJ54" s="354"/>
      <c r="PWK54" s="354"/>
      <c r="PWL54" s="354"/>
      <c r="PWM54" s="354"/>
      <c r="PWN54" s="354"/>
      <c r="PWO54" s="354"/>
      <c r="PWP54" s="354"/>
      <c r="PWQ54" s="354"/>
      <c r="PWR54" s="354"/>
      <c r="PWS54" s="354"/>
      <c r="PWT54" s="354"/>
      <c r="PWU54" s="354"/>
      <c r="PWV54" s="354"/>
      <c r="PWW54" s="354"/>
      <c r="PWX54" s="354"/>
      <c r="PWY54" s="354"/>
      <c r="PWZ54" s="354"/>
      <c r="PXA54" s="354"/>
      <c r="PXB54" s="354"/>
      <c r="PXC54" s="354"/>
      <c r="PXD54" s="354"/>
      <c r="PXE54" s="354"/>
      <c r="PXF54" s="354"/>
      <c r="PXG54" s="354"/>
      <c r="PXH54" s="354"/>
      <c r="PXI54" s="354"/>
      <c r="PXJ54" s="354"/>
      <c r="PXK54" s="354"/>
      <c r="PXL54" s="354"/>
      <c r="PXM54" s="354"/>
      <c r="PXN54" s="354"/>
      <c r="PXO54" s="354"/>
      <c r="PXP54" s="354"/>
      <c r="PXQ54" s="354"/>
      <c r="PXR54" s="354"/>
      <c r="PXS54" s="354"/>
      <c r="PXT54" s="354"/>
      <c r="PXU54" s="354"/>
      <c r="PXV54" s="354"/>
      <c r="PXW54" s="354"/>
      <c r="PXX54" s="354"/>
      <c r="PXY54" s="354"/>
      <c r="PXZ54" s="354"/>
      <c r="PYA54" s="354"/>
      <c r="PYB54" s="354"/>
      <c r="PYC54" s="354"/>
      <c r="PYD54" s="354"/>
      <c r="PYE54" s="354"/>
      <c r="PYF54" s="354"/>
      <c r="PYG54" s="354"/>
      <c r="PYH54" s="354"/>
      <c r="PYI54" s="354"/>
      <c r="PYJ54" s="354"/>
      <c r="PYK54" s="354"/>
      <c r="PYL54" s="354"/>
      <c r="PYM54" s="354"/>
      <c r="PYN54" s="354"/>
      <c r="PYO54" s="354"/>
      <c r="PYP54" s="354"/>
      <c r="PYQ54" s="354"/>
      <c r="PYR54" s="354"/>
      <c r="PYS54" s="354"/>
      <c r="PYT54" s="354"/>
      <c r="PYU54" s="354"/>
      <c r="PYV54" s="354"/>
      <c r="PYW54" s="354"/>
      <c r="PYX54" s="354"/>
      <c r="PYY54" s="354"/>
      <c r="PYZ54" s="354"/>
      <c r="PZA54" s="354"/>
      <c r="PZB54" s="354"/>
      <c r="PZC54" s="354"/>
      <c r="PZD54" s="354"/>
      <c r="PZE54" s="354"/>
      <c r="PZF54" s="354"/>
      <c r="PZG54" s="354"/>
      <c r="PZH54" s="354"/>
      <c r="PZI54" s="354"/>
      <c r="PZJ54" s="354"/>
      <c r="PZK54" s="354"/>
      <c r="PZL54" s="354"/>
      <c r="PZM54" s="354"/>
      <c r="PZN54" s="354"/>
      <c r="PZO54" s="354"/>
      <c r="PZP54" s="354"/>
      <c r="PZQ54" s="354"/>
      <c r="PZR54" s="354"/>
      <c r="PZS54" s="354"/>
      <c r="PZT54" s="354"/>
      <c r="PZU54" s="354"/>
      <c r="PZV54" s="354"/>
      <c r="PZW54" s="354"/>
      <c r="PZX54" s="354"/>
      <c r="PZY54" s="354"/>
      <c r="PZZ54" s="354"/>
      <c r="QAA54" s="354"/>
      <c r="QAB54" s="354"/>
      <c r="QAC54" s="354"/>
      <c r="QAD54" s="354"/>
      <c r="QAE54" s="354"/>
      <c r="QAF54" s="354"/>
      <c r="QAG54" s="354"/>
      <c r="QAH54" s="354"/>
      <c r="QAI54" s="354"/>
      <c r="QAJ54" s="354"/>
      <c r="QAK54" s="354"/>
      <c r="QAL54" s="354"/>
      <c r="QAM54" s="354"/>
      <c r="QAN54" s="354"/>
      <c r="QAO54" s="354"/>
      <c r="QAP54" s="354"/>
      <c r="QAQ54" s="354"/>
      <c r="QAR54" s="354"/>
      <c r="QAS54" s="354"/>
      <c r="QAT54" s="354"/>
      <c r="QAU54" s="354"/>
      <c r="QAV54" s="354"/>
      <c r="QAW54" s="354"/>
      <c r="QAX54" s="354"/>
      <c r="QAY54" s="354"/>
      <c r="QAZ54" s="354"/>
      <c r="QBA54" s="354"/>
      <c r="QBB54" s="354"/>
      <c r="QBC54" s="354"/>
      <c r="QBD54" s="354"/>
      <c r="QBE54" s="354"/>
      <c r="QBF54" s="354"/>
      <c r="QBG54" s="354"/>
      <c r="QBH54" s="354"/>
      <c r="QBI54" s="354"/>
      <c r="QBJ54" s="354"/>
      <c r="QBK54" s="354"/>
      <c r="QBL54" s="354"/>
      <c r="QBM54" s="354"/>
      <c r="QBN54" s="354"/>
      <c r="QBO54" s="354"/>
      <c r="QBP54" s="354"/>
      <c r="QBQ54" s="354"/>
      <c r="QBR54" s="354"/>
      <c r="QBS54" s="354"/>
      <c r="QBT54" s="354"/>
      <c r="QBU54" s="354"/>
      <c r="QBV54" s="354"/>
      <c r="QBW54" s="354"/>
      <c r="QBX54" s="354"/>
      <c r="QBY54" s="354"/>
      <c r="QBZ54" s="354"/>
      <c r="QCA54" s="354"/>
      <c r="QCB54" s="354"/>
      <c r="QCC54" s="354"/>
      <c r="QCD54" s="354"/>
      <c r="QCE54" s="354"/>
      <c r="QCF54" s="354"/>
      <c r="QCG54" s="354"/>
      <c r="QCH54" s="354"/>
      <c r="QCI54" s="354"/>
      <c r="QCJ54" s="354"/>
      <c r="QCK54" s="354"/>
      <c r="QCL54" s="354"/>
      <c r="QCM54" s="354"/>
      <c r="QCN54" s="354"/>
      <c r="QCO54" s="354"/>
      <c r="QCP54" s="354"/>
      <c r="QCQ54" s="354"/>
      <c r="QCR54" s="354"/>
      <c r="QCS54" s="354"/>
      <c r="QCT54" s="354"/>
      <c r="QCU54" s="354"/>
      <c r="QCV54" s="354"/>
      <c r="QCW54" s="354"/>
      <c r="QCX54" s="354"/>
      <c r="QCY54" s="354"/>
      <c r="QCZ54" s="354"/>
      <c r="QDA54" s="354"/>
      <c r="QDB54" s="354"/>
      <c r="QDC54" s="354"/>
      <c r="QDD54" s="354"/>
      <c r="QDE54" s="354"/>
      <c r="QDF54" s="354"/>
      <c r="QDG54" s="354"/>
      <c r="QDH54" s="354"/>
      <c r="QDI54" s="354"/>
      <c r="QDJ54" s="354"/>
      <c r="QDK54" s="354"/>
      <c r="QDL54" s="354"/>
      <c r="QDM54" s="354"/>
      <c r="QDN54" s="354"/>
      <c r="QDO54" s="354"/>
      <c r="QDP54" s="354"/>
      <c r="QDQ54" s="354"/>
      <c r="QDR54" s="354"/>
      <c r="QDS54" s="354"/>
      <c r="QDT54" s="354"/>
      <c r="QDU54" s="354"/>
      <c r="QDV54" s="354"/>
      <c r="QDW54" s="354"/>
      <c r="QDX54" s="354"/>
      <c r="QDY54" s="354"/>
      <c r="QDZ54" s="354"/>
      <c r="QEA54" s="354"/>
      <c r="QEB54" s="354"/>
      <c r="QEC54" s="354"/>
      <c r="QED54" s="354"/>
      <c r="QEE54" s="354"/>
      <c r="QEF54" s="354"/>
      <c r="QEG54" s="354"/>
      <c r="QEH54" s="354"/>
      <c r="QEI54" s="354"/>
      <c r="QEJ54" s="354"/>
      <c r="QEK54" s="354"/>
      <c r="QEL54" s="354"/>
      <c r="QEM54" s="354"/>
      <c r="QEN54" s="354"/>
      <c r="QEO54" s="354"/>
      <c r="QEP54" s="354"/>
      <c r="QEQ54" s="354"/>
      <c r="QER54" s="354"/>
      <c r="QES54" s="354"/>
      <c r="QET54" s="354"/>
      <c r="QEU54" s="354"/>
      <c r="QEV54" s="354"/>
      <c r="QEW54" s="354"/>
      <c r="QEX54" s="354"/>
      <c r="QEY54" s="354"/>
      <c r="QEZ54" s="354"/>
      <c r="QFA54" s="354"/>
      <c r="QFB54" s="354"/>
      <c r="QFC54" s="354"/>
      <c r="QFD54" s="354"/>
      <c r="QFE54" s="354"/>
      <c r="QFF54" s="354"/>
      <c r="QFG54" s="354"/>
      <c r="QFH54" s="354"/>
      <c r="QFI54" s="354"/>
      <c r="QFJ54" s="354"/>
      <c r="QFK54" s="354"/>
      <c r="QFL54" s="354"/>
      <c r="QFM54" s="354"/>
      <c r="QFN54" s="354"/>
      <c r="QFO54" s="354"/>
      <c r="QFP54" s="354"/>
      <c r="QFQ54" s="354"/>
      <c r="QFR54" s="354"/>
      <c r="QFS54" s="354"/>
      <c r="QFT54" s="354"/>
      <c r="QFU54" s="354"/>
      <c r="QFV54" s="354"/>
      <c r="QFW54" s="354"/>
      <c r="QFX54" s="354"/>
      <c r="QFY54" s="354"/>
      <c r="QFZ54" s="354"/>
      <c r="QGA54" s="354"/>
      <c r="QGB54" s="354"/>
      <c r="QGC54" s="354"/>
      <c r="QGD54" s="354"/>
      <c r="QGE54" s="354"/>
      <c r="QGF54" s="354"/>
      <c r="QGG54" s="354"/>
      <c r="QGH54" s="354"/>
      <c r="QGI54" s="354"/>
      <c r="QGJ54" s="354"/>
      <c r="QGK54" s="354"/>
      <c r="QGL54" s="354"/>
      <c r="QGM54" s="354"/>
      <c r="QGN54" s="354"/>
      <c r="QGO54" s="354"/>
      <c r="QGP54" s="354"/>
      <c r="QGQ54" s="354"/>
      <c r="QGR54" s="354"/>
      <c r="QGS54" s="354"/>
      <c r="QGT54" s="354"/>
      <c r="QGU54" s="354"/>
      <c r="QGV54" s="354"/>
      <c r="QGW54" s="354"/>
      <c r="QGX54" s="354"/>
      <c r="QGY54" s="354"/>
      <c r="QGZ54" s="354"/>
      <c r="QHA54" s="354"/>
      <c r="QHB54" s="354"/>
      <c r="QHC54" s="354"/>
      <c r="QHD54" s="354"/>
      <c r="QHE54" s="354"/>
      <c r="QHF54" s="354"/>
      <c r="QHG54" s="354"/>
      <c r="QHH54" s="354"/>
      <c r="QHI54" s="354"/>
      <c r="QHJ54" s="354"/>
      <c r="QHK54" s="354"/>
      <c r="QHL54" s="354"/>
      <c r="QHM54" s="354"/>
      <c r="QHN54" s="354"/>
      <c r="QHO54" s="354"/>
      <c r="QHP54" s="354"/>
      <c r="QHQ54" s="354"/>
      <c r="QHR54" s="354"/>
      <c r="QHS54" s="354"/>
      <c r="QHT54" s="354"/>
      <c r="QHU54" s="354"/>
      <c r="QHV54" s="354"/>
      <c r="QHW54" s="354"/>
      <c r="QHX54" s="354"/>
      <c r="QHY54" s="354"/>
      <c r="QHZ54" s="354"/>
      <c r="QIA54" s="354"/>
      <c r="QIB54" s="354"/>
      <c r="QIC54" s="354"/>
      <c r="QID54" s="354"/>
      <c r="QIE54" s="354"/>
      <c r="QIF54" s="354"/>
      <c r="QIG54" s="354"/>
      <c r="QIH54" s="354"/>
      <c r="QII54" s="354"/>
      <c r="QIJ54" s="354"/>
      <c r="QIK54" s="354"/>
      <c r="QIL54" s="354"/>
      <c r="QIM54" s="354"/>
      <c r="QIN54" s="354"/>
      <c r="QIO54" s="354"/>
      <c r="QIP54" s="354"/>
      <c r="QIQ54" s="354"/>
      <c r="QIR54" s="354"/>
      <c r="QIS54" s="354"/>
      <c r="QIT54" s="354"/>
      <c r="QIU54" s="354"/>
      <c r="QIV54" s="354"/>
      <c r="QIW54" s="354"/>
      <c r="QIX54" s="354"/>
      <c r="QIY54" s="354"/>
      <c r="QIZ54" s="354"/>
      <c r="QJA54" s="354"/>
      <c r="QJB54" s="354"/>
      <c r="QJC54" s="354"/>
      <c r="QJD54" s="354"/>
      <c r="QJE54" s="354"/>
      <c r="QJF54" s="354"/>
      <c r="QJG54" s="354"/>
      <c r="QJH54" s="354"/>
      <c r="QJI54" s="354"/>
      <c r="QJJ54" s="354"/>
      <c r="QJK54" s="354"/>
      <c r="QJL54" s="354"/>
      <c r="QJM54" s="354"/>
      <c r="QJN54" s="354"/>
      <c r="QJO54" s="354"/>
      <c r="QJP54" s="354"/>
      <c r="QJQ54" s="354"/>
      <c r="QJR54" s="354"/>
      <c r="QJS54" s="354"/>
      <c r="QJT54" s="354"/>
      <c r="QJU54" s="354"/>
      <c r="QJV54" s="354"/>
      <c r="QJW54" s="354"/>
      <c r="QJX54" s="354"/>
      <c r="QJY54" s="354"/>
      <c r="QJZ54" s="354"/>
      <c r="QKA54" s="354"/>
      <c r="QKB54" s="354"/>
      <c r="QKC54" s="354"/>
      <c r="QKD54" s="354"/>
      <c r="QKE54" s="354"/>
      <c r="QKF54" s="354"/>
      <c r="QKG54" s="354"/>
      <c r="QKH54" s="354"/>
      <c r="QKI54" s="354"/>
      <c r="QKJ54" s="354"/>
      <c r="QKK54" s="354"/>
      <c r="QKL54" s="354"/>
      <c r="QKM54" s="354"/>
      <c r="QKN54" s="354"/>
      <c r="QKO54" s="354"/>
      <c r="QKP54" s="354"/>
      <c r="QKQ54" s="354"/>
      <c r="QKR54" s="354"/>
      <c r="QKS54" s="354"/>
      <c r="QKT54" s="354"/>
      <c r="QKU54" s="354"/>
      <c r="QKV54" s="354"/>
      <c r="QKW54" s="354"/>
      <c r="QKX54" s="354"/>
      <c r="QKY54" s="354"/>
      <c r="QKZ54" s="354"/>
      <c r="QLA54" s="354"/>
      <c r="QLB54" s="354"/>
      <c r="QLC54" s="354"/>
      <c r="QLD54" s="354"/>
      <c r="QLE54" s="354"/>
      <c r="QLF54" s="354"/>
      <c r="QLG54" s="354"/>
      <c r="QLH54" s="354"/>
      <c r="QLI54" s="354"/>
      <c r="QLJ54" s="354"/>
      <c r="QLK54" s="354"/>
      <c r="QLL54" s="354"/>
      <c r="QLM54" s="354"/>
      <c r="QLN54" s="354"/>
      <c r="QLO54" s="354"/>
      <c r="QLP54" s="354"/>
      <c r="QLQ54" s="354"/>
      <c r="QLR54" s="354"/>
      <c r="QLS54" s="354"/>
      <c r="QLT54" s="354"/>
      <c r="QLU54" s="354"/>
      <c r="QLV54" s="354"/>
      <c r="QLW54" s="354"/>
      <c r="QLX54" s="354"/>
      <c r="QLY54" s="354"/>
      <c r="QLZ54" s="354"/>
      <c r="QMA54" s="354"/>
      <c r="QMB54" s="354"/>
      <c r="QMC54" s="354"/>
      <c r="QMD54" s="354"/>
      <c r="QME54" s="354"/>
      <c r="QMF54" s="354"/>
      <c r="QMG54" s="354"/>
      <c r="QMH54" s="354"/>
      <c r="QMI54" s="354"/>
      <c r="QMJ54" s="354"/>
      <c r="QMK54" s="354"/>
      <c r="QML54" s="354"/>
      <c r="QMM54" s="354"/>
      <c r="QMN54" s="354"/>
      <c r="QMO54" s="354"/>
      <c r="QMP54" s="354"/>
      <c r="QMQ54" s="354"/>
      <c r="QMR54" s="354"/>
      <c r="QMS54" s="354"/>
      <c r="QMT54" s="354"/>
      <c r="QMU54" s="354"/>
      <c r="QMV54" s="354"/>
      <c r="QMW54" s="354"/>
      <c r="QMX54" s="354"/>
      <c r="QMY54" s="354"/>
      <c r="QMZ54" s="354"/>
      <c r="QNA54" s="354"/>
      <c r="QNB54" s="354"/>
      <c r="QNC54" s="354"/>
      <c r="QND54" s="354"/>
      <c r="QNE54" s="354"/>
      <c r="QNF54" s="354"/>
      <c r="QNG54" s="354"/>
      <c r="QNH54" s="354"/>
      <c r="QNI54" s="354"/>
      <c r="QNJ54" s="354"/>
      <c r="QNK54" s="354"/>
      <c r="QNL54" s="354"/>
      <c r="QNM54" s="354"/>
      <c r="QNN54" s="354"/>
      <c r="QNO54" s="354"/>
      <c r="QNP54" s="354"/>
      <c r="QNQ54" s="354"/>
      <c r="QNR54" s="354"/>
      <c r="QNS54" s="354"/>
      <c r="QNT54" s="354"/>
      <c r="QNU54" s="354"/>
      <c r="QNV54" s="354"/>
      <c r="QNW54" s="354"/>
      <c r="QNX54" s="354"/>
      <c r="QNY54" s="354"/>
      <c r="QNZ54" s="354"/>
      <c r="QOA54" s="354"/>
      <c r="QOB54" s="354"/>
      <c r="QOC54" s="354"/>
      <c r="QOD54" s="354"/>
      <c r="QOE54" s="354"/>
      <c r="QOF54" s="354"/>
      <c r="QOG54" s="354"/>
      <c r="QOH54" s="354"/>
      <c r="QOI54" s="354"/>
      <c r="QOJ54" s="354"/>
      <c r="QOK54" s="354"/>
      <c r="QOL54" s="354"/>
      <c r="QOM54" s="354"/>
      <c r="QON54" s="354"/>
      <c r="QOO54" s="354"/>
      <c r="QOP54" s="354"/>
      <c r="QOQ54" s="354"/>
      <c r="QOR54" s="354"/>
      <c r="QOS54" s="354"/>
      <c r="QOT54" s="354"/>
      <c r="QOU54" s="354"/>
      <c r="QOV54" s="354"/>
      <c r="QOW54" s="354"/>
      <c r="QOX54" s="354"/>
      <c r="QOY54" s="354"/>
      <c r="QOZ54" s="354"/>
      <c r="QPA54" s="354"/>
      <c r="QPB54" s="354"/>
      <c r="QPC54" s="354"/>
      <c r="QPD54" s="354"/>
      <c r="QPE54" s="354"/>
      <c r="QPF54" s="354"/>
      <c r="QPG54" s="354"/>
      <c r="QPH54" s="354"/>
      <c r="QPI54" s="354"/>
      <c r="QPJ54" s="354"/>
      <c r="QPK54" s="354"/>
      <c r="QPL54" s="354"/>
      <c r="QPM54" s="354"/>
      <c r="QPN54" s="354"/>
      <c r="QPO54" s="354"/>
      <c r="QPP54" s="354"/>
      <c r="QPQ54" s="354"/>
      <c r="QPR54" s="354"/>
      <c r="QPS54" s="354"/>
      <c r="QPT54" s="354"/>
      <c r="QPU54" s="354"/>
      <c r="QPV54" s="354"/>
      <c r="QPW54" s="354"/>
      <c r="QPX54" s="354"/>
      <c r="QPY54" s="354"/>
      <c r="QPZ54" s="354"/>
      <c r="QQA54" s="354"/>
      <c r="QQB54" s="354"/>
      <c r="QQC54" s="354"/>
      <c r="QQD54" s="354"/>
      <c r="QQE54" s="354"/>
      <c r="QQF54" s="354"/>
      <c r="QQG54" s="354"/>
      <c r="QQH54" s="354"/>
      <c r="QQI54" s="354"/>
      <c r="QQJ54" s="354"/>
      <c r="QQK54" s="354"/>
      <c r="QQL54" s="354"/>
      <c r="QQM54" s="354"/>
      <c r="QQN54" s="354"/>
      <c r="QQO54" s="354"/>
      <c r="QQP54" s="354"/>
      <c r="QQQ54" s="354"/>
      <c r="QQR54" s="354"/>
      <c r="QQS54" s="354"/>
      <c r="QQT54" s="354"/>
      <c r="QQU54" s="354"/>
      <c r="QQV54" s="354"/>
      <c r="QQW54" s="354"/>
      <c r="QQX54" s="354"/>
      <c r="QQY54" s="354"/>
      <c r="QQZ54" s="354"/>
      <c r="QRA54" s="354"/>
      <c r="QRB54" s="354"/>
      <c r="QRC54" s="354"/>
      <c r="QRD54" s="354"/>
      <c r="QRE54" s="354"/>
      <c r="QRF54" s="354"/>
      <c r="QRG54" s="354"/>
      <c r="QRH54" s="354"/>
      <c r="QRI54" s="354"/>
      <c r="QRJ54" s="354"/>
      <c r="QRK54" s="354"/>
      <c r="QRL54" s="354"/>
      <c r="QRM54" s="354"/>
      <c r="QRN54" s="354"/>
      <c r="QRO54" s="354"/>
      <c r="QRP54" s="354"/>
      <c r="QRQ54" s="354"/>
      <c r="QRR54" s="354"/>
      <c r="QRS54" s="354"/>
      <c r="QRT54" s="354"/>
      <c r="QRU54" s="354"/>
      <c r="QRV54" s="354"/>
      <c r="QRW54" s="354"/>
      <c r="QRX54" s="354"/>
      <c r="QRY54" s="354"/>
      <c r="QRZ54" s="354"/>
      <c r="QSA54" s="354"/>
      <c r="QSB54" s="354"/>
      <c r="QSC54" s="354"/>
      <c r="QSD54" s="354"/>
      <c r="QSE54" s="354"/>
      <c r="QSF54" s="354"/>
      <c r="QSG54" s="354"/>
      <c r="QSH54" s="354"/>
      <c r="QSI54" s="354"/>
      <c r="QSJ54" s="354"/>
      <c r="QSK54" s="354"/>
      <c r="QSL54" s="354"/>
      <c r="QSM54" s="354"/>
      <c r="QSN54" s="354"/>
      <c r="QSO54" s="354"/>
      <c r="QSP54" s="354"/>
      <c r="QSQ54" s="354"/>
      <c r="QSR54" s="354"/>
      <c r="QSS54" s="354"/>
      <c r="QST54" s="354"/>
      <c r="QSU54" s="354"/>
      <c r="QSV54" s="354"/>
      <c r="QSW54" s="354"/>
      <c r="QSX54" s="354"/>
      <c r="QSY54" s="354"/>
      <c r="QSZ54" s="354"/>
      <c r="QTA54" s="354"/>
      <c r="QTB54" s="354"/>
      <c r="QTC54" s="354"/>
      <c r="QTD54" s="354"/>
      <c r="QTE54" s="354"/>
      <c r="QTF54" s="354"/>
      <c r="QTG54" s="354"/>
      <c r="QTH54" s="354"/>
      <c r="QTI54" s="354"/>
      <c r="QTJ54" s="354"/>
      <c r="QTK54" s="354"/>
      <c r="QTL54" s="354"/>
      <c r="QTM54" s="354"/>
      <c r="QTN54" s="354"/>
      <c r="QTO54" s="354"/>
      <c r="QTP54" s="354"/>
      <c r="QTQ54" s="354"/>
      <c r="QTR54" s="354"/>
      <c r="QTS54" s="354"/>
      <c r="QTT54" s="354"/>
      <c r="QTU54" s="354"/>
      <c r="QTV54" s="354"/>
      <c r="QTW54" s="354"/>
      <c r="QTX54" s="354"/>
      <c r="QTY54" s="354"/>
      <c r="QTZ54" s="354"/>
      <c r="QUA54" s="354"/>
      <c r="QUB54" s="354"/>
      <c r="QUC54" s="354"/>
      <c r="QUD54" s="354"/>
      <c r="QUE54" s="354"/>
      <c r="QUF54" s="354"/>
      <c r="QUG54" s="354"/>
      <c r="QUH54" s="354"/>
      <c r="QUI54" s="354"/>
      <c r="QUJ54" s="354"/>
      <c r="QUK54" s="354"/>
      <c r="QUL54" s="354"/>
      <c r="QUM54" s="354"/>
      <c r="QUN54" s="354"/>
      <c r="QUO54" s="354"/>
      <c r="QUP54" s="354"/>
      <c r="QUQ54" s="354"/>
      <c r="QUR54" s="354"/>
      <c r="QUS54" s="354"/>
      <c r="QUT54" s="354"/>
      <c r="QUU54" s="354"/>
      <c r="QUV54" s="354"/>
      <c r="QUW54" s="354"/>
      <c r="QUX54" s="354"/>
      <c r="QUY54" s="354"/>
      <c r="QUZ54" s="354"/>
      <c r="QVA54" s="354"/>
      <c r="QVB54" s="354"/>
      <c r="QVC54" s="354"/>
      <c r="QVD54" s="354"/>
      <c r="QVE54" s="354"/>
      <c r="QVF54" s="354"/>
      <c r="QVG54" s="354"/>
      <c r="QVH54" s="354"/>
      <c r="QVI54" s="354"/>
      <c r="QVJ54" s="354"/>
      <c r="QVK54" s="354"/>
      <c r="QVL54" s="354"/>
      <c r="QVM54" s="354"/>
      <c r="QVN54" s="354"/>
      <c r="QVO54" s="354"/>
      <c r="QVP54" s="354"/>
      <c r="QVQ54" s="354"/>
      <c r="QVR54" s="354"/>
      <c r="QVS54" s="354"/>
      <c r="QVT54" s="354"/>
      <c r="QVU54" s="354"/>
      <c r="QVV54" s="354"/>
      <c r="QVW54" s="354"/>
      <c r="QVX54" s="354"/>
      <c r="QVY54" s="354"/>
      <c r="QVZ54" s="354"/>
      <c r="QWA54" s="354"/>
      <c r="QWB54" s="354"/>
      <c r="QWC54" s="354"/>
      <c r="QWD54" s="354"/>
      <c r="QWE54" s="354"/>
      <c r="QWF54" s="354"/>
      <c r="QWG54" s="354"/>
      <c r="QWH54" s="354"/>
      <c r="QWI54" s="354"/>
      <c r="QWJ54" s="354"/>
      <c r="QWK54" s="354"/>
      <c r="QWL54" s="354"/>
      <c r="QWM54" s="354"/>
      <c r="QWN54" s="354"/>
      <c r="QWO54" s="354"/>
      <c r="QWP54" s="354"/>
      <c r="QWQ54" s="354"/>
      <c r="QWR54" s="354"/>
      <c r="QWS54" s="354"/>
      <c r="QWT54" s="354"/>
      <c r="QWU54" s="354"/>
      <c r="QWV54" s="354"/>
      <c r="QWW54" s="354"/>
      <c r="QWX54" s="354"/>
      <c r="QWY54" s="354"/>
      <c r="QWZ54" s="354"/>
      <c r="QXA54" s="354"/>
      <c r="QXB54" s="354"/>
      <c r="QXC54" s="354"/>
      <c r="QXD54" s="354"/>
      <c r="QXE54" s="354"/>
      <c r="QXF54" s="354"/>
      <c r="QXG54" s="354"/>
      <c r="QXH54" s="354"/>
      <c r="QXI54" s="354"/>
      <c r="QXJ54" s="354"/>
      <c r="QXK54" s="354"/>
      <c r="QXL54" s="354"/>
      <c r="QXM54" s="354"/>
      <c r="QXN54" s="354"/>
      <c r="QXO54" s="354"/>
      <c r="QXP54" s="354"/>
      <c r="QXQ54" s="354"/>
      <c r="QXR54" s="354"/>
      <c r="QXS54" s="354"/>
      <c r="QXT54" s="354"/>
      <c r="QXU54" s="354"/>
      <c r="QXV54" s="354"/>
      <c r="QXW54" s="354"/>
      <c r="QXX54" s="354"/>
      <c r="QXY54" s="354"/>
      <c r="QXZ54" s="354"/>
      <c r="QYA54" s="354"/>
      <c r="QYB54" s="354"/>
      <c r="QYC54" s="354"/>
      <c r="QYD54" s="354"/>
      <c r="QYE54" s="354"/>
      <c r="QYF54" s="354"/>
      <c r="QYG54" s="354"/>
      <c r="QYH54" s="354"/>
      <c r="QYI54" s="354"/>
      <c r="QYJ54" s="354"/>
      <c r="QYK54" s="354"/>
      <c r="QYL54" s="354"/>
      <c r="QYM54" s="354"/>
      <c r="QYN54" s="354"/>
      <c r="QYO54" s="354"/>
      <c r="QYP54" s="354"/>
      <c r="QYQ54" s="354"/>
      <c r="QYR54" s="354"/>
      <c r="QYS54" s="354"/>
      <c r="QYT54" s="354"/>
      <c r="QYU54" s="354"/>
      <c r="QYV54" s="354"/>
      <c r="QYW54" s="354"/>
      <c r="QYX54" s="354"/>
      <c r="QYY54" s="354"/>
      <c r="QYZ54" s="354"/>
      <c r="QZA54" s="354"/>
      <c r="QZB54" s="354"/>
      <c r="QZC54" s="354"/>
      <c r="QZD54" s="354"/>
      <c r="QZE54" s="354"/>
      <c r="QZF54" s="354"/>
      <c r="QZG54" s="354"/>
      <c r="QZH54" s="354"/>
      <c r="QZI54" s="354"/>
      <c r="QZJ54" s="354"/>
      <c r="QZK54" s="354"/>
      <c r="QZL54" s="354"/>
      <c r="QZM54" s="354"/>
      <c r="QZN54" s="354"/>
      <c r="QZO54" s="354"/>
      <c r="QZP54" s="354"/>
      <c r="QZQ54" s="354"/>
      <c r="QZR54" s="354"/>
      <c r="QZS54" s="354"/>
      <c r="QZT54" s="354"/>
      <c r="QZU54" s="354"/>
      <c r="QZV54" s="354"/>
      <c r="QZW54" s="354"/>
      <c r="QZX54" s="354"/>
      <c r="QZY54" s="354"/>
      <c r="QZZ54" s="354"/>
      <c r="RAA54" s="354"/>
      <c r="RAB54" s="354"/>
      <c r="RAC54" s="354"/>
      <c r="RAD54" s="354"/>
      <c r="RAE54" s="354"/>
      <c r="RAF54" s="354"/>
      <c r="RAG54" s="354"/>
      <c r="RAH54" s="354"/>
      <c r="RAI54" s="354"/>
      <c r="RAJ54" s="354"/>
      <c r="RAK54" s="354"/>
      <c r="RAL54" s="354"/>
      <c r="RAM54" s="354"/>
      <c r="RAN54" s="354"/>
      <c r="RAO54" s="354"/>
      <c r="RAP54" s="354"/>
      <c r="RAQ54" s="354"/>
      <c r="RAR54" s="354"/>
      <c r="RAS54" s="354"/>
      <c r="RAT54" s="354"/>
      <c r="RAU54" s="354"/>
      <c r="RAV54" s="354"/>
      <c r="RAW54" s="354"/>
      <c r="RAX54" s="354"/>
      <c r="RAY54" s="354"/>
      <c r="RAZ54" s="354"/>
      <c r="RBA54" s="354"/>
      <c r="RBB54" s="354"/>
      <c r="RBC54" s="354"/>
      <c r="RBD54" s="354"/>
      <c r="RBE54" s="354"/>
      <c r="RBF54" s="354"/>
      <c r="RBG54" s="354"/>
      <c r="RBH54" s="354"/>
      <c r="RBI54" s="354"/>
      <c r="RBJ54" s="354"/>
      <c r="RBK54" s="354"/>
      <c r="RBL54" s="354"/>
      <c r="RBM54" s="354"/>
      <c r="RBN54" s="354"/>
      <c r="RBO54" s="354"/>
      <c r="RBP54" s="354"/>
      <c r="RBQ54" s="354"/>
      <c r="RBR54" s="354"/>
      <c r="RBS54" s="354"/>
      <c r="RBT54" s="354"/>
      <c r="RBU54" s="354"/>
      <c r="RBV54" s="354"/>
      <c r="RBW54" s="354"/>
      <c r="RBX54" s="354"/>
      <c r="RBY54" s="354"/>
      <c r="RBZ54" s="354"/>
      <c r="RCA54" s="354"/>
      <c r="RCB54" s="354"/>
      <c r="RCC54" s="354"/>
      <c r="RCD54" s="354"/>
      <c r="RCE54" s="354"/>
      <c r="RCF54" s="354"/>
      <c r="RCG54" s="354"/>
      <c r="RCH54" s="354"/>
      <c r="RCI54" s="354"/>
      <c r="RCJ54" s="354"/>
      <c r="RCK54" s="354"/>
      <c r="RCL54" s="354"/>
      <c r="RCM54" s="354"/>
      <c r="RCN54" s="354"/>
      <c r="RCO54" s="354"/>
      <c r="RCP54" s="354"/>
      <c r="RCQ54" s="354"/>
      <c r="RCR54" s="354"/>
      <c r="RCS54" s="354"/>
      <c r="RCT54" s="354"/>
      <c r="RCU54" s="354"/>
      <c r="RCV54" s="354"/>
      <c r="RCW54" s="354"/>
      <c r="RCX54" s="354"/>
      <c r="RCY54" s="354"/>
      <c r="RCZ54" s="354"/>
      <c r="RDA54" s="354"/>
      <c r="RDB54" s="354"/>
      <c r="RDC54" s="354"/>
      <c r="RDD54" s="354"/>
      <c r="RDE54" s="354"/>
      <c r="RDF54" s="354"/>
      <c r="RDG54" s="354"/>
      <c r="RDH54" s="354"/>
      <c r="RDI54" s="354"/>
      <c r="RDJ54" s="354"/>
      <c r="RDK54" s="354"/>
      <c r="RDL54" s="354"/>
      <c r="RDM54" s="354"/>
      <c r="RDN54" s="354"/>
      <c r="RDO54" s="354"/>
      <c r="RDP54" s="354"/>
      <c r="RDQ54" s="354"/>
      <c r="RDR54" s="354"/>
      <c r="RDS54" s="354"/>
      <c r="RDT54" s="354"/>
      <c r="RDU54" s="354"/>
      <c r="RDV54" s="354"/>
      <c r="RDW54" s="354"/>
      <c r="RDX54" s="354"/>
      <c r="RDY54" s="354"/>
      <c r="RDZ54" s="354"/>
      <c r="REA54" s="354"/>
      <c r="REB54" s="354"/>
      <c r="REC54" s="354"/>
      <c r="RED54" s="354"/>
      <c r="REE54" s="354"/>
      <c r="REF54" s="354"/>
      <c r="REG54" s="354"/>
      <c r="REH54" s="354"/>
      <c r="REI54" s="354"/>
      <c r="REJ54" s="354"/>
      <c r="REK54" s="354"/>
      <c r="REL54" s="354"/>
      <c r="REM54" s="354"/>
      <c r="REN54" s="354"/>
      <c r="REO54" s="354"/>
      <c r="REP54" s="354"/>
      <c r="REQ54" s="354"/>
      <c r="RER54" s="354"/>
      <c r="RES54" s="354"/>
      <c r="RET54" s="354"/>
      <c r="REU54" s="354"/>
      <c r="REV54" s="354"/>
      <c r="REW54" s="354"/>
      <c r="REX54" s="354"/>
      <c r="REY54" s="354"/>
      <c r="REZ54" s="354"/>
      <c r="RFA54" s="354"/>
      <c r="RFB54" s="354"/>
      <c r="RFC54" s="354"/>
      <c r="RFD54" s="354"/>
      <c r="RFE54" s="354"/>
      <c r="RFF54" s="354"/>
      <c r="RFG54" s="354"/>
      <c r="RFH54" s="354"/>
      <c r="RFI54" s="354"/>
      <c r="RFJ54" s="354"/>
      <c r="RFK54" s="354"/>
      <c r="RFL54" s="354"/>
      <c r="RFM54" s="354"/>
      <c r="RFN54" s="354"/>
      <c r="RFO54" s="354"/>
      <c r="RFP54" s="354"/>
      <c r="RFQ54" s="354"/>
      <c r="RFR54" s="354"/>
      <c r="RFS54" s="354"/>
      <c r="RFT54" s="354"/>
      <c r="RFU54" s="354"/>
      <c r="RFV54" s="354"/>
      <c r="RFW54" s="354"/>
      <c r="RFX54" s="354"/>
      <c r="RFY54" s="354"/>
      <c r="RFZ54" s="354"/>
      <c r="RGA54" s="354"/>
      <c r="RGB54" s="354"/>
      <c r="RGC54" s="354"/>
      <c r="RGD54" s="354"/>
      <c r="RGE54" s="354"/>
      <c r="RGF54" s="354"/>
      <c r="RGG54" s="354"/>
      <c r="RGH54" s="354"/>
      <c r="RGI54" s="354"/>
      <c r="RGJ54" s="354"/>
      <c r="RGK54" s="354"/>
      <c r="RGL54" s="354"/>
      <c r="RGM54" s="354"/>
      <c r="RGN54" s="354"/>
      <c r="RGO54" s="354"/>
      <c r="RGP54" s="354"/>
      <c r="RGQ54" s="354"/>
      <c r="RGR54" s="354"/>
      <c r="RGS54" s="354"/>
      <c r="RGT54" s="354"/>
      <c r="RGU54" s="354"/>
      <c r="RGV54" s="354"/>
      <c r="RGW54" s="354"/>
      <c r="RGX54" s="354"/>
      <c r="RGY54" s="354"/>
      <c r="RGZ54" s="354"/>
      <c r="RHA54" s="354"/>
      <c r="RHB54" s="354"/>
      <c r="RHC54" s="354"/>
      <c r="RHD54" s="354"/>
      <c r="RHE54" s="354"/>
      <c r="RHF54" s="354"/>
      <c r="RHG54" s="354"/>
      <c r="RHH54" s="354"/>
      <c r="RHI54" s="354"/>
      <c r="RHJ54" s="354"/>
      <c r="RHK54" s="354"/>
      <c r="RHL54" s="354"/>
      <c r="RHM54" s="354"/>
      <c r="RHN54" s="354"/>
      <c r="RHO54" s="354"/>
      <c r="RHP54" s="354"/>
      <c r="RHQ54" s="354"/>
      <c r="RHR54" s="354"/>
      <c r="RHS54" s="354"/>
      <c r="RHT54" s="354"/>
      <c r="RHU54" s="354"/>
      <c r="RHV54" s="354"/>
      <c r="RHW54" s="354"/>
      <c r="RHX54" s="354"/>
      <c r="RHY54" s="354"/>
      <c r="RHZ54" s="354"/>
      <c r="RIA54" s="354"/>
      <c r="RIB54" s="354"/>
      <c r="RIC54" s="354"/>
      <c r="RID54" s="354"/>
      <c r="RIE54" s="354"/>
      <c r="RIF54" s="354"/>
      <c r="RIG54" s="354"/>
      <c r="RIH54" s="354"/>
      <c r="RII54" s="354"/>
      <c r="RIJ54" s="354"/>
      <c r="RIK54" s="354"/>
      <c r="RIL54" s="354"/>
      <c r="RIM54" s="354"/>
      <c r="RIN54" s="354"/>
      <c r="RIO54" s="354"/>
      <c r="RIP54" s="354"/>
      <c r="RIQ54" s="354"/>
      <c r="RIR54" s="354"/>
      <c r="RIS54" s="354"/>
      <c r="RIT54" s="354"/>
      <c r="RIU54" s="354"/>
      <c r="RIV54" s="354"/>
      <c r="RIW54" s="354"/>
      <c r="RIX54" s="354"/>
      <c r="RIY54" s="354"/>
      <c r="RIZ54" s="354"/>
      <c r="RJA54" s="354"/>
      <c r="RJB54" s="354"/>
      <c r="RJC54" s="354"/>
      <c r="RJD54" s="354"/>
      <c r="RJE54" s="354"/>
      <c r="RJF54" s="354"/>
      <c r="RJG54" s="354"/>
      <c r="RJH54" s="354"/>
      <c r="RJI54" s="354"/>
      <c r="RJJ54" s="354"/>
      <c r="RJK54" s="354"/>
      <c r="RJL54" s="354"/>
      <c r="RJM54" s="354"/>
      <c r="RJN54" s="354"/>
      <c r="RJO54" s="354"/>
      <c r="RJP54" s="354"/>
      <c r="RJQ54" s="354"/>
      <c r="RJR54" s="354"/>
      <c r="RJS54" s="354"/>
      <c r="RJT54" s="354"/>
      <c r="RJU54" s="354"/>
      <c r="RJV54" s="354"/>
      <c r="RJW54" s="354"/>
      <c r="RJX54" s="354"/>
      <c r="RJY54" s="354"/>
      <c r="RJZ54" s="354"/>
      <c r="RKA54" s="354"/>
      <c r="RKB54" s="354"/>
      <c r="RKC54" s="354"/>
      <c r="RKD54" s="354"/>
      <c r="RKE54" s="354"/>
      <c r="RKF54" s="354"/>
      <c r="RKG54" s="354"/>
      <c r="RKH54" s="354"/>
      <c r="RKI54" s="354"/>
      <c r="RKJ54" s="354"/>
      <c r="RKK54" s="354"/>
      <c r="RKL54" s="354"/>
      <c r="RKM54" s="354"/>
      <c r="RKN54" s="354"/>
      <c r="RKO54" s="354"/>
      <c r="RKP54" s="354"/>
      <c r="RKQ54" s="354"/>
      <c r="RKR54" s="354"/>
      <c r="RKS54" s="354"/>
      <c r="RKT54" s="354"/>
      <c r="RKU54" s="354"/>
      <c r="RKV54" s="354"/>
      <c r="RKW54" s="354"/>
      <c r="RKX54" s="354"/>
      <c r="RKY54" s="354"/>
      <c r="RKZ54" s="354"/>
      <c r="RLA54" s="354"/>
      <c r="RLB54" s="354"/>
      <c r="RLC54" s="354"/>
      <c r="RLD54" s="354"/>
      <c r="RLE54" s="354"/>
      <c r="RLF54" s="354"/>
      <c r="RLG54" s="354"/>
      <c r="RLH54" s="354"/>
      <c r="RLI54" s="354"/>
      <c r="RLJ54" s="354"/>
      <c r="RLK54" s="354"/>
      <c r="RLL54" s="354"/>
      <c r="RLM54" s="354"/>
      <c r="RLN54" s="354"/>
      <c r="RLO54" s="354"/>
      <c r="RLP54" s="354"/>
      <c r="RLQ54" s="354"/>
      <c r="RLR54" s="354"/>
      <c r="RLS54" s="354"/>
      <c r="RLT54" s="354"/>
      <c r="RLU54" s="354"/>
      <c r="RLV54" s="354"/>
      <c r="RLW54" s="354"/>
      <c r="RLX54" s="354"/>
      <c r="RLY54" s="354"/>
      <c r="RLZ54" s="354"/>
      <c r="RMA54" s="354"/>
      <c r="RMB54" s="354"/>
      <c r="RMC54" s="354"/>
      <c r="RMD54" s="354"/>
      <c r="RME54" s="354"/>
      <c r="RMF54" s="354"/>
      <c r="RMG54" s="354"/>
      <c r="RMH54" s="354"/>
      <c r="RMI54" s="354"/>
      <c r="RMJ54" s="354"/>
      <c r="RMK54" s="354"/>
      <c r="RML54" s="354"/>
      <c r="RMM54" s="354"/>
      <c r="RMN54" s="354"/>
      <c r="RMO54" s="354"/>
      <c r="RMP54" s="354"/>
      <c r="RMQ54" s="354"/>
      <c r="RMR54" s="354"/>
      <c r="RMS54" s="354"/>
      <c r="RMT54" s="354"/>
      <c r="RMU54" s="354"/>
      <c r="RMV54" s="354"/>
      <c r="RMW54" s="354"/>
      <c r="RMX54" s="354"/>
      <c r="RMY54" s="354"/>
      <c r="RMZ54" s="354"/>
      <c r="RNA54" s="354"/>
      <c r="RNB54" s="354"/>
      <c r="RNC54" s="354"/>
      <c r="RND54" s="354"/>
      <c r="RNE54" s="354"/>
      <c r="RNF54" s="354"/>
      <c r="RNG54" s="354"/>
      <c r="RNH54" s="354"/>
      <c r="RNI54" s="354"/>
      <c r="RNJ54" s="354"/>
      <c r="RNK54" s="354"/>
      <c r="RNL54" s="354"/>
      <c r="RNM54" s="354"/>
      <c r="RNN54" s="354"/>
      <c r="RNO54" s="354"/>
      <c r="RNP54" s="354"/>
      <c r="RNQ54" s="354"/>
      <c r="RNR54" s="354"/>
      <c r="RNS54" s="354"/>
      <c r="RNT54" s="354"/>
      <c r="RNU54" s="354"/>
      <c r="RNV54" s="354"/>
      <c r="RNW54" s="354"/>
      <c r="RNX54" s="354"/>
      <c r="RNY54" s="354"/>
      <c r="RNZ54" s="354"/>
      <c r="ROA54" s="354"/>
      <c r="ROB54" s="354"/>
      <c r="ROC54" s="354"/>
      <c r="ROD54" s="354"/>
      <c r="ROE54" s="354"/>
      <c r="ROF54" s="354"/>
      <c r="ROG54" s="354"/>
      <c r="ROH54" s="354"/>
      <c r="ROI54" s="354"/>
      <c r="ROJ54" s="354"/>
      <c r="ROK54" s="354"/>
      <c r="ROL54" s="354"/>
      <c r="ROM54" s="354"/>
      <c r="RON54" s="354"/>
      <c r="ROO54" s="354"/>
      <c r="ROP54" s="354"/>
      <c r="ROQ54" s="354"/>
      <c r="ROR54" s="354"/>
      <c r="ROS54" s="354"/>
      <c r="ROT54" s="354"/>
      <c r="ROU54" s="354"/>
      <c r="ROV54" s="354"/>
      <c r="ROW54" s="354"/>
      <c r="ROX54" s="354"/>
      <c r="ROY54" s="354"/>
      <c r="ROZ54" s="354"/>
      <c r="RPA54" s="354"/>
      <c r="RPB54" s="354"/>
      <c r="RPC54" s="354"/>
      <c r="RPD54" s="354"/>
      <c r="RPE54" s="354"/>
      <c r="RPF54" s="354"/>
      <c r="RPG54" s="354"/>
      <c r="RPH54" s="354"/>
      <c r="RPI54" s="354"/>
      <c r="RPJ54" s="354"/>
      <c r="RPK54" s="354"/>
      <c r="RPL54" s="354"/>
      <c r="RPM54" s="354"/>
      <c r="RPN54" s="354"/>
      <c r="RPO54" s="354"/>
      <c r="RPP54" s="354"/>
      <c r="RPQ54" s="354"/>
      <c r="RPR54" s="354"/>
      <c r="RPS54" s="354"/>
      <c r="RPT54" s="354"/>
      <c r="RPU54" s="354"/>
      <c r="RPV54" s="354"/>
      <c r="RPW54" s="354"/>
      <c r="RPX54" s="354"/>
      <c r="RPY54" s="354"/>
      <c r="RPZ54" s="354"/>
      <c r="RQA54" s="354"/>
      <c r="RQB54" s="354"/>
      <c r="RQC54" s="354"/>
      <c r="RQD54" s="354"/>
      <c r="RQE54" s="354"/>
      <c r="RQF54" s="354"/>
      <c r="RQG54" s="354"/>
      <c r="RQH54" s="354"/>
      <c r="RQI54" s="354"/>
      <c r="RQJ54" s="354"/>
      <c r="RQK54" s="354"/>
      <c r="RQL54" s="354"/>
      <c r="RQM54" s="354"/>
      <c r="RQN54" s="354"/>
      <c r="RQO54" s="354"/>
      <c r="RQP54" s="354"/>
      <c r="RQQ54" s="354"/>
      <c r="RQR54" s="354"/>
      <c r="RQS54" s="354"/>
      <c r="RQT54" s="354"/>
      <c r="RQU54" s="354"/>
      <c r="RQV54" s="354"/>
      <c r="RQW54" s="354"/>
      <c r="RQX54" s="354"/>
      <c r="RQY54" s="354"/>
      <c r="RQZ54" s="354"/>
      <c r="RRA54" s="354"/>
      <c r="RRB54" s="354"/>
      <c r="RRC54" s="354"/>
      <c r="RRD54" s="354"/>
      <c r="RRE54" s="354"/>
      <c r="RRF54" s="354"/>
      <c r="RRG54" s="354"/>
      <c r="RRH54" s="354"/>
      <c r="RRI54" s="354"/>
      <c r="RRJ54" s="354"/>
      <c r="RRK54" s="354"/>
      <c r="RRL54" s="354"/>
      <c r="RRM54" s="354"/>
      <c r="RRN54" s="354"/>
      <c r="RRO54" s="354"/>
      <c r="RRP54" s="354"/>
      <c r="RRQ54" s="354"/>
      <c r="RRR54" s="354"/>
      <c r="RRS54" s="354"/>
      <c r="RRT54" s="354"/>
      <c r="RRU54" s="354"/>
      <c r="RRV54" s="354"/>
      <c r="RRW54" s="354"/>
      <c r="RRX54" s="354"/>
      <c r="RRY54" s="354"/>
      <c r="RRZ54" s="354"/>
      <c r="RSA54" s="354"/>
      <c r="RSB54" s="354"/>
      <c r="RSC54" s="354"/>
      <c r="RSD54" s="354"/>
      <c r="RSE54" s="354"/>
      <c r="RSF54" s="354"/>
      <c r="RSG54" s="354"/>
      <c r="RSH54" s="354"/>
      <c r="RSI54" s="354"/>
      <c r="RSJ54" s="354"/>
      <c r="RSK54" s="354"/>
      <c r="RSL54" s="354"/>
      <c r="RSM54" s="354"/>
      <c r="RSN54" s="354"/>
      <c r="RSO54" s="354"/>
      <c r="RSP54" s="354"/>
      <c r="RSQ54" s="354"/>
      <c r="RSR54" s="354"/>
      <c r="RSS54" s="354"/>
      <c r="RST54" s="354"/>
      <c r="RSU54" s="354"/>
      <c r="RSV54" s="354"/>
      <c r="RSW54" s="354"/>
      <c r="RSX54" s="354"/>
      <c r="RSY54" s="354"/>
      <c r="RSZ54" s="354"/>
      <c r="RTA54" s="354"/>
      <c r="RTB54" s="354"/>
      <c r="RTC54" s="354"/>
      <c r="RTD54" s="354"/>
      <c r="RTE54" s="354"/>
      <c r="RTF54" s="354"/>
      <c r="RTG54" s="354"/>
      <c r="RTH54" s="354"/>
      <c r="RTI54" s="354"/>
      <c r="RTJ54" s="354"/>
      <c r="RTK54" s="354"/>
      <c r="RTL54" s="354"/>
      <c r="RTM54" s="354"/>
      <c r="RTN54" s="354"/>
      <c r="RTO54" s="354"/>
      <c r="RTP54" s="354"/>
      <c r="RTQ54" s="354"/>
      <c r="RTR54" s="354"/>
      <c r="RTS54" s="354"/>
      <c r="RTT54" s="354"/>
      <c r="RTU54" s="354"/>
      <c r="RTV54" s="354"/>
      <c r="RTW54" s="354"/>
      <c r="RTX54" s="354"/>
      <c r="RTY54" s="354"/>
      <c r="RTZ54" s="354"/>
      <c r="RUA54" s="354"/>
      <c r="RUB54" s="354"/>
      <c r="RUC54" s="354"/>
      <c r="RUD54" s="354"/>
      <c r="RUE54" s="354"/>
      <c r="RUF54" s="354"/>
      <c r="RUG54" s="354"/>
      <c r="RUH54" s="354"/>
      <c r="RUI54" s="354"/>
      <c r="RUJ54" s="354"/>
      <c r="RUK54" s="354"/>
      <c r="RUL54" s="354"/>
      <c r="RUM54" s="354"/>
      <c r="RUN54" s="354"/>
      <c r="RUO54" s="354"/>
      <c r="RUP54" s="354"/>
      <c r="RUQ54" s="354"/>
      <c r="RUR54" s="354"/>
      <c r="RUS54" s="354"/>
      <c r="RUT54" s="354"/>
      <c r="RUU54" s="354"/>
      <c r="RUV54" s="354"/>
      <c r="RUW54" s="354"/>
      <c r="RUX54" s="354"/>
      <c r="RUY54" s="354"/>
      <c r="RUZ54" s="354"/>
      <c r="RVA54" s="354"/>
      <c r="RVB54" s="354"/>
      <c r="RVC54" s="354"/>
      <c r="RVD54" s="354"/>
      <c r="RVE54" s="354"/>
      <c r="RVF54" s="354"/>
      <c r="RVG54" s="354"/>
      <c r="RVH54" s="354"/>
      <c r="RVI54" s="354"/>
      <c r="RVJ54" s="354"/>
      <c r="RVK54" s="354"/>
      <c r="RVL54" s="354"/>
      <c r="RVM54" s="354"/>
      <c r="RVN54" s="354"/>
      <c r="RVO54" s="354"/>
      <c r="RVP54" s="354"/>
      <c r="RVQ54" s="354"/>
      <c r="RVR54" s="354"/>
      <c r="RVS54" s="354"/>
      <c r="RVT54" s="354"/>
      <c r="RVU54" s="354"/>
      <c r="RVV54" s="354"/>
      <c r="RVW54" s="354"/>
      <c r="RVX54" s="354"/>
      <c r="RVY54" s="354"/>
      <c r="RVZ54" s="354"/>
      <c r="RWA54" s="354"/>
      <c r="RWB54" s="354"/>
      <c r="RWC54" s="354"/>
      <c r="RWD54" s="354"/>
      <c r="RWE54" s="354"/>
      <c r="RWF54" s="354"/>
      <c r="RWG54" s="354"/>
      <c r="RWH54" s="354"/>
      <c r="RWI54" s="354"/>
      <c r="RWJ54" s="354"/>
      <c r="RWK54" s="354"/>
      <c r="RWL54" s="354"/>
      <c r="RWM54" s="354"/>
      <c r="RWN54" s="354"/>
      <c r="RWO54" s="354"/>
      <c r="RWP54" s="354"/>
      <c r="RWQ54" s="354"/>
      <c r="RWR54" s="354"/>
      <c r="RWS54" s="354"/>
      <c r="RWT54" s="354"/>
      <c r="RWU54" s="354"/>
      <c r="RWV54" s="354"/>
      <c r="RWW54" s="354"/>
      <c r="RWX54" s="354"/>
      <c r="RWY54" s="354"/>
      <c r="RWZ54" s="354"/>
      <c r="RXA54" s="354"/>
      <c r="RXB54" s="354"/>
      <c r="RXC54" s="354"/>
      <c r="RXD54" s="354"/>
      <c r="RXE54" s="354"/>
      <c r="RXF54" s="354"/>
      <c r="RXG54" s="354"/>
      <c r="RXH54" s="354"/>
      <c r="RXI54" s="354"/>
      <c r="RXJ54" s="354"/>
      <c r="RXK54" s="354"/>
      <c r="RXL54" s="354"/>
      <c r="RXM54" s="354"/>
      <c r="RXN54" s="354"/>
      <c r="RXO54" s="354"/>
      <c r="RXP54" s="354"/>
      <c r="RXQ54" s="354"/>
      <c r="RXR54" s="354"/>
      <c r="RXS54" s="354"/>
      <c r="RXT54" s="354"/>
      <c r="RXU54" s="354"/>
      <c r="RXV54" s="354"/>
      <c r="RXW54" s="354"/>
      <c r="RXX54" s="354"/>
      <c r="RXY54" s="354"/>
      <c r="RXZ54" s="354"/>
      <c r="RYA54" s="354"/>
      <c r="RYB54" s="354"/>
      <c r="RYC54" s="354"/>
      <c r="RYD54" s="354"/>
      <c r="RYE54" s="354"/>
      <c r="RYF54" s="354"/>
      <c r="RYG54" s="354"/>
      <c r="RYH54" s="354"/>
      <c r="RYI54" s="354"/>
      <c r="RYJ54" s="354"/>
      <c r="RYK54" s="354"/>
      <c r="RYL54" s="354"/>
      <c r="RYM54" s="354"/>
      <c r="RYN54" s="354"/>
      <c r="RYO54" s="354"/>
      <c r="RYP54" s="354"/>
      <c r="RYQ54" s="354"/>
      <c r="RYR54" s="354"/>
      <c r="RYS54" s="354"/>
      <c r="RYT54" s="354"/>
      <c r="RYU54" s="354"/>
      <c r="RYV54" s="354"/>
      <c r="RYW54" s="354"/>
      <c r="RYX54" s="354"/>
      <c r="RYY54" s="354"/>
      <c r="RYZ54" s="354"/>
      <c r="RZA54" s="354"/>
      <c r="RZB54" s="354"/>
      <c r="RZC54" s="354"/>
      <c r="RZD54" s="354"/>
      <c r="RZE54" s="354"/>
      <c r="RZF54" s="354"/>
      <c r="RZG54" s="354"/>
      <c r="RZH54" s="354"/>
      <c r="RZI54" s="354"/>
      <c r="RZJ54" s="354"/>
      <c r="RZK54" s="354"/>
      <c r="RZL54" s="354"/>
      <c r="RZM54" s="354"/>
      <c r="RZN54" s="354"/>
      <c r="RZO54" s="354"/>
      <c r="RZP54" s="354"/>
      <c r="RZQ54" s="354"/>
      <c r="RZR54" s="354"/>
      <c r="RZS54" s="354"/>
      <c r="RZT54" s="354"/>
      <c r="RZU54" s="354"/>
      <c r="RZV54" s="354"/>
      <c r="RZW54" s="354"/>
      <c r="RZX54" s="354"/>
      <c r="RZY54" s="354"/>
      <c r="RZZ54" s="354"/>
      <c r="SAA54" s="354"/>
      <c r="SAB54" s="354"/>
      <c r="SAC54" s="354"/>
      <c r="SAD54" s="354"/>
      <c r="SAE54" s="354"/>
      <c r="SAF54" s="354"/>
      <c r="SAG54" s="354"/>
      <c r="SAH54" s="354"/>
      <c r="SAI54" s="354"/>
      <c r="SAJ54" s="354"/>
      <c r="SAK54" s="354"/>
      <c r="SAL54" s="354"/>
      <c r="SAM54" s="354"/>
      <c r="SAN54" s="354"/>
      <c r="SAO54" s="354"/>
      <c r="SAP54" s="354"/>
      <c r="SAQ54" s="354"/>
      <c r="SAR54" s="354"/>
      <c r="SAS54" s="354"/>
      <c r="SAT54" s="354"/>
      <c r="SAU54" s="354"/>
      <c r="SAV54" s="354"/>
      <c r="SAW54" s="354"/>
      <c r="SAX54" s="354"/>
      <c r="SAY54" s="354"/>
      <c r="SAZ54" s="354"/>
      <c r="SBA54" s="354"/>
      <c r="SBB54" s="354"/>
      <c r="SBC54" s="354"/>
      <c r="SBD54" s="354"/>
      <c r="SBE54" s="354"/>
      <c r="SBF54" s="354"/>
      <c r="SBG54" s="354"/>
      <c r="SBH54" s="354"/>
      <c r="SBI54" s="354"/>
      <c r="SBJ54" s="354"/>
      <c r="SBK54" s="354"/>
      <c r="SBL54" s="354"/>
      <c r="SBM54" s="354"/>
      <c r="SBN54" s="354"/>
      <c r="SBO54" s="354"/>
      <c r="SBP54" s="354"/>
      <c r="SBQ54" s="354"/>
      <c r="SBR54" s="354"/>
      <c r="SBS54" s="354"/>
      <c r="SBT54" s="354"/>
      <c r="SBU54" s="354"/>
      <c r="SBV54" s="354"/>
      <c r="SBW54" s="354"/>
      <c r="SBX54" s="354"/>
      <c r="SBY54" s="354"/>
      <c r="SBZ54" s="354"/>
      <c r="SCA54" s="354"/>
      <c r="SCB54" s="354"/>
      <c r="SCC54" s="354"/>
      <c r="SCD54" s="354"/>
      <c r="SCE54" s="354"/>
      <c r="SCF54" s="354"/>
      <c r="SCG54" s="354"/>
      <c r="SCH54" s="354"/>
      <c r="SCI54" s="354"/>
      <c r="SCJ54" s="354"/>
      <c r="SCK54" s="354"/>
      <c r="SCL54" s="354"/>
      <c r="SCM54" s="354"/>
      <c r="SCN54" s="354"/>
      <c r="SCO54" s="354"/>
      <c r="SCP54" s="354"/>
      <c r="SCQ54" s="354"/>
      <c r="SCR54" s="354"/>
      <c r="SCS54" s="354"/>
      <c r="SCT54" s="354"/>
      <c r="SCU54" s="354"/>
      <c r="SCV54" s="354"/>
      <c r="SCW54" s="354"/>
      <c r="SCX54" s="354"/>
      <c r="SCY54" s="354"/>
      <c r="SCZ54" s="354"/>
      <c r="SDA54" s="354"/>
      <c r="SDB54" s="354"/>
      <c r="SDC54" s="354"/>
      <c r="SDD54" s="354"/>
      <c r="SDE54" s="354"/>
      <c r="SDF54" s="354"/>
      <c r="SDG54" s="354"/>
      <c r="SDH54" s="354"/>
      <c r="SDI54" s="354"/>
      <c r="SDJ54" s="354"/>
      <c r="SDK54" s="354"/>
      <c r="SDL54" s="354"/>
      <c r="SDM54" s="354"/>
      <c r="SDN54" s="354"/>
      <c r="SDO54" s="354"/>
      <c r="SDP54" s="354"/>
      <c r="SDQ54" s="354"/>
      <c r="SDR54" s="354"/>
      <c r="SDS54" s="354"/>
      <c r="SDT54" s="354"/>
      <c r="SDU54" s="354"/>
      <c r="SDV54" s="354"/>
      <c r="SDW54" s="354"/>
      <c r="SDX54" s="354"/>
      <c r="SDY54" s="354"/>
      <c r="SDZ54" s="354"/>
      <c r="SEA54" s="354"/>
      <c r="SEB54" s="354"/>
      <c r="SEC54" s="354"/>
      <c r="SED54" s="354"/>
      <c r="SEE54" s="354"/>
      <c r="SEF54" s="354"/>
      <c r="SEG54" s="354"/>
      <c r="SEH54" s="354"/>
      <c r="SEI54" s="354"/>
      <c r="SEJ54" s="354"/>
      <c r="SEK54" s="354"/>
      <c r="SEL54" s="354"/>
      <c r="SEM54" s="354"/>
      <c r="SEN54" s="354"/>
      <c r="SEO54" s="354"/>
      <c r="SEP54" s="354"/>
      <c r="SEQ54" s="354"/>
      <c r="SER54" s="354"/>
      <c r="SES54" s="354"/>
      <c r="SET54" s="354"/>
      <c r="SEU54" s="354"/>
      <c r="SEV54" s="354"/>
      <c r="SEW54" s="354"/>
      <c r="SEX54" s="354"/>
      <c r="SEY54" s="354"/>
      <c r="SEZ54" s="354"/>
      <c r="SFA54" s="354"/>
      <c r="SFB54" s="354"/>
      <c r="SFC54" s="354"/>
      <c r="SFD54" s="354"/>
      <c r="SFE54" s="354"/>
      <c r="SFF54" s="354"/>
      <c r="SFG54" s="354"/>
      <c r="SFH54" s="354"/>
      <c r="SFI54" s="354"/>
      <c r="SFJ54" s="354"/>
      <c r="SFK54" s="354"/>
      <c r="SFL54" s="354"/>
      <c r="SFM54" s="354"/>
      <c r="SFN54" s="354"/>
      <c r="SFO54" s="354"/>
      <c r="SFP54" s="354"/>
      <c r="SFQ54" s="354"/>
      <c r="SFR54" s="354"/>
      <c r="SFS54" s="354"/>
      <c r="SFT54" s="354"/>
      <c r="SFU54" s="354"/>
      <c r="SFV54" s="354"/>
      <c r="SFW54" s="354"/>
      <c r="SFX54" s="354"/>
      <c r="SFY54" s="354"/>
      <c r="SFZ54" s="354"/>
      <c r="SGA54" s="354"/>
      <c r="SGB54" s="354"/>
      <c r="SGC54" s="354"/>
      <c r="SGD54" s="354"/>
      <c r="SGE54" s="354"/>
      <c r="SGF54" s="354"/>
      <c r="SGG54" s="354"/>
      <c r="SGH54" s="354"/>
      <c r="SGI54" s="354"/>
      <c r="SGJ54" s="354"/>
      <c r="SGK54" s="354"/>
      <c r="SGL54" s="354"/>
      <c r="SGM54" s="354"/>
      <c r="SGN54" s="354"/>
      <c r="SGO54" s="354"/>
      <c r="SGP54" s="354"/>
      <c r="SGQ54" s="354"/>
      <c r="SGR54" s="354"/>
      <c r="SGS54" s="354"/>
      <c r="SGT54" s="354"/>
      <c r="SGU54" s="354"/>
      <c r="SGV54" s="354"/>
      <c r="SGW54" s="354"/>
      <c r="SGX54" s="354"/>
      <c r="SGY54" s="354"/>
      <c r="SGZ54" s="354"/>
      <c r="SHA54" s="354"/>
      <c r="SHB54" s="354"/>
      <c r="SHC54" s="354"/>
      <c r="SHD54" s="354"/>
      <c r="SHE54" s="354"/>
      <c r="SHF54" s="354"/>
      <c r="SHG54" s="354"/>
      <c r="SHH54" s="354"/>
      <c r="SHI54" s="354"/>
      <c r="SHJ54" s="354"/>
      <c r="SHK54" s="354"/>
      <c r="SHL54" s="354"/>
      <c r="SHM54" s="354"/>
      <c r="SHN54" s="354"/>
      <c r="SHO54" s="354"/>
      <c r="SHP54" s="354"/>
      <c r="SHQ54" s="354"/>
      <c r="SHR54" s="354"/>
      <c r="SHS54" s="354"/>
      <c r="SHT54" s="354"/>
      <c r="SHU54" s="354"/>
      <c r="SHV54" s="354"/>
      <c r="SHW54" s="354"/>
      <c r="SHX54" s="354"/>
      <c r="SHY54" s="354"/>
      <c r="SHZ54" s="354"/>
      <c r="SIA54" s="354"/>
      <c r="SIB54" s="354"/>
      <c r="SIC54" s="354"/>
      <c r="SID54" s="354"/>
      <c r="SIE54" s="354"/>
      <c r="SIF54" s="354"/>
      <c r="SIG54" s="354"/>
      <c r="SIH54" s="354"/>
      <c r="SII54" s="354"/>
      <c r="SIJ54" s="354"/>
      <c r="SIK54" s="354"/>
      <c r="SIL54" s="354"/>
      <c r="SIM54" s="354"/>
      <c r="SIN54" s="354"/>
      <c r="SIO54" s="354"/>
      <c r="SIP54" s="354"/>
      <c r="SIQ54" s="354"/>
      <c r="SIR54" s="354"/>
      <c r="SIS54" s="354"/>
      <c r="SIT54" s="354"/>
      <c r="SIU54" s="354"/>
      <c r="SIV54" s="354"/>
      <c r="SIW54" s="354"/>
      <c r="SIX54" s="354"/>
      <c r="SIY54" s="354"/>
      <c r="SIZ54" s="354"/>
      <c r="SJA54" s="354"/>
      <c r="SJB54" s="354"/>
      <c r="SJC54" s="354"/>
      <c r="SJD54" s="354"/>
      <c r="SJE54" s="354"/>
      <c r="SJF54" s="354"/>
      <c r="SJG54" s="354"/>
      <c r="SJH54" s="354"/>
      <c r="SJI54" s="354"/>
      <c r="SJJ54" s="354"/>
      <c r="SJK54" s="354"/>
      <c r="SJL54" s="354"/>
      <c r="SJM54" s="354"/>
      <c r="SJN54" s="354"/>
      <c r="SJO54" s="354"/>
      <c r="SJP54" s="354"/>
      <c r="SJQ54" s="354"/>
      <c r="SJR54" s="354"/>
      <c r="SJS54" s="354"/>
      <c r="SJT54" s="354"/>
      <c r="SJU54" s="354"/>
      <c r="SJV54" s="354"/>
      <c r="SJW54" s="354"/>
      <c r="SJX54" s="354"/>
      <c r="SJY54" s="354"/>
      <c r="SJZ54" s="354"/>
      <c r="SKA54" s="354"/>
      <c r="SKB54" s="354"/>
      <c r="SKC54" s="354"/>
      <c r="SKD54" s="354"/>
      <c r="SKE54" s="354"/>
      <c r="SKF54" s="354"/>
      <c r="SKG54" s="354"/>
      <c r="SKH54" s="354"/>
      <c r="SKI54" s="354"/>
      <c r="SKJ54" s="354"/>
      <c r="SKK54" s="354"/>
      <c r="SKL54" s="354"/>
      <c r="SKM54" s="354"/>
      <c r="SKN54" s="354"/>
      <c r="SKO54" s="354"/>
      <c r="SKP54" s="354"/>
      <c r="SKQ54" s="354"/>
      <c r="SKR54" s="354"/>
      <c r="SKS54" s="354"/>
      <c r="SKT54" s="354"/>
      <c r="SKU54" s="354"/>
      <c r="SKV54" s="354"/>
      <c r="SKW54" s="354"/>
      <c r="SKX54" s="354"/>
      <c r="SKY54" s="354"/>
      <c r="SKZ54" s="354"/>
      <c r="SLA54" s="354"/>
      <c r="SLB54" s="354"/>
      <c r="SLC54" s="354"/>
      <c r="SLD54" s="354"/>
      <c r="SLE54" s="354"/>
      <c r="SLF54" s="354"/>
      <c r="SLG54" s="354"/>
      <c r="SLH54" s="354"/>
      <c r="SLI54" s="354"/>
      <c r="SLJ54" s="354"/>
      <c r="SLK54" s="354"/>
      <c r="SLL54" s="354"/>
      <c r="SLM54" s="354"/>
      <c r="SLN54" s="354"/>
      <c r="SLO54" s="354"/>
      <c r="SLP54" s="354"/>
      <c r="SLQ54" s="354"/>
      <c r="SLR54" s="354"/>
      <c r="SLS54" s="354"/>
      <c r="SLT54" s="354"/>
      <c r="SLU54" s="354"/>
      <c r="SLV54" s="354"/>
      <c r="SLW54" s="354"/>
      <c r="SLX54" s="354"/>
      <c r="SLY54" s="354"/>
      <c r="SLZ54" s="354"/>
      <c r="SMA54" s="354"/>
      <c r="SMB54" s="354"/>
      <c r="SMC54" s="354"/>
      <c r="SMD54" s="354"/>
      <c r="SME54" s="354"/>
      <c r="SMF54" s="354"/>
      <c r="SMG54" s="354"/>
      <c r="SMH54" s="354"/>
      <c r="SMI54" s="354"/>
      <c r="SMJ54" s="354"/>
      <c r="SMK54" s="354"/>
      <c r="SML54" s="354"/>
      <c r="SMM54" s="354"/>
      <c r="SMN54" s="354"/>
      <c r="SMO54" s="354"/>
      <c r="SMP54" s="354"/>
      <c r="SMQ54" s="354"/>
      <c r="SMR54" s="354"/>
      <c r="SMS54" s="354"/>
      <c r="SMT54" s="354"/>
      <c r="SMU54" s="354"/>
      <c r="SMV54" s="354"/>
      <c r="SMW54" s="354"/>
      <c r="SMX54" s="354"/>
      <c r="SMY54" s="354"/>
      <c r="SMZ54" s="354"/>
      <c r="SNA54" s="354"/>
      <c r="SNB54" s="354"/>
      <c r="SNC54" s="354"/>
      <c r="SND54" s="354"/>
      <c r="SNE54" s="354"/>
      <c r="SNF54" s="354"/>
      <c r="SNG54" s="354"/>
      <c r="SNH54" s="354"/>
      <c r="SNI54" s="354"/>
      <c r="SNJ54" s="354"/>
      <c r="SNK54" s="354"/>
      <c r="SNL54" s="354"/>
      <c r="SNM54" s="354"/>
      <c r="SNN54" s="354"/>
      <c r="SNO54" s="354"/>
      <c r="SNP54" s="354"/>
      <c r="SNQ54" s="354"/>
      <c r="SNR54" s="354"/>
      <c r="SNS54" s="354"/>
      <c r="SNT54" s="354"/>
      <c r="SNU54" s="354"/>
      <c r="SNV54" s="354"/>
      <c r="SNW54" s="354"/>
      <c r="SNX54" s="354"/>
      <c r="SNY54" s="354"/>
      <c r="SNZ54" s="354"/>
      <c r="SOA54" s="354"/>
      <c r="SOB54" s="354"/>
      <c r="SOC54" s="354"/>
      <c r="SOD54" s="354"/>
      <c r="SOE54" s="354"/>
      <c r="SOF54" s="354"/>
      <c r="SOG54" s="354"/>
      <c r="SOH54" s="354"/>
      <c r="SOI54" s="354"/>
      <c r="SOJ54" s="354"/>
      <c r="SOK54" s="354"/>
      <c r="SOL54" s="354"/>
      <c r="SOM54" s="354"/>
      <c r="SON54" s="354"/>
      <c r="SOO54" s="354"/>
      <c r="SOP54" s="354"/>
      <c r="SOQ54" s="354"/>
      <c r="SOR54" s="354"/>
      <c r="SOS54" s="354"/>
      <c r="SOT54" s="354"/>
      <c r="SOU54" s="354"/>
      <c r="SOV54" s="354"/>
      <c r="SOW54" s="354"/>
      <c r="SOX54" s="354"/>
      <c r="SOY54" s="354"/>
      <c r="SOZ54" s="354"/>
      <c r="SPA54" s="354"/>
      <c r="SPB54" s="354"/>
      <c r="SPC54" s="354"/>
      <c r="SPD54" s="354"/>
      <c r="SPE54" s="354"/>
      <c r="SPF54" s="354"/>
      <c r="SPG54" s="354"/>
      <c r="SPH54" s="354"/>
      <c r="SPI54" s="354"/>
      <c r="SPJ54" s="354"/>
      <c r="SPK54" s="354"/>
      <c r="SPL54" s="354"/>
      <c r="SPM54" s="354"/>
      <c r="SPN54" s="354"/>
      <c r="SPO54" s="354"/>
      <c r="SPP54" s="354"/>
      <c r="SPQ54" s="354"/>
      <c r="SPR54" s="354"/>
      <c r="SPS54" s="354"/>
      <c r="SPT54" s="354"/>
      <c r="SPU54" s="354"/>
      <c r="SPV54" s="354"/>
      <c r="SPW54" s="354"/>
      <c r="SPX54" s="354"/>
      <c r="SPY54" s="354"/>
      <c r="SPZ54" s="354"/>
      <c r="SQA54" s="354"/>
      <c r="SQB54" s="354"/>
      <c r="SQC54" s="354"/>
      <c r="SQD54" s="354"/>
      <c r="SQE54" s="354"/>
      <c r="SQF54" s="354"/>
      <c r="SQG54" s="354"/>
      <c r="SQH54" s="354"/>
      <c r="SQI54" s="354"/>
      <c r="SQJ54" s="354"/>
      <c r="SQK54" s="354"/>
      <c r="SQL54" s="354"/>
      <c r="SQM54" s="354"/>
      <c r="SQN54" s="354"/>
      <c r="SQO54" s="354"/>
      <c r="SQP54" s="354"/>
      <c r="SQQ54" s="354"/>
      <c r="SQR54" s="354"/>
      <c r="SQS54" s="354"/>
      <c r="SQT54" s="354"/>
      <c r="SQU54" s="354"/>
      <c r="SQV54" s="354"/>
      <c r="SQW54" s="354"/>
      <c r="SQX54" s="354"/>
      <c r="SQY54" s="354"/>
      <c r="SQZ54" s="354"/>
      <c r="SRA54" s="354"/>
      <c r="SRB54" s="354"/>
      <c r="SRC54" s="354"/>
      <c r="SRD54" s="354"/>
      <c r="SRE54" s="354"/>
      <c r="SRF54" s="354"/>
      <c r="SRG54" s="354"/>
      <c r="SRH54" s="354"/>
      <c r="SRI54" s="354"/>
      <c r="SRJ54" s="354"/>
      <c r="SRK54" s="354"/>
      <c r="SRL54" s="354"/>
      <c r="SRM54" s="354"/>
      <c r="SRN54" s="354"/>
      <c r="SRO54" s="354"/>
      <c r="SRP54" s="354"/>
      <c r="SRQ54" s="354"/>
      <c r="SRR54" s="354"/>
      <c r="SRS54" s="354"/>
      <c r="SRT54" s="354"/>
      <c r="SRU54" s="354"/>
      <c r="SRV54" s="354"/>
      <c r="SRW54" s="354"/>
      <c r="SRX54" s="354"/>
      <c r="SRY54" s="354"/>
      <c r="SRZ54" s="354"/>
      <c r="SSA54" s="354"/>
      <c r="SSB54" s="354"/>
      <c r="SSC54" s="354"/>
      <c r="SSD54" s="354"/>
      <c r="SSE54" s="354"/>
      <c r="SSF54" s="354"/>
      <c r="SSG54" s="354"/>
      <c r="SSH54" s="354"/>
      <c r="SSI54" s="354"/>
      <c r="SSJ54" s="354"/>
      <c r="SSK54" s="354"/>
      <c r="SSL54" s="354"/>
      <c r="SSM54" s="354"/>
      <c r="SSN54" s="354"/>
      <c r="SSO54" s="354"/>
      <c r="SSP54" s="354"/>
      <c r="SSQ54" s="354"/>
      <c r="SSR54" s="354"/>
      <c r="SSS54" s="354"/>
      <c r="SST54" s="354"/>
      <c r="SSU54" s="354"/>
      <c r="SSV54" s="354"/>
      <c r="SSW54" s="354"/>
      <c r="SSX54" s="354"/>
      <c r="SSY54" s="354"/>
      <c r="SSZ54" s="354"/>
      <c r="STA54" s="354"/>
      <c r="STB54" s="354"/>
      <c r="STC54" s="354"/>
      <c r="STD54" s="354"/>
      <c r="STE54" s="354"/>
      <c r="STF54" s="354"/>
      <c r="STG54" s="354"/>
      <c r="STH54" s="354"/>
      <c r="STI54" s="354"/>
      <c r="STJ54" s="354"/>
      <c r="STK54" s="354"/>
      <c r="STL54" s="354"/>
      <c r="STM54" s="354"/>
      <c r="STN54" s="354"/>
      <c r="STO54" s="354"/>
      <c r="STP54" s="354"/>
      <c r="STQ54" s="354"/>
      <c r="STR54" s="354"/>
      <c r="STS54" s="354"/>
      <c r="STT54" s="354"/>
      <c r="STU54" s="354"/>
      <c r="STV54" s="354"/>
      <c r="STW54" s="354"/>
      <c r="STX54" s="354"/>
      <c r="STY54" s="354"/>
      <c r="STZ54" s="354"/>
      <c r="SUA54" s="354"/>
      <c r="SUB54" s="354"/>
      <c r="SUC54" s="354"/>
      <c r="SUD54" s="354"/>
      <c r="SUE54" s="354"/>
      <c r="SUF54" s="354"/>
      <c r="SUG54" s="354"/>
      <c r="SUH54" s="354"/>
      <c r="SUI54" s="354"/>
      <c r="SUJ54" s="354"/>
      <c r="SUK54" s="354"/>
      <c r="SUL54" s="354"/>
      <c r="SUM54" s="354"/>
      <c r="SUN54" s="354"/>
      <c r="SUO54" s="354"/>
      <c r="SUP54" s="354"/>
      <c r="SUQ54" s="354"/>
      <c r="SUR54" s="354"/>
      <c r="SUS54" s="354"/>
      <c r="SUT54" s="354"/>
      <c r="SUU54" s="354"/>
      <c r="SUV54" s="354"/>
      <c r="SUW54" s="354"/>
      <c r="SUX54" s="354"/>
      <c r="SUY54" s="354"/>
      <c r="SUZ54" s="354"/>
      <c r="SVA54" s="354"/>
      <c r="SVB54" s="354"/>
      <c r="SVC54" s="354"/>
      <c r="SVD54" s="354"/>
      <c r="SVE54" s="354"/>
      <c r="SVF54" s="354"/>
      <c r="SVG54" s="354"/>
      <c r="SVH54" s="354"/>
      <c r="SVI54" s="354"/>
      <c r="SVJ54" s="354"/>
      <c r="SVK54" s="354"/>
      <c r="SVL54" s="354"/>
      <c r="SVM54" s="354"/>
      <c r="SVN54" s="354"/>
      <c r="SVO54" s="354"/>
      <c r="SVP54" s="354"/>
      <c r="SVQ54" s="354"/>
      <c r="SVR54" s="354"/>
      <c r="SVS54" s="354"/>
      <c r="SVT54" s="354"/>
      <c r="SVU54" s="354"/>
      <c r="SVV54" s="354"/>
      <c r="SVW54" s="354"/>
      <c r="SVX54" s="354"/>
      <c r="SVY54" s="354"/>
      <c r="SVZ54" s="354"/>
      <c r="SWA54" s="354"/>
      <c r="SWB54" s="354"/>
      <c r="SWC54" s="354"/>
      <c r="SWD54" s="354"/>
      <c r="SWE54" s="354"/>
      <c r="SWF54" s="354"/>
      <c r="SWG54" s="354"/>
      <c r="SWH54" s="354"/>
      <c r="SWI54" s="354"/>
      <c r="SWJ54" s="354"/>
      <c r="SWK54" s="354"/>
      <c r="SWL54" s="354"/>
      <c r="SWM54" s="354"/>
      <c r="SWN54" s="354"/>
      <c r="SWO54" s="354"/>
      <c r="SWP54" s="354"/>
      <c r="SWQ54" s="354"/>
      <c r="SWR54" s="354"/>
      <c r="SWS54" s="354"/>
      <c r="SWT54" s="354"/>
      <c r="SWU54" s="354"/>
      <c r="SWV54" s="354"/>
      <c r="SWW54" s="354"/>
      <c r="SWX54" s="354"/>
      <c r="SWY54" s="354"/>
      <c r="SWZ54" s="354"/>
      <c r="SXA54" s="354"/>
      <c r="SXB54" s="354"/>
      <c r="SXC54" s="354"/>
      <c r="SXD54" s="354"/>
      <c r="SXE54" s="354"/>
      <c r="SXF54" s="354"/>
      <c r="SXG54" s="354"/>
      <c r="SXH54" s="354"/>
      <c r="SXI54" s="354"/>
      <c r="SXJ54" s="354"/>
      <c r="SXK54" s="354"/>
      <c r="SXL54" s="354"/>
      <c r="SXM54" s="354"/>
      <c r="SXN54" s="354"/>
      <c r="SXO54" s="354"/>
      <c r="SXP54" s="354"/>
      <c r="SXQ54" s="354"/>
      <c r="SXR54" s="354"/>
      <c r="SXS54" s="354"/>
      <c r="SXT54" s="354"/>
      <c r="SXU54" s="354"/>
      <c r="SXV54" s="354"/>
      <c r="SXW54" s="354"/>
      <c r="SXX54" s="354"/>
      <c r="SXY54" s="354"/>
      <c r="SXZ54" s="354"/>
      <c r="SYA54" s="354"/>
      <c r="SYB54" s="354"/>
      <c r="SYC54" s="354"/>
      <c r="SYD54" s="354"/>
      <c r="SYE54" s="354"/>
      <c r="SYF54" s="354"/>
      <c r="SYG54" s="354"/>
      <c r="SYH54" s="354"/>
      <c r="SYI54" s="354"/>
      <c r="SYJ54" s="354"/>
      <c r="SYK54" s="354"/>
      <c r="SYL54" s="354"/>
      <c r="SYM54" s="354"/>
      <c r="SYN54" s="354"/>
      <c r="SYO54" s="354"/>
      <c r="SYP54" s="354"/>
      <c r="SYQ54" s="354"/>
      <c r="SYR54" s="354"/>
      <c r="SYS54" s="354"/>
      <c r="SYT54" s="354"/>
      <c r="SYU54" s="354"/>
      <c r="SYV54" s="354"/>
      <c r="SYW54" s="354"/>
      <c r="SYX54" s="354"/>
      <c r="SYY54" s="354"/>
      <c r="SYZ54" s="354"/>
      <c r="SZA54" s="354"/>
      <c r="SZB54" s="354"/>
      <c r="SZC54" s="354"/>
      <c r="SZD54" s="354"/>
      <c r="SZE54" s="354"/>
      <c r="SZF54" s="354"/>
      <c r="SZG54" s="354"/>
      <c r="SZH54" s="354"/>
      <c r="SZI54" s="354"/>
      <c r="SZJ54" s="354"/>
      <c r="SZK54" s="354"/>
      <c r="SZL54" s="354"/>
      <c r="SZM54" s="354"/>
      <c r="SZN54" s="354"/>
      <c r="SZO54" s="354"/>
      <c r="SZP54" s="354"/>
      <c r="SZQ54" s="354"/>
      <c r="SZR54" s="354"/>
      <c r="SZS54" s="354"/>
      <c r="SZT54" s="354"/>
      <c r="SZU54" s="354"/>
      <c r="SZV54" s="354"/>
      <c r="SZW54" s="354"/>
      <c r="SZX54" s="354"/>
      <c r="SZY54" s="354"/>
      <c r="SZZ54" s="354"/>
      <c r="TAA54" s="354"/>
      <c r="TAB54" s="354"/>
      <c r="TAC54" s="354"/>
      <c r="TAD54" s="354"/>
      <c r="TAE54" s="354"/>
      <c r="TAF54" s="354"/>
      <c r="TAG54" s="354"/>
      <c r="TAH54" s="354"/>
      <c r="TAI54" s="354"/>
      <c r="TAJ54" s="354"/>
      <c r="TAK54" s="354"/>
      <c r="TAL54" s="354"/>
      <c r="TAM54" s="354"/>
      <c r="TAN54" s="354"/>
      <c r="TAO54" s="354"/>
      <c r="TAP54" s="354"/>
      <c r="TAQ54" s="354"/>
      <c r="TAR54" s="354"/>
      <c r="TAS54" s="354"/>
      <c r="TAT54" s="354"/>
      <c r="TAU54" s="354"/>
      <c r="TAV54" s="354"/>
      <c r="TAW54" s="354"/>
      <c r="TAX54" s="354"/>
      <c r="TAY54" s="354"/>
      <c r="TAZ54" s="354"/>
      <c r="TBA54" s="354"/>
      <c r="TBB54" s="354"/>
      <c r="TBC54" s="354"/>
      <c r="TBD54" s="354"/>
      <c r="TBE54" s="354"/>
      <c r="TBF54" s="354"/>
      <c r="TBG54" s="354"/>
      <c r="TBH54" s="354"/>
      <c r="TBI54" s="354"/>
      <c r="TBJ54" s="354"/>
      <c r="TBK54" s="354"/>
      <c r="TBL54" s="354"/>
      <c r="TBM54" s="354"/>
      <c r="TBN54" s="354"/>
      <c r="TBO54" s="354"/>
      <c r="TBP54" s="354"/>
      <c r="TBQ54" s="354"/>
      <c r="TBR54" s="354"/>
      <c r="TBS54" s="354"/>
      <c r="TBT54" s="354"/>
      <c r="TBU54" s="354"/>
      <c r="TBV54" s="354"/>
      <c r="TBW54" s="354"/>
      <c r="TBX54" s="354"/>
      <c r="TBY54" s="354"/>
      <c r="TBZ54" s="354"/>
      <c r="TCA54" s="354"/>
      <c r="TCB54" s="354"/>
      <c r="TCC54" s="354"/>
      <c r="TCD54" s="354"/>
      <c r="TCE54" s="354"/>
      <c r="TCF54" s="354"/>
      <c r="TCG54" s="354"/>
      <c r="TCH54" s="354"/>
      <c r="TCI54" s="354"/>
      <c r="TCJ54" s="354"/>
      <c r="TCK54" s="354"/>
      <c r="TCL54" s="354"/>
      <c r="TCM54" s="354"/>
      <c r="TCN54" s="354"/>
      <c r="TCO54" s="354"/>
      <c r="TCP54" s="354"/>
      <c r="TCQ54" s="354"/>
      <c r="TCR54" s="354"/>
      <c r="TCS54" s="354"/>
      <c r="TCT54" s="354"/>
      <c r="TCU54" s="354"/>
      <c r="TCV54" s="354"/>
      <c r="TCW54" s="354"/>
      <c r="TCX54" s="354"/>
      <c r="TCY54" s="354"/>
      <c r="TCZ54" s="354"/>
      <c r="TDA54" s="354"/>
      <c r="TDB54" s="354"/>
      <c r="TDC54" s="354"/>
      <c r="TDD54" s="354"/>
      <c r="TDE54" s="354"/>
      <c r="TDF54" s="354"/>
      <c r="TDG54" s="354"/>
      <c r="TDH54" s="354"/>
      <c r="TDI54" s="354"/>
      <c r="TDJ54" s="354"/>
      <c r="TDK54" s="354"/>
      <c r="TDL54" s="354"/>
      <c r="TDM54" s="354"/>
      <c r="TDN54" s="354"/>
      <c r="TDO54" s="354"/>
      <c r="TDP54" s="354"/>
      <c r="TDQ54" s="354"/>
      <c r="TDR54" s="354"/>
      <c r="TDS54" s="354"/>
      <c r="TDT54" s="354"/>
      <c r="TDU54" s="354"/>
      <c r="TDV54" s="354"/>
      <c r="TDW54" s="354"/>
      <c r="TDX54" s="354"/>
      <c r="TDY54" s="354"/>
      <c r="TDZ54" s="354"/>
      <c r="TEA54" s="354"/>
      <c r="TEB54" s="354"/>
      <c r="TEC54" s="354"/>
      <c r="TED54" s="354"/>
      <c r="TEE54" s="354"/>
      <c r="TEF54" s="354"/>
      <c r="TEG54" s="354"/>
      <c r="TEH54" s="354"/>
      <c r="TEI54" s="354"/>
      <c r="TEJ54" s="354"/>
      <c r="TEK54" s="354"/>
      <c r="TEL54" s="354"/>
      <c r="TEM54" s="354"/>
      <c r="TEN54" s="354"/>
      <c r="TEO54" s="354"/>
      <c r="TEP54" s="354"/>
      <c r="TEQ54" s="354"/>
      <c r="TER54" s="354"/>
      <c r="TES54" s="354"/>
      <c r="TET54" s="354"/>
      <c r="TEU54" s="354"/>
      <c r="TEV54" s="354"/>
      <c r="TEW54" s="354"/>
      <c r="TEX54" s="354"/>
      <c r="TEY54" s="354"/>
      <c r="TEZ54" s="354"/>
      <c r="TFA54" s="354"/>
      <c r="TFB54" s="354"/>
      <c r="TFC54" s="354"/>
      <c r="TFD54" s="354"/>
      <c r="TFE54" s="354"/>
      <c r="TFF54" s="354"/>
      <c r="TFG54" s="354"/>
      <c r="TFH54" s="354"/>
      <c r="TFI54" s="354"/>
      <c r="TFJ54" s="354"/>
      <c r="TFK54" s="354"/>
      <c r="TFL54" s="354"/>
      <c r="TFM54" s="354"/>
      <c r="TFN54" s="354"/>
      <c r="TFO54" s="354"/>
      <c r="TFP54" s="354"/>
      <c r="TFQ54" s="354"/>
      <c r="TFR54" s="354"/>
      <c r="TFS54" s="354"/>
      <c r="TFT54" s="354"/>
      <c r="TFU54" s="354"/>
      <c r="TFV54" s="354"/>
      <c r="TFW54" s="354"/>
      <c r="TFX54" s="354"/>
      <c r="TFY54" s="354"/>
      <c r="TFZ54" s="354"/>
      <c r="TGA54" s="354"/>
      <c r="TGB54" s="354"/>
      <c r="TGC54" s="354"/>
      <c r="TGD54" s="354"/>
      <c r="TGE54" s="354"/>
      <c r="TGF54" s="354"/>
      <c r="TGG54" s="354"/>
      <c r="TGH54" s="354"/>
      <c r="TGI54" s="354"/>
      <c r="TGJ54" s="354"/>
      <c r="TGK54" s="354"/>
      <c r="TGL54" s="354"/>
      <c r="TGM54" s="354"/>
      <c r="TGN54" s="354"/>
      <c r="TGO54" s="354"/>
      <c r="TGP54" s="354"/>
      <c r="TGQ54" s="354"/>
      <c r="TGR54" s="354"/>
      <c r="TGS54" s="354"/>
      <c r="TGT54" s="354"/>
      <c r="TGU54" s="354"/>
      <c r="TGV54" s="354"/>
      <c r="TGW54" s="354"/>
      <c r="TGX54" s="354"/>
      <c r="TGY54" s="354"/>
      <c r="TGZ54" s="354"/>
      <c r="THA54" s="354"/>
      <c r="THB54" s="354"/>
      <c r="THC54" s="354"/>
      <c r="THD54" s="354"/>
      <c r="THE54" s="354"/>
      <c r="THF54" s="354"/>
      <c r="THG54" s="354"/>
      <c r="THH54" s="354"/>
      <c r="THI54" s="354"/>
      <c r="THJ54" s="354"/>
      <c r="THK54" s="354"/>
      <c r="THL54" s="354"/>
      <c r="THM54" s="354"/>
      <c r="THN54" s="354"/>
      <c r="THO54" s="354"/>
      <c r="THP54" s="354"/>
      <c r="THQ54" s="354"/>
      <c r="THR54" s="354"/>
      <c r="THS54" s="354"/>
      <c r="THT54" s="354"/>
      <c r="THU54" s="354"/>
      <c r="THV54" s="354"/>
      <c r="THW54" s="354"/>
      <c r="THX54" s="354"/>
      <c r="THY54" s="354"/>
      <c r="THZ54" s="354"/>
      <c r="TIA54" s="354"/>
      <c r="TIB54" s="354"/>
      <c r="TIC54" s="354"/>
      <c r="TID54" s="354"/>
      <c r="TIE54" s="354"/>
      <c r="TIF54" s="354"/>
      <c r="TIG54" s="354"/>
      <c r="TIH54" s="354"/>
      <c r="TII54" s="354"/>
      <c r="TIJ54" s="354"/>
      <c r="TIK54" s="354"/>
      <c r="TIL54" s="354"/>
      <c r="TIM54" s="354"/>
      <c r="TIN54" s="354"/>
      <c r="TIO54" s="354"/>
      <c r="TIP54" s="354"/>
      <c r="TIQ54" s="354"/>
      <c r="TIR54" s="354"/>
      <c r="TIS54" s="354"/>
      <c r="TIT54" s="354"/>
      <c r="TIU54" s="354"/>
      <c r="TIV54" s="354"/>
      <c r="TIW54" s="354"/>
      <c r="TIX54" s="354"/>
      <c r="TIY54" s="354"/>
      <c r="TIZ54" s="354"/>
      <c r="TJA54" s="354"/>
      <c r="TJB54" s="354"/>
      <c r="TJC54" s="354"/>
      <c r="TJD54" s="354"/>
      <c r="TJE54" s="354"/>
      <c r="TJF54" s="354"/>
      <c r="TJG54" s="354"/>
      <c r="TJH54" s="354"/>
      <c r="TJI54" s="354"/>
      <c r="TJJ54" s="354"/>
      <c r="TJK54" s="354"/>
      <c r="TJL54" s="354"/>
      <c r="TJM54" s="354"/>
      <c r="TJN54" s="354"/>
      <c r="TJO54" s="354"/>
      <c r="TJP54" s="354"/>
      <c r="TJQ54" s="354"/>
      <c r="TJR54" s="354"/>
      <c r="TJS54" s="354"/>
      <c r="TJT54" s="354"/>
      <c r="TJU54" s="354"/>
      <c r="TJV54" s="354"/>
      <c r="TJW54" s="354"/>
      <c r="TJX54" s="354"/>
      <c r="TJY54" s="354"/>
      <c r="TJZ54" s="354"/>
      <c r="TKA54" s="354"/>
      <c r="TKB54" s="354"/>
      <c r="TKC54" s="354"/>
      <c r="TKD54" s="354"/>
      <c r="TKE54" s="354"/>
      <c r="TKF54" s="354"/>
      <c r="TKG54" s="354"/>
      <c r="TKH54" s="354"/>
      <c r="TKI54" s="354"/>
      <c r="TKJ54" s="354"/>
      <c r="TKK54" s="354"/>
      <c r="TKL54" s="354"/>
      <c r="TKM54" s="354"/>
      <c r="TKN54" s="354"/>
      <c r="TKO54" s="354"/>
      <c r="TKP54" s="354"/>
      <c r="TKQ54" s="354"/>
      <c r="TKR54" s="354"/>
      <c r="TKS54" s="354"/>
      <c r="TKT54" s="354"/>
      <c r="TKU54" s="354"/>
      <c r="TKV54" s="354"/>
      <c r="TKW54" s="354"/>
      <c r="TKX54" s="354"/>
      <c r="TKY54" s="354"/>
      <c r="TKZ54" s="354"/>
      <c r="TLA54" s="354"/>
      <c r="TLB54" s="354"/>
      <c r="TLC54" s="354"/>
      <c r="TLD54" s="354"/>
      <c r="TLE54" s="354"/>
      <c r="TLF54" s="354"/>
      <c r="TLG54" s="354"/>
      <c r="TLH54" s="354"/>
      <c r="TLI54" s="354"/>
      <c r="TLJ54" s="354"/>
      <c r="TLK54" s="354"/>
      <c r="TLL54" s="354"/>
      <c r="TLM54" s="354"/>
      <c r="TLN54" s="354"/>
      <c r="TLO54" s="354"/>
      <c r="TLP54" s="354"/>
      <c r="TLQ54" s="354"/>
      <c r="TLR54" s="354"/>
      <c r="TLS54" s="354"/>
      <c r="TLT54" s="354"/>
      <c r="TLU54" s="354"/>
      <c r="TLV54" s="354"/>
      <c r="TLW54" s="354"/>
      <c r="TLX54" s="354"/>
      <c r="TLY54" s="354"/>
      <c r="TLZ54" s="354"/>
      <c r="TMA54" s="354"/>
      <c r="TMB54" s="354"/>
      <c r="TMC54" s="354"/>
      <c r="TMD54" s="354"/>
      <c r="TME54" s="354"/>
      <c r="TMF54" s="354"/>
      <c r="TMG54" s="354"/>
      <c r="TMH54" s="354"/>
      <c r="TMI54" s="354"/>
      <c r="TMJ54" s="354"/>
      <c r="TMK54" s="354"/>
      <c r="TML54" s="354"/>
      <c r="TMM54" s="354"/>
      <c r="TMN54" s="354"/>
      <c r="TMO54" s="354"/>
      <c r="TMP54" s="354"/>
      <c r="TMQ54" s="354"/>
      <c r="TMR54" s="354"/>
      <c r="TMS54" s="354"/>
      <c r="TMT54" s="354"/>
      <c r="TMU54" s="354"/>
      <c r="TMV54" s="354"/>
      <c r="TMW54" s="354"/>
      <c r="TMX54" s="354"/>
      <c r="TMY54" s="354"/>
      <c r="TMZ54" s="354"/>
      <c r="TNA54" s="354"/>
      <c r="TNB54" s="354"/>
      <c r="TNC54" s="354"/>
      <c r="TND54" s="354"/>
      <c r="TNE54" s="354"/>
      <c r="TNF54" s="354"/>
      <c r="TNG54" s="354"/>
      <c r="TNH54" s="354"/>
      <c r="TNI54" s="354"/>
      <c r="TNJ54" s="354"/>
      <c r="TNK54" s="354"/>
      <c r="TNL54" s="354"/>
      <c r="TNM54" s="354"/>
      <c r="TNN54" s="354"/>
      <c r="TNO54" s="354"/>
      <c r="TNP54" s="354"/>
      <c r="TNQ54" s="354"/>
      <c r="TNR54" s="354"/>
      <c r="TNS54" s="354"/>
      <c r="TNT54" s="354"/>
      <c r="TNU54" s="354"/>
      <c r="TNV54" s="354"/>
      <c r="TNW54" s="354"/>
      <c r="TNX54" s="354"/>
      <c r="TNY54" s="354"/>
      <c r="TNZ54" s="354"/>
      <c r="TOA54" s="354"/>
      <c r="TOB54" s="354"/>
      <c r="TOC54" s="354"/>
      <c r="TOD54" s="354"/>
      <c r="TOE54" s="354"/>
      <c r="TOF54" s="354"/>
      <c r="TOG54" s="354"/>
      <c r="TOH54" s="354"/>
      <c r="TOI54" s="354"/>
      <c r="TOJ54" s="354"/>
      <c r="TOK54" s="354"/>
      <c r="TOL54" s="354"/>
      <c r="TOM54" s="354"/>
      <c r="TON54" s="354"/>
      <c r="TOO54" s="354"/>
      <c r="TOP54" s="354"/>
      <c r="TOQ54" s="354"/>
      <c r="TOR54" s="354"/>
      <c r="TOS54" s="354"/>
      <c r="TOT54" s="354"/>
      <c r="TOU54" s="354"/>
      <c r="TOV54" s="354"/>
      <c r="TOW54" s="354"/>
      <c r="TOX54" s="354"/>
      <c r="TOY54" s="354"/>
      <c r="TOZ54" s="354"/>
      <c r="TPA54" s="354"/>
      <c r="TPB54" s="354"/>
      <c r="TPC54" s="354"/>
      <c r="TPD54" s="354"/>
      <c r="TPE54" s="354"/>
      <c r="TPF54" s="354"/>
      <c r="TPG54" s="354"/>
      <c r="TPH54" s="354"/>
      <c r="TPI54" s="354"/>
      <c r="TPJ54" s="354"/>
      <c r="TPK54" s="354"/>
      <c r="TPL54" s="354"/>
      <c r="TPM54" s="354"/>
      <c r="TPN54" s="354"/>
      <c r="TPO54" s="354"/>
      <c r="TPP54" s="354"/>
      <c r="TPQ54" s="354"/>
      <c r="TPR54" s="354"/>
      <c r="TPS54" s="354"/>
      <c r="TPT54" s="354"/>
      <c r="TPU54" s="354"/>
      <c r="TPV54" s="354"/>
      <c r="TPW54" s="354"/>
      <c r="TPX54" s="354"/>
      <c r="TPY54" s="354"/>
      <c r="TPZ54" s="354"/>
      <c r="TQA54" s="354"/>
      <c r="TQB54" s="354"/>
      <c r="TQC54" s="354"/>
      <c r="TQD54" s="354"/>
      <c r="TQE54" s="354"/>
      <c r="TQF54" s="354"/>
      <c r="TQG54" s="354"/>
      <c r="TQH54" s="354"/>
      <c r="TQI54" s="354"/>
      <c r="TQJ54" s="354"/>
      <c r="TQK54" s="354"/>
      <c r="TQL54" s="354"/>
      <c r="TQM54" s="354"/>
      <c r="TQN54" s="354"/>
      <c r="TQO54" s="354"/>
      <c r="TQP54" s="354"/>
      <c r="TQQ54" s="354"/>
      <c r="TQR54" s="354"/>
      <c r="TQS54" s="354"/>
      <c r="TQT54" s="354"/>
      <c r="TQU54" s="354"/>
      <c r="TQV54" s="354"/>
      <c r="TQW54" s="354"/>
      <c r="TQX54" s="354"/>
      <c r="TQY54" s="354"/>
      <c r="TQZ54" s="354"/>
      <c r="TRA54" s="354"/>
      <c r="TRB54" s="354"/>
      <c r="TRC54" s="354"/>
      <c r="TRD54" s="354"/>
      <c r="TRE54" s="354"/>
      <c r="TRF54" s="354"/>
      <c r="TRG54" s="354"/>
      <c r="TRH54" s="354"/>
      <c r="TRI54" s="354"/>
      <c r="TRJ54" s="354"/>
      <c r="TRK54" s="354"/>
      <c r="TRL54" s="354"/>
      <c r="TRM54" s="354"/>
      <c r="TRN54" s="354"/>
      <c r="TRO54" s="354"/>
      <c r="TRP54" s="354"/>
      <c r="TRQ54" s="354"/>
      <c r="TRR54" s="354"/>
      <c r="TRS54" s="354"/>
      <c r="TRT54" s="354"/>
      <c r="TRU54" s="354"/>
      <c r="TRV54" s="354"/>
      <c r="TRW54" s="354"/>
      <c r="TRX54" s="354"/>
      <c r="TRY54" s="354"/>
      <c r="TRZ54" s="354"/>
      <c r="TSA54" s="354"/>
      <c r="TSB54" s="354"/>
      <c r="TSC54" s="354"/>
      <c r="TSD54" s="354"/>
      <c r="TSE54" s="354"/>
      <c r="TSF54" s="354"/>
      <c r="TSG54" s="354"/>
      <c r="TSH54" s="354"/>
      <c r="TSI54" s="354"/>
      <c r="TSJ54" s="354"/>
      <c r="TSK54" s="354"/>
      <c r="TSL54" s="354"/>
      <c r="TSM54" s="354"/>
      <c r="TSN54" s="354"/>
      <c r="TSO54" s="354"/>
      <c r="TSP54" s="354"/>
      <c r="TSQ54" s="354"/>
      <c r="TSR54" s="354"/>
      <c r="TSS54" s="354"/>
      <c r="TST54" s="354"/>
      <c r="TSU54" s="354"/>
      <c r="TSV54" s="354"/>
      <c r="TSW54" s="354"/>
      <c r="TSX54" s="354"/>
      <c r="TSY54" s="354"/>
      <c r="TSZ54" s="354"/>
      <c r="TTA54" s="354"/>
      <c r="TTB54" s="354"/>
      <c r="TTC54" s="354"/>
      <c r="TTD54" s="354"/>
      <c r="TTE54" s="354"/>
      <c r="TTF54" s="354"/>
      <c r="TTG54" s="354"/>
      <c r="TTH54" s="354"/>
      <c r="TTI54" s="354"/>
      <c r="TTJ54" s="354"/>
      <c r="TTK54" s="354"/>
      <c r="TTL54" s="354"/>
      <c r="TTM54" s="354"/>
      <c r="TTN54" s="354"/>
      <c r="TTO54" s="354"/>
      <c r="TTP54" s="354"/>
      <c r="TTQ54" s="354"/>
      <c r="TTR54" s="354"/>
      <c r="TTS54" s="354"/>
      <c r="TTT54" s="354"/>
      <c r="TTU54" s="354"/>
      <c r="TTV54" s="354"/>
      <c r="TTW54" s="354"/>
      <c r="TTX54" s="354"/>
      <c r="TTY54" s="354"/>
      <c r="TTZ54" s="354"/>
      <c r="TUA54" s="354"/>
      <c r="TUB54" s="354"/>
      <c r="TUC54" s="354"/>
      <c r="TUD54" s="354"/>
      <c r="TUE54" s="354"/>
      <c r="TUF54" s="354"/>
      <c r="TUG54" s="354"/>
      <c r="TUH54" s="354"/>
      <c r="TUI54" s="354"/>
      <c r="TUJ54" s="354"/>
      <c r="TUK54" s="354"/>
      <c r="TUL54" s="354"/>
      <c r="TUM54" s="354"/>
      <c r="TUN54" s="354"/>
      <c r="TUO54" s="354"/>
      <c r="TUP54" s="354"/>
      <c r="TUQ54" s="354"/>
      <c r="TUR54" s="354"/>
      <c r="TUS54" s="354"/>
      <c r="TUT54" s="354"/>
      <c r="TUU54" s="354"/>
      <c r="TUV54" s="354"/>
      <c r="TUW54" s="354"/>
      <c r="TUX54" s="354"/>
      <c r="TUY54" s="354"/>
      <c r="TUZ54" s="354"/>
      <c r="TVA54" s="354"/>
      <c r="TVB54" s="354"/>
      <c r="TVC54" s="354"/>
      <c r="TVD54" s="354"/>
      <c r="TVE54" s="354"/>
      <c r="TVF54" s="354"/>
      <c r="TVG54" s="354"/>
      <c r="TVH54" s="354"/>
      <c r="TVI54" s="354"/>
      <c r="TVJ54" s="354"/>
      <c r="TVK54" s="354"/>
      <c r="TVL54" s="354"/>
      <c r="TVM54" s="354"/>
      <c r="TVN54" s="354"/>
      <c r="TVO54" s="354"/>
      <c r="TVP54" s="354"/>
      <c r="TVQ54" s="354"/>
      <c r="TVR54" s="354"/>
      <c r="TVS54" s="354"/>
      <c r="TVT54" s="354"/>
      <c r="TVU54" s="354"/>
      <c r="TVV54" s="354"/>
      <c r="TVW54" s="354"/>
      <c r="TVX54" s="354"/>
      <c r="TVY54" s="354"/>
      <c r="TVZ54" s="354"/>
      <c r="TWA54" s="354"/>
      <c r="TWB54" s="354"/>
      <c r="TWC54" s="354"/>
      <c r="TWD54" s="354"/>
      <c r="TWE54" s="354"/>
      <c r="TWF54" s="354"/>
      <c r="TWG54" s="354"/>
      <c r="TWH54" s="354"/>
      <c r="TWI54" s="354"/>
      <c r="TWJ54" s="354"/>
      <c r="TWK54" s="354"/>
      <c r="TWL54" s="354"/>
      <c r="TWM54" s="354"/>
      <c r="TWN54" s="354"/>
      <c r="TWO54" s="354"/>
      <c r="TWP54" s="354"/>
      <c r="TWQ54" s="354"/>
      <c r="TWR54" s="354"/>
      <c r="TWS54" s="354"/>
      <c r="TWT54" s="354"/>
      <c r="TWU54" s="354"/>
      <c r="TWV54" s="354"/>
      <c r="TWW54" s="354"/>
      <c r="TWX54" s="354"/>
      <c r="TWY54" s="354"/>
      <c r="TWZ54" s="354"/>
      <c r="TXA54" s="354"/>
      <c r="TXB54" s="354"/>
      <c r="TXC54" s="354"/>
      <c r="TXD54" s="354"/>
      <c r="TXE54" s="354"/>
      <c r="TXF54" s="354"/>
      <c r="TXG54" s="354"/>
      <c r="TXH54" s="354"/>
      <c r="TXI54" s="354"/>
      <c r="TXJ54" s="354"/>
      <c r="TXK54" s="354"/>
      <c r="TXL54" s="354"/>
      <c r="TXM54" s="354"/>
      <c r="TXN54" s="354"/>
      <c r="TXO54" s="354"/>
      <c r="TXP54" s="354"/>
      <c r="TXQ54" s="354"/>
      <c r="TXR54" s="354"/>
      <c r="TXS54" s="354"/>
      <c r="TXT54" s="354"/>
      <c r="TXU54" s="354"/>
      <c r="TXV54" s="354"/>
      <c r="TXW54" s="354"/>
      <c r="TXX54" s="354"/>
      <c r="TXY54" s="354"/>
      <c r="TXZ54" s="354"/>
      <c r="TYA54" s="354"/>
      <c r="TYB54" s="354"/>
      <c r="TYC54" s="354"/>
      <c r="TYD54" s="354"/>
      <c r="TYE54" s="354"/>
      <c r="TYF54" s="354"/>
      <c r="TYG54" s="354"/>
      <c r="TYH54" s="354"/>
      <c r="TYI54" s="354"/>
      <c r="TYJ54" s="354"/>
      <c r="TYK54" s="354"/>
      <c r="TYL54" s="354"/>
      <c r="TYM54" s="354"/>
      <c r="TYN54" s="354"/>
      <c r="TYO54" s="354"/>
      <c r="TYP54" s="354"/>
      <c r="TYQ54" s="354"/>
      <c r="TYR54" s="354"/>
      <c r="TYS54" s="354"/>
      <c r="TYT54" s="354"/>
      <c r="TYU54" s="354"/>
      <c r="TYV54" s="354"/>
      <c r="TYW54" s="354"/>
      <c r="TYX54" s="354"/>
      <c r="TYY54" s="354"/>
      <c r="TYZ54" s="354"/>
      <c r="TZA54" s="354"/>
      <c r="TZB54" s="354"/>
      <c r="TZC54" s="354"/>
      <c r="TZD54" s="354"/>
      <c r="TZE54" s="354"/>
      <c r="TZF54" s="354"/>
      <c r="TZG54" s="354"/>
      <c r="TZH54" s="354"/>
      <c r="TZI54" s="354"/>
      <c r="TZJ54" s="354"/>
      <c r="TZK54" s="354"/>
      <c r="TZL54" s="354"/>
      <c r="TZM54" s="354"/>
      <c r="TZN54" s="354"/>
      <c r="TZO54" s="354"/>
      <c r="TZP54" s="354"/>
      <c r="TZQ54" s="354"/>
      <c r="TZR54" s="354"/>
      <c r="TZS54" s="354"/>
      <c r="TZT54" s="354"/>
      <c r="TZU54" s="354"/>
      <c r="TZV54" s="354"/>
      <c r="TZW54" s="354"/>
      <c r="TZX54" s="354"/>
      <c r="TZY54" s="354"/>
      <c r="TZZ54" s="354"/>
      <c r="UAA54" s="354"/>
      <c r="UAB54" s="354"/>
      <c r="UAC54" s="354"/>
      <c r="UAD54" s="354"/>
      <c r="UAE54" s="354"/>
      <c r="UAF54" s="354"/>
      <c r="UAG54" s="354"/>
      <c r="UAH54" s="354"/>
      <c r="UAI54" s="354"/>
      <c r="UAJ54" s="354"/>
      <c r="UAK54" s="354"/>
      <c r="UAL54" s="354"/>
      <c r="UAM54" s="354"/>
      <c r="UAN54" s="354"/>
      <c r="UAO54" s="354"/>
      <c r="UAP54" s="354"/>
      <c r="UAQ54" s="354"/>
      <c r="UAR54" s="354"/>
      <c r="UAS54" s="354"/>
      <c r="UAT54" s="354"/>
      <c r="UAU54" s="354"/>
      <c r="UAV54" s="354"/>
      <c r="UAW54" s="354"/>
      <c r="UAX54" s="354"/>
      <c r="UAY54" s="354"/>
      <c r="UAZ54" s="354"/>
      <c r="UBA54" s="354"/>
      <c r="UBB54" s="354"/>
      <c r="UBC54" s="354"/>
      <c r="UBD54" s="354"/>
      <c r="UBE54" s="354"/>
      <c r="UBF54" s="354"/>
      <c r="UBG54" s="354"/>
      <c r="UBH54" s="354"/>
      <c r="UBI54" s="354"/>
      <c r="UBJ54" s="354"/>
      <c r="UBK54" s="354"/>
      <c r="UBL54" s="354"/>
      <c r="UBM54" s="354"/>
      <c r="UBN54" s="354"/>
      <c r="UBO54" s="354"/>
      <c r="UBP54" s="354"/>
      <c r="UBQ54" s="354"/>
      <c r="UBR54" s="354"/>
      <c r="UBS54" s="354"/>
      <c r="UBT54" s="354"/>
      <c r="UBU54" s="354"/>
      <c r="UBV54" s="354"/>
      <c r="UBW54" s="354"/>
      <c r="UBX54" s="354"/>
      <c r="UBY54" s="354"/>
      <c r="UBZ54" s="354"/>
      <c r="UCA54" s="354"/>
      <c r="UCB54" s="354"/>
      <c r="UCC54" s="354"/>
      <c r="UCD54" s="354"/>
      <c r="UCE54" s="354"/>
      <c r="UCF54" s="354"/>
      <c r="UCG54" s="354"/>
      <c r="UCH54" s="354"/>
      <c r="UCI54" s="354"/>
      <c r="UCJ54" s="354"/>
      <c r="UCK54" s="354"/>
      <c r="UCL54" s="354"/>
      <c r="UCM54" s="354"/>
      <c r="UCN54" s="354"/>
      <c r="UCO54" s="354"/>
      <c r="UCP54" s="354"/>
      <c r="UCQ54" s="354"/>
      <c r="UCR54" s="354"/>
      <c r="UCS54" s="354"/>
      <c r="UCT54" s="354"/>
      <c r="UCU54" s="354"/>
      <c r="UCV54" s="354"/>
      <c r="UCW54" s="354"/>
      <c r="UCX54" s="354"/>
      <c r="UCY54" s="354"/>
      <c r="UCZ54" s="354"/>
      <c r="UDA54" s="354"/>
      <c r="UDB54" s="354"/>
      <c r="UDC54" s="354"/>
      <c r="UDD54" s="354"/>
      <c r="UDE54" s="354"/>
      <c r="UDF54" s="354"/>
      <c r="UDG54" s="354"/>
      <c r="UDH54" s="354"/>
      <c r="UDI54" s="354"/>
      <c r="UDJ54" s="354"/>
      <c r="UDK54" s="354"/>
      <c r="UDL54" s="354"/>
      <c r="UDM54" s="354"/>
      <c r="UDN54" s="354"/>
      <c r="UDO54" s="354"/>
      <c r="UDP54" s="354"/>
      <c r="UDQ54" s="354"/>
      <c r="UDR54" s="354"/>
      <c r="UDS54" s="354"/>
      <c r="UDT54" s="354"/>
      <c r="UDU54" s="354"/>
      <c r="UDV54" s="354"/>
      <c r="UDW54" s="354"/>
      <c r="UDX54" s="354"/>
      <c r="UDY54" s="354"/>
      <c r="UDZ54" s="354"/>
      <c r="UEA54" s="354"/>
      <c r="UEB54" s="354"/>
      <c r="UEC54" s="354"/>
      <c r="UED54" s="354"/>
      <c r="UEE54" s="354"/>
      <c r="UEF54" s="354"/>
      <c r="UEG54" s="354"/>
      <c r="UEH54" s="354"/>
      <c r="UEI54" s="354"/>
      <c r="UEJ54" s="354"/>
      <c r="UEK54" s="354"/>
      <c r="UEL54" s="354"/>
      <c r="UEM54" s="354"/>
      <c r="UEN54" s="354"/>
      <c r="UEO54" s="354"/>
      <c r="UEP54" s="354"/>
      <c r="UEQ54" s="354"/>
      <c r="UER54" s="354"/>
      <c r="UES54" s="354"/>
      <c r="UET54" s="354"/>
      <c r="UEU54" s="354"/>
      <c r="UEV54" s="354"/>
      <c r="UEW54" s="354"/>
      <c r="UEX54" s="354"/>
      <c r="UEY54" s="354"/>
      <c r="UEZ54" s="354"/>
      <c r="UFA54" s="354"/>
      <c r="UFB54" s="354"/>
      <c r="UFC54" s="354"/>
      <c r="UFD54" s="354"/>
      <c r="UFE54" s="354"/>
      <c r="UFF54" s="354"/>
      <c r="UFG54" s="354"/>
      <c r="UFH54" s="354"/>
      <c r="UFI54" s="354"/>
      <c r="UFJ54" s="354"/>
      <c r="UFK54" s="354"/>
      <c r="UFL54" s="354"/>
      <c r="UFM54" s="354"/>
      <c r="UFN54" s="354"/>
      <c r="UFO54" s="354"/>
      <c r="UFP54" s="354"/>
      <c r="UFQ54" s="354"/>
      <c r="UFR54" s="354"/>
      <c r="UFS54" s="354"/>
      <c r="UFT54" s="354"/>
      <c r="UFU54" s="354"/>
      <c r="UFV54" s="354"/>
      <c r="UFW54" s="354"/>
      <c r="UFX54" s="354"/>
      <c r="UFY54" s="354"/>
      <c r="UFZ54" s="354"/>
      <c r="UGA54" s="354"/>
      <c r="UGB54" s="354"/>
      <c r="UGC54" s="354"/>
      <c r="UGD54" s="354"/>
      <c r="UGE54" s="354"/>
      <c r="UGF54" s="354"/>
      <c r="UGG54" s="354"/>
      <c r="UGH54" s="354"/>
      <c r="UGI54" s="354"/>
      <c r="UGJ54" s="354"/>
      <c r="UGK54" s="354"/>
      <c r="UGL54" s="354"/>
      <c r="UGM54" s="354"/>
      <c r="UGN54" s="354"/>
      <c r="UGO54" s="354"/>
      <c r="UGP54" s="354"/>
      <c r="UGQ54" s="354"/>
      <c r="UGR54" s="354"/>
      <c r="UGS54" s="354"/>
      <c r="UGT54" s="354"/>
      <c r="UGU54" s="354"/>
      <c r="UGV54" s="354"/>
      <c r="UGW54" s="354"/>
      <c r="UGX54" s="354"/>
      <c r="UGY54" s="354"/>
      <c r="UGZ54" s="354"/>
      <c r="UHA54" s="354"/>
      <c r="UHB54" s="354"/>
      <c r="UHC54" s="354"/>
      <c r="UHD54" s="354"/>
      <c r="UHE54" s="354"/>
      <c r="UHF54" s="354"/>
      <c r="UHG54" s="354"/>
      <c r="UHH54" s="354"/>
      <c r="UHI54" s="354"/>
      <c r="UHJ54" s="354"/>
      <c r="UHK54" s="354"/>
      <c r="UHL54" s="354"/>
      <c r="UHM54" s="354"/>
      <c r="UHN54" s="354"/>
      <c r="UHO54" s="354"/>
      <c r="UHP54" s="354"/>
      <c r="UHQ54" s="354"/>
      <c r="UHR54" s="354"/>
      <c r="UHS54" s="354"/>
      <c r="UHT54" s="354"/>
      <c r="UHU54" s="354"/>
      <c r="UHV54" s="354"/>
      <c r="UHW54" s="354"/>
      <c r="UHX54" s="354"/>
      <c r="UHY54" s="354"/>
      <c r="UHZ54" s="354"/>
      <c r="UIA54" s="354"/>
      <c r="UIB54" s="354"/>
      <c r="UIC54" s="354"/>
      <c r="UID54" s="354"/>
      <c r="UIE54" s="354"/>
      <c r="UIF54" s="354"/>
      <c r="UIG54" s="354"/>
      <c r="UIH54" s="354"/>
      <c r="UII54" s="354"/>
      <c r="UIJ54" s="354"/>
      <c r="UIK54" s="354"/>
      <c r="UIL54" s="354"/>
      <c r="UIM54" s="354"/>
      <c r="UIN54" s="354"/>
      <c r="UIO54" s="354"/>
      <c r="UIP54" s="354"/>
      <c r="UIQ54" s="354"/>
      <c r="UIR54" s="354"/>
      <c r="UIS54" s="354"/>
      <c r="UIT54" s="354"/>
      <c r="UIU54" s="354"/>
      <c r="UIV54" s="354"/>
      <c r="UIW54" s="354"/>
      <c r="UIX54" s="354"/>
      <c r="UIY54" s="354"/>
      <c r="UIZ54" s="354"/>
      <c r="UJA54" s="354"/>
      <c r="UJB54" s="354"/>
      <c r="UJC54" s="354"/>
      <c r="UJD54" s="354"/>
      <c r="UJE54" s="354"/>
      <c r="UJF54" s="354"/>
      <c r="UJG54" s="354"/>
      <c r="UJH54" s="354"/>
      <c r="UJI54" s="354"/>
      <c r="UJJ54" s="354"/>
      <c r="UJK54" s="354"/>
      <c r="UJL54" s="354"/>
      <c r="UJM54" s="354"/>
      <c r="UJN54" s="354"/>
      <c r="UJO54" s="354"/>
      <c r="UJP54" s="354"/>
      <c r="UJQ54" s="354"/>
      <c r="UJR54" s="354"/>
      <c r="UJS54" s="354"/>
      <c r="UJT54" s="354"/>
      <c r="UJU54" s="354"/>
      <c r="UJV54" s="354"/>
      <c r="UJW54" s="354"/>
      <c r="UJX54" s="354"/>
      <c r="UJY54" s="354"/>
      <c r="UJZ54" s="354"/>
      <c r="UKA54" s="354"/>
      <c r="UKB54" s="354"/>
      <c r="UKC54" s="354"/>
      <c r="UKD54" s="354"/>
      <c r="UKE54" s="354"/>
      <c r="UKF54" s="354"/>
      <c r="UKG54" s="354"/>
      <c r="UKH54" s="354"/>
      <c r="UKI54" s="354"/>
      <c r="UKJ54" s="354"/>
      <c r="UKK54" s="354"/>
      <c r="UKL54" s="354"/>
      <c r="UKM54" s="354"/>
      <c r="UKN54" s="354"/>
      <c r="UKO54" s="354"/>
      <c r="UKP54" s="354"/>
      <c r="UKQ54" s="354"/>
      <c r="UKR54" s="354"/>
      <c r="UKS54" s="354"/>
      <c r="UKT54" s="354"/>
      <c r="UKU54" s="354"/>
      <c r="UKV54" s="354"/>
      <c r="UKW54" s="354"/>
      <c r="UKX54" s="354"/>
      <c r="UKY54" s="354"/>
      <c r="UKZ54" s="354"/>
      <c r="ULA54" s="354"/>
      <c r="ULB54" s="354"/>
      <c r="ULC54" s="354"/>
      <c r="ULD54" s="354"/>
      <c r="ULE54" s="354"/>
      <c r="ULF54" s="354"/>
      <c r="ULG54" s="354"/>
      <c r="ULH54" s="354"/>
      <c r="ULI54" s="354"/>
      <c r="ULJ54" s="354"/>
      <c r="ULK54" s="354"/>
      <c r="ULL54" s="354"/>
      <c r="ULM54" s="354"/>
      <c r="ULN54" s="354"/>
      <c r="ULO54" s="354"/>
      <c r="ULP54" s="354"/>
      <c r="ULQ54" s="354"/>
      <c r="ULR54" s="354"/>
      <c r="ULS54" s="354"/>
      <c r="ULT54" s="354"/>
      <c r="ULU54" s="354"/>
      <c r="ULV54" s="354"/>
      <c r="ULW54" s="354"/>
      <c r="ULX54" s="354"/>
      <c r="ULY54" s="354"/>
      <c r="ULZ54" s="354"/>
      <c r="UMA54" s="354"/>
      <c r="UMB54" s="354"/>
      <c r="UMC54" s="354"/>
      <c r="UMD54" s="354"/>
      <c r="UME54" s="354"/>
      <c r="UMF54" s="354"/>
      <c r="UMG54" s="354"/>
      <c r="UMH54" s="354"/>
      <c r="UMI54" s="354"/>
      <c r="UMJ54" s="354"/>
      <c r="UMK54" s="354"/>
      <c r="UML54" s="354"/>
      <c r="UMM54" s="354"/>
      <c r="UMN54" s="354"/>
      <c r="UMO54" s="354"/>
      <c r="UMP54" s="354"/>
      <c r="UMQ54" s="354"/>
      <c r="UMR54" s="354"/>
      <c r="UMS54" s="354"/>
      <c r="UMT54" s="354"/>
      <c r="UMU54" s="354"/>
      <c r="UMV54" s="354"/>
      <c r="UMW54" s="354"/>
      <c r="UMX54" s="354"/>
      <c r="UMY54" s="354"/>
      <c r="UMZ54" s="354"/>
      <c r="UNA54" s="354"/>
      <c r="UNB54" s="354"/>
      <c r="UNC54" s="354"/>
      <c r="UND54" s="354"/>
      <c r="UNE54" s="354"/>
      <c r="UNF54" s="354"/>
      <c r="UNG54" s="354"/>
      <c r="UNH54" s="354"/>
      <c r="UNI54" s="354"/>
      <c r="UNJ54" s="354"/>
      <c r="UNK54" s="354"/>
      <c r="UNL54" s="354"/>
      <c r="UNM54" s="354"/>
      <c r="UNN54" s="354"/>
      <c r="UNO54" s="354"/>
      <c r="UNP54" s="354"/>
      <c r="UNQ54" s="354"/>
      <c r="UNR54" s="354"/>
      <c r="UNS54" s="354"/>
      <c r="UNT54" s="354"/>
      <c r="UNU54" s="354"/>
      <c r="UNV54" s="354"/>
      <c r="UNW54" s="354"/>
      <c r="UNX54" s="354"/>
      <c r="UNY54" s="354"/>
      <c r="UNZ54" s="354"/>
      <c r="UOA54" s="354"/>
      <c r="UOB54" s="354"/>
      <c r="UOC54" s="354"/>
      <c r="UOD54" s="354"/>
      <c r="UOE54" s="354"/>
      <c r="UOF54" s="354"/>
      <c r="UOG54" s="354"/>
      <c r="UOH54" s="354"/>
      <c r="UOI54" s="354"/>
      <c r="UOJ54" s="354"/>
      <c r="UOK54" s="354"/>
      <c r="UOL54" s="354"/>
      <c r="UOM54" s="354"/>
      <c r="UON54" s="354"/>
      <c r="UOO54" s="354"/>
      <c r="UOP54" s="354"/>
      <c r="UOQ54" s="354"/>
      <c r="UOR54" s="354"/>
      <c r="UOS54" s="354"/>
      <c r="UOT54" s="354"/>
      <c r="UOU54" s="354"/>
      <c r="UOV54" s="354"/>
      <c r="UOW54" s="354"/>
      <c r="UOX54" s="354"/>
      <c r="UOY54" s="354"/>
      <c r="UOZ54" s="354"/>
      <c r="UPA54" s="354"/>
      <c r="UPB54" s="354"/>
      <c r="UPC54" s="354"/>
      <c r="UPD54" s="354"/>
      <c r="UPE54" s="354"/>
      <c r="UPF54" s="354"/>
      <c r="UPG54" s="354"/>
      <c r="UPH54" s="354"/>
      <c r="UPI54" s="354"/>
      <c r="UPJ54" s="354"/>
      <c r="UPK54" s="354"/>
      <c r="UPL54" s="354"/>
      <c r="UPM54" s="354"/>
      <c r="UPN54" s="354"/>
      <c r="UPO54" s="354"/>
      <c r="UPP54" s="354"/>
      <c r="UPQ54" s="354"/>
      <c r="UPR54" s="354"/>
      <c r="UPS54" s="354"/>
      <c r="UPT54" s="354"/>
      <c r="UPU54" s="354"/>
      <c r="UPV54" s="354"/>
      <c r="UPW54" s="354"/>
      <c r="UPX54" s="354"/>
      <c r="UPY54" s="354"/>
      <c r="UPZ54" s="354"/>
      <c r="UQA54" s="354"/>
      <c r="UQB54" s="354"/>
      <c r="UQC54" s="354"/>
      <c r="UQD54" s="354"/>
      <c r="UQE54" s="354"/>
      <c r="UQF54" s="354"/>
      <c r="UQG54" s="354"/>
      <c r="UQH54" s="354"/>
      <c r="UQI54" s="354"/>
      <c r="UQJ54" s="354"/>
      <c r="UQK54" s="354"/>
      <c r="UQL54" s="354"/>
      <c r="UQM54" s="354"/>
      <c r="UQN54" s="354"/>
      <c r="UQO54" s="354"/>
      <c r="UQP54" s="354"/>
      <c r="UQQ54" s="354"/>
      <c r="UQR54" s="354"/>
      <c r="UQS54" s="354"/>
      <c r="UQT54" s="354"/>
      <c r="UQU54" s="354"/>
      <c r="UQV54" s="354"/>
      <c r="UQW54" s="354"/>
      <c r="UQX54" s="354"/>
      <c r="UQY54" s="354"/>
      <c r="UQZ54" s="354"/>
      <c r="URA54" s="354"/>
      <c r="URB54" s="354"/>
      <c r="URC54" s="354"/>
      <c r="URD54" s="354"/>
      <c r="URE54" s="354"/>
      <c r="URF54" s="354"/>
      <c r="URG54" s="354"/>
      <c r="URH54" s="354"/>
      <c r="URI54" s="354"/>
      <c r="URJ54" s="354"/>
      <c r="URK54" s="354"/>
      <c r="URL54" s="354"/>
      <c r="URM54" s="354"/>
      <c r="URN54" s="354"/>
      <c r="URO54" s="354"/>
      <c r="URP54" s="354"/>
      <c r="URQ54" s="354"/>
      <c r="URR54" s="354"/>
      <c r="URS54" s="354"/>
      <c r="URT54" s="354"/>
      <c r="URU54" s="354"/>
      <c r="URV54" s="354"/>
      <c r="URW54" s="354"/>
      <c r="URX54" s="354"/>
      <c r="URY54" s="354"/>
      <c r="URZ54" s="354"/>
      <c r="USA54" s="354"/>
      <c r="USB54" s="354"/>
      <c r="USC54" s="354"/>
      <c r="USD54" s="354"/>
      <c r="USE54" s="354"/>
      <c r="USF54" s="354"/>
      <c r="USG54" s="354"/>
      <c r="USH54" s="354"/>
      <c r="USI54" s="354"/>
      <c r="USJ54" s="354"/>
      <c r="USK54" s="354"/>
      <c r="USL54" s="354"/>
      <c r="USM54" s="354"/>
      <c r="USN54" s="354"/>
      <c r="USO54" s="354"/>
      <c r="USP54" s="354"/>
      <c r="USQ54" s="354"/>
      <c r="USR54" s="354"/>
      <c r="USS54" s="354"/>
      <c r="UST54" s="354"/>
      <c r="USU54" s="354"/>
      <c r="USV54" s="354"/>
      <c r="USW54" s="354"/>
      <c r="USX54" s="354"/>
      <c r="USY54" s="354"/>
      <c r="USZ54" s="354"/>
      <c r="UTA54" s="354"/>
      <c r="UTB54" s="354"/>
      <c r="UTC54" s="354"/>
      <c r="UTD54" s="354"/>
      <c r="UTE54" s="354"/>
      <c r="UTF54" s="354"/>
      <c r="UTG54" s="354"/>
      <c r="UTH54" s="354"/>
      <c r="UTI54" s="354"/>
      <c r="UTJ54" s="354"/>
      <c r="UTK54" s="354"/>
      <c r="UTL54" s="354"/>
      <c r="UTM54" s="354"/>
      <c r="UTN54" s="354"/>
      <c r="UTO54" s="354"/>
      <c r="UTP54" s="354"/>
      <c r="UTQ54" s="354"/>
      <c r="UTR54" s="354"/>
      <c r="UTS54" s="354"/>
      <c r="UTT54" s="354"/>
      <c r="UTU54" s="354"/>
      <c r="UTV54" s="354"/>
      <c r="UTW54" s="354"/>
      <c r="UTX54" s="354"/>
      <c r="UTY54" s="354"/>
      <c r="UTZ54" s="354"/>
      <c r="UUA54" s="354"/>
      <c r="UUB54" s="354"/>
      <c r="UUC54" s="354"/>
      <c r="UUD54" s="354"/>
      <c r="UUE54" s="354"/>
      <c r="UUF54" s="354"/>
      <c r="UUG54" s="354"/>
      <c r="UUH54" s="354"/>
      <c r="UUI54" s="354"/>
      <c r="UUJ54" s="354"/>
      <c r="UUK54" s="354"/>
      <c r="UUL54" s="354"/>
      <c r="UUM54" s="354"/>
      <c r="UUN54" s="354"/>
      <c r="UUO54" s="354"/>
      <c r="UUP54" s="354"/>
      <c r="UUQ54" s="354"/>
      <c r="UUR54" s="354"/>
      <c r="UUS54" s="354"/>
      <c r="UUT54" s="354"/>
      <c r="UUU54" s="354"/>
      <c r="UUV54" s="354"/>
      <c r="UUW54" s="354"/>
      <c r="UUX54" s="354"/>
      <c r="UUY54" s="354"/>
      <c r="UUZ54" s="354"/>
      <c r="UVA54" s="354"/>
      <c r="UVB54" s="354"/>
      <c r="UVC54" s="354"/>
      <c r="UVD54" s="354"/>
      <c r="UVE54" s="354"/>
      <c r="UVF54" s="354"/>
      <c r="UVG54" s="354"/>
      <c r="UVH54" s="354"/>
      <c r="UVI54" s="354"/>
      <c r="UVJ54" s="354"/>
      <c r="UVK54" s="354"/>
      <c r="UVL54" s="354"/>
      <c r="UVM54" s="354"/>
      <c r="UVN54" s="354"/>
      <c r="UVO54" s="354"/>
      <c r="UVP54" s="354"/>
      <c r="UVQ54" s="354"/>
      <c r="UVR54" s="354"/>
      <c r="UVS54" s="354"/>
      <c r="UVT54" s="354"/>
      <c r="UVU54" s="354"/>
      <c r="UVV54" s="354"/>
      <c r="UVW54" s="354"/>
      <c r="UVX54" s="354"/>
      <c r="UVY54" s="354"/>
      <c r="UVZ54" s="354"/>
      <c r="UWA54" s="354"/>
      <c r="UWB54" s="354"/>
      <c r="UWC54" s="354"/>
      <c r="UWD54" s="354"/>
      <c r="UWE54" s="354"/>
      <c r="UWF54" s="354"/>
      <c r="UWG54" s="354"/>
      <c r="UWH54" s="354"/>
      <c r="UWI54" s="354"/>
      <c r="UWJ54" s="354"/>
      <c r="UWK54" s="354"/>
      <c r="UWL54" s="354"/>
      <c r="UWM54" s="354"/>
      <c r="UWN54" s="354"/>
      <c r="UWO54" s="354"/>
      <c r="UWP54" s="354"/>
      <c r="UWQ54" s="354"/>
      <c r="UWR54" s="354"/>
      <c r="UWS54" s="354"/>
      <c r="UWT54" s="354"/>
      <c r="UWU54" s="354"/>
      <c r="UWV54" s="354"/>
      <c r="UWW54" s="354"/>
      <c r="UWX54" s="354"/>
      <c r="UWY54" s="354"/>
      <c r="UWZ54" s="354"/>
      <c r="UXA54" s="354"/>
      <c r="UXB54" s="354"/>
      <c r="UXC54" s="354"/>
      <c r="UXD54" s="354"/>
      <c r="UXE54" s="354"/>
      <c r="UXF54" s="354"/>
      <c r="UXG54" s="354"/>
      <c r="UXH54" s="354"/>
      <c r="UXI54" s="354"/>
      <c r="UXJ54" s="354"/>
      <c r="UXK54" s="354"/>
      <c r="UXL54" s="354"/>
      <c r="UXM54" s="354"/>
      <c r="UXN54" s="354"/>
      <c r="UXO54" s="354"/>
      <c r="UXP54" s="354"/>
      <c r="UXQ54" s="354"/>
      <c r="UXR54" s="354"/>
      <c r="UXS54" s="354"/>
      <c r="UXT54" s="354"/>
      <c r="UXU54" s="354"/>
      <c r="UXV54" s="354"/>
      <c r="UXW54" s="354"/>
      <c r="UXX54" s="354"/>
      <c r="UXY54" s="354"/>
      <c r="UXZ54" s="354"/>
      <c r="UYA54" s="354"/>
      <c r="UYB54" s="354"/>
      <c r="UYC54" s="354"/>
      <c r="UYD54" s="354"/>
      <c r="UYE54" s="354"/>
      <c r="UYF54" s="354"/>
      <c r="UYG54" s="354"/>
      <c r="UYH54" s="354"/>
      <c r="UYI54" s="354"/>
      <c r="UYJ54" s="354"/>
      <c r="UYK54" s="354"/>
      <c r="UYL54" s="354"/>
      <c r="UYM54" s="354"/>
      <c r="UYN54" s="354"/>
      <c r="UYO54" s="354"/>
      <c r="UYP54" s="354"/>
      <c r="UYQ54" s="354"/>
      <c r="UYR54" s="354"/>
      <c r="UYS54" s="354"/>
      <c r="UYT54" s="354"/>
      <c r="UYU54" s="354"/>
      <c r="UYV54" s="354"/>
      <c r="UYW54" s="354"/>
      <c r="UYX54" s="354"/>
      <c r="UYY54" s="354"/>
      <c r="UYZ54" s="354"/>
      <c r="UZA54" s="354"/>
      <c r="UZB54" s="354"/>
      <c r="UZC54" s="354"/>
      <c r="UZD54" s="354"/>
      <c r="UZE54" s="354"/>
      <c r="UZF54" s="354"/>
      <c r="UZG54" s="354"/>
      <c r="UZH54" s="354"/>
      <c r="UZI54" s="354"/>
      <c r="UZJ54" s="354"/>
      <c r="UZK54" s="354"/>
      <c r="UZL54" s="354"/>
      <c r="UZM54" s="354"/>
      <c r="UZN54" s="354"/>
      <c r="UZO54" s="354"/>
      <c r="UZP54" s="354"/>
      <c r="UZQ54" s="354"/>
      <c r="UZR54" s="354"/>
      <c r="UZS54" s="354"/>
      <c r="UZT54" s="354"/>
      <c r="UZU54" s="354"/>
      <c r="UZV54" s="354"/>
      <c r="UZW54" s="354"/>
      <c r="UZX54" s="354"/>
      <c r="UZY54" s="354"/>
      <c r="UZZ54" s="354"/>
      <c r="VAA54" s="354"/>
      <c r="VAB54" s="354"/>
      <c r="VAC54" s="354"/>
      <c r="VAD54" s="354"/>
      <c r="VAE54" s="354"/>
      <c r="VAF54" s="354"/>
      <c r="VAG54" s="354"/>
      <c r="VAH54" s="354"/>
      <c r="VAI54" s="354"/>
      <c r="VAJ54" s="354"/>
      <c r="VAK54" s="354"/>
      <c r="VAL54" s="354"/>
      <c r="VAM54" s="354"/>
      <c r="VAN54" s="354"/>
      <c r="VAO54" s="354"/>
      <c r="VAP54" s="354"/>
      <c r="VAQ54" s="354"/>
      <c r="VAR54" s="354"/>
      <c r="VAS54" s="354"/>
      <c r="VAT54" s="354"/>
      <c r="VAU54" s="354"/>
      <c r="VAV54" s="354"/>
      <c r="VAW54" s="354"/>
      <c r="VAX54" s="354"/>
      <c r="VAY54" s="354"/>
      <c r="VAZ54" s="354"/>
      <c r="VBA54" s="354"/>
      <c r="VBB54" s="354"/>
      <c r="VBC54" s="354"/>
      <c r="VBD54" s="354"/>
      <c r="VBE54" s="354"/>
      <c r="VBF54" s="354"/>
      <c r="VBG54" s="354"/>
      <c r="VBH54" s="354"/>
      <c r="VBI54" s="354"/>
      <c r="VBJ54" s="354"/>
      <c r="VBK54" s="354"/>
      <c r="VBL54" s="354"/>
      <c r="VBM54" s="354"/>
      <c r="VBN54" s="354"/>
      <c r="VBO54" s="354"/>
      <c r="VBP54" s="354"/>
      <c r="VBQ54" s="354"/>
      <c r="VBR54" s="354"/>
      <c r="VBS54" s="354"/>
      <c r="VBT54" s="354"/>
      <c r="VBU54" s="354"/>
      <c r="VBV54" s="354"/>
      <c r="VBW54" s="354"/>
      <c r="VBX54" s="354"/>
      <c r="VBY54" s="354"/>
      <c r="VBZ54" s="354"/>
      <c r="VCA54" s="354"/>
      <c r="VCB54" s="354"/>
      <c r="VCC54" s="354"/>
      <c r="VCD54" s="354"/>
      <c r="VCE54" s="354"/>
      <c r="VCF54" s="354"/>
      <c r="VCG54" s="354"/>
      <c r="VCH54" s="354"/>
      <c r="VCI54" s="354"/>
      <c r="VCJ54" s="354"/>
      <c r="VCK54" s="354"/>
      <c r="VCL54" s="354"/>
      <c r="VCM54" s="354"/>
      <c r="VCN54" s="354"/>
      <c r="VCO54" s="354"/>
      <c r="VCP54" s="354"/>
      <c r="VCQ54" s="354"/>
      <c r="VCR54" s="354"/>
      <c r="VCS54" s="354"/>
      <c r="VCT54" s="354"/>
      <c r="VCU54" s="354"/>
      <c r="VCV54" s="354"/>
      <c r="VCW54" s="354"/>
      <c r="VCX54" s="354"/>
      <c r="VCY54" s="354"/>
      <c r="VCZ54" s="354"/>
      <c r="VDA54" s="354"/>
      <c r="VDB54" s="354"/>
      <c r="VDC54" s="354"/>
      <c r="VDD54" s="354"/>
      <c r="VDE54" s="354"/>
      <c r="VDF54" s="354"/>
      <c r="VDG54" s="354"/>
      <c r="VDH54" s="354"/>
      <c r="VDI54" s="354"/>
      <c r="VDJ54" s="354"/>
      <c r="VDK54" s="354"/>
      <c r="VDL54" s="354"/>
      <c r="VDM54" s="354"/>
      <c r="VDN54" s="354"/>
      <c r="VDO54" s="354"/>
      <c r="VDP54" s="354"/>
      <c r="VDQ54" s="354"/>
      <c r="VDR54" s="354"/>
      <c r="VDS54" s="354"/>
      <c r="VDT54" s="354"/>
      <c r="VDU54" s="354"/>
      <c r="VDV54" s="354"/>
      <c r="VDW54" s="354"/>
      <c r="VDX54" s="354"/>
      <c r="VDY54" s="354"/>
      <c r="VDZ54" s="354"/>
      <c r="VEA54" s="354"/>
      <c r="VEB54" s="354"/>
      <c r="VEC54" s="354"/>
      <c r="VED54" s="354"/>
      <c r="VEE54" s="354"/>
      <c r="VEF54" s="354"/>
      <c r="VEG54" s="354"/>
      <c r="VEH54" s="354"/>
      <c r="VEI54" s="354"/>
      <c r="VEJ54" s="354"/>
      <c r="VEK54" s="354"/>
      <c r="VEL54" s="354"/>
      <c r="VEM54" s="354"/>
      <c r="VEN54" s="354"/>
      <c r="VEO54" s="354"/>
      <c r="VEP54" s="354"/>
      <c r="VEQ54" s="354"/>
      <c r="VER54" s="354"/>
      <c r="VES54" s="354"/>
      <c r="VET54" s="354"/>
      <c r="VEU54" s="354"/>
      <c r="VEV54" s="354"/>
      <c r="VEW54" s="354"/>
      <c r="VEX54" s="354"/>
      <c r="VEY54" s="354"/>
      <c r="VEZ54" s="354"/>
      <c r="VFA54" s="354"/>
      <c r="VFB54" s="354"/>
      <c r="VFC54" s="354"/>
      <c r="VFD54" s="354"/>
      <c r="VFE54" s="354"/>
      <c r="VFF54" s="354"/>
      <c r="VFG54" s="354"/>
      <c r="VFH54" s="354"/>
      <c r="VFI54" s="354"/>
      <c r="VFJ54" s="354"/>
      <c r="VFK54" s="354"/>
      <c r="VFL54" s="354"/>
      <c r="VFM54" s="354"/>
      <c r="VFN54" s="354"/>
      <c r="VFO54" s="354"/>
      <c r="VFP54" s="354"/>
      <c r="VFQ54" s="354"/>
      <c r="VFR54" s="354"/>
      <c r="VFS54" s="354"/>
      <c r="VFT54" s="354"/>
      <c r="VFU54" s="354"/>
      <c r="VFV54" s="354"/>
      <c r="VFW54" s="354"/>
      <c r="VFX54" s="354"/>
      <c r="VFY54" s="354"/>
      <c r="VFZ54" s="354"/>
      <c r="VGA54" s="354"/>
      <c r="VGB54" s="354"/>
      <c r="VGC54" s="354"/>
      <c r="VGD54" s="354"/>
      <c r="VGE54" s="354"/>
      <c r="VGF54" s="354"/>
      <c r="VGG54" s="354"/>
      <c r="VGH54" s="354"/>
      <c r="VGI54" s="354"/>
      <c r="VGJ54" s="354"/>
      <c r="VGK54" s="354"/>
      <c r="VGL54" s="354"/>
      <c r="VGM54" s="354"/>
      <c r="VGN54" s="354"/>
      <c r="VGO54" s="354"/>
      <c r="VGP54" s="354"/>
      <c r="VGQ54" s="354"/>
      <c r="VGR54" s="354"/>
      <c r="VGS54" s="354"/>
      <c r="VGT54" s="354"/>
      <c r="VGU54" s="354"/>
      <c r="VGV54" s="354"/>
      <c r="VGW54" s="354"/>
      <c r="VGX54" s="354"/>
      <c r="VGY54" s="354"/>
      <c r="VGZ54" s="354"/>
      <c r="VHA54" s="354"/>
      <c r="VHB54" s="354"/>
      <c r="VHC54" s="354"/>
      <c r="VHD54" s="354"/>
      <c r="VHE54" s="354"/>
      <c r="VHF54" s="354"/>
      <c r="VHG54" s="354"/>
      <c r="VHH54" s="354"/>
      <c r="VHI54" s="354"/>
      <c r="VHJ54" s="354"/>
      <c r="VHK54" s="354"/>
      <c r="VHL54" s="354"/>
      <c r="VHM54" s="354"/>
      <c r="VHN54" s="354"/>
      <c r="VHO54" s="354"/>
      <c r="VHP54" s="354"/>
      <c r="VHQ54" s="354"/>
      <c r="VHR54" s="354"/>
      <c r="VHS54" s="354"/>
      <c r="VHT54" s="354"/>
      <c r="VHU54" s="354"/>
      <c r="VHV54" s="354"/>
      <c r="VHW54" s="354"/>
      <c r="VHX54" s="354"/>
      <c r="VHY54" s="354"/>
      <c r="VHZ54" s="354"/>
      <c r="VIA54" s="354"/>
      <c r="VIB54" s="354"/>
      <c r="VIC54" s="354"/>
      <c r="VID54" s="354"/>
      <c r="VIE54" s="354"/>
      <c r="VIF54" s="354"/>
      <c r="VIG54" s="354"/>
      <c r="VIH54" s="354"/>
      <c r="VII54" s="354"/>
      <c r="VIJ54" s="354"/>
      <c r="VIK54" s="354"/>
      <c r="VIL54" s="354"/>
      <c r="VIM54" s="354"/>
      <c r="VIN54" s="354"/>
      <c r="VIO54" s="354"/>
      <c r="VIP54" s="354"/>
      <c r="VIQ54" s="354"/>
      <c r="VIR54" s="354"/>
      <c r="VIS54" s="354"/>
      <c r="VIT54" s="354"/>
      <c r="VIU54" s="354"/>
      <c r="VIV54" s="354"/>
      <c r="VIW54" s="354"/>
      <c r="VIX54" s="354"/>
      <c r="VIY54" s="354"/>
      <c r="VIZ54" s="354"/>
      <c r="VJA54" s="354"/>
      <c r="VJB54" s="354"/>
      <c r="VJC54" s="354"/>
      <c r="VJD54" s="354"/>
      <c r="VJE54" s="354"/>
      <c r="VJF54" s="354"/>
      <c r="VJG54" s="354"/>
      <c r="VJH54" s="354"/>
      <c r="VJI54" s="354"/>
      <c r="VJJ54" s="354"/>
      <c r="VJK54" s="354"/>
      <c r="VJL54" s="354"/>
      <c r="VJM54" s="354"/>
      <c r="VJN54" s="354"/>
      <c r="VJO54" s="354"/>
      <c r="VJP54" s="354"/>
      <c r="VJQ54" s="354"/>
      <c r="VJR54" s="354"/>
      <c r="VJS54" s="354"/>
      <c r="VJT54" s="354"/>
      <c r="VJU54" s="354"/>
      <c r="VJV54" s="354"/>
      <c r="VJW54" s="354"/>
      <c r="VJX54" s="354"/>
      <c r="VJY54" s="354"/>
      <c r="VJZ54" s="354"/>
      <c r="VKA54" s="354"/>
      <c r="VKB54" s="354"/>
      <c r="VKC54" s="354"/>
      <c r="VKD54" s="354"/>
      <c r="VKE54" s="354"/>
      <c r="VKF54" s="354"/>
      <c r="VKG54" s="354"/>
      <c r="VKH54" s="354"/>
      <c r="VKI54" s="354"/>
      <c r="VKJ54" s="354"/>
      <c r="VKK54" s="354"/>
      <c r="VKL54" s="354"/>
      <c r="VKM54" s="354"/>
      <c r="VKN54" s="354"/>
      <c r="VKO54" s="354"/>
      <c r="VKP54" s="354"/>
      <c r="VKQ54" s="354"/>
      <c r="VKR54" s="354"/>
      <c r="VKS54" s="354"/>
      <c r="VKT54" s="354"/>
      <c r="VKU54" s="354"/>
      <c r="VKV54" s="354"/>
      <c r="VKW54" s="354"/>
      <c r="VKX54" s="354"/>
      <c r="VKY54" s="354"/>
      <c r="VKZ54" s="354"/>
      <c r="VLA54" s="354"/>
      <c r="VLB54" s="354"/>
      <c r="VLC54" s="354"/>
      <c r="VLD54" s="354"/>
      <c r="VLE54" s="354"/>
      <c r="VLF54" s="354"/>
      <c r="VLG54" s="354"/>
      <c r="VLH54" s="354"/>
      <c r="VLI54" s="354"/>
      <c r="VLJ54" s="354"/>
      <c r="VLK54" s="354"/>
      <c r="VLL54" s="354"/>
      <c r="VLM54" s="354"/>
      <c r="VLN54" s="354"/>
      <c r="VLO54" s="354"/>
      <c r="VLP54" s="354"/>
      <c r="VLQ54" s="354"/>
      <c r="VLR54" s="354"/>
      <c r="VLS54" s="354"/>
      <c r="VLT54" s="354"/>
      <c r="VLU54" s="354"/>
      <c r="VLV54" s="354"/>
      <c r="VLW54" s="354"/>
      <c r="VLX54" s="354"/>
      <c r="VLY54" s="354"/>
      <c r="VLZ54" s="354"/>
      <c r="VMA54" s="354"/>
      <c r="VMB54" s="354"/>
      <c r="VMC54" s="354"/>
      <c r="VMD54" s="354"/>
      <c r="VME54" s="354"/>
      <c r="VMF54" s="354"/>
      <c r="VMG54" s="354"/>
      <c r="VMH54" s="354"/>
      <c r="VMI54" s="354"/>
      <c r="VMJ54" s="354"/>
      <c r="VMK54" s="354"/>
      <c r="VML54" s="354"/>
      <c r="VMM54" s="354"/>
      <c r="VMN54" s="354"/>
      <c r="VMO54" s="354"/>
      <c r="VMP54" s="354"/>
      <c r="VMQ54" s="354"/>
      <c r="VMR54" s="354"/>
      <c r="VMS54" s="354"/>
      <c r="VMT54" s="354"/>
      <c r="VMU54" s="354"/>
      <c r="VMV54" s="354"/>
      <c r="VMW54" s="354"/>
      <c r="VMX54" s="354"/>
      <c r="VMY54" s="354"/>
      <c r="VMZ54" s="354"/>
      <c r="VNA54" s="354"/>
      <c r="VNB54" s="354"/>
      <c r="VNC54" s="354"/>
      <c r="VND54" s="354"/>
      <c r="VNE54" s="354"/>
      <c r="VNF54" s="354"/>
      <c r="VNG54" s="354"/>
      <c r="VNH54" s="354"/>
      <c r="VNI54" s="354"/>
      <c r="VNJ54" s="354"/>
      <c r="VNK54" s="354"/>
      <c r="VNL54" s="354"/>
      <c r="VNM54" s="354"/>
      <c r="VNN54" s="354"/>
      <c r="VNO54" s="354"/>
      <c r="VNP54" s="354"/>
      <c r="VNQ54" s="354"/>
      <c r="VNR54" s="354"/>
      <c r="VNS54" s="354"/>
      <c r="VNT54" s="354"/>
      <c r="VNU54" s="354"/>
      <c r="VNV54" s="354"/>
      <c r="VNW54" s="354"/>
      <c r="VNX54" s="354"/>
      <c r="VNY54" s="354"/>
      <c r="VNZ54" s="354"/>
      <c r="VOA54" s="354"/>
      <c r="VOB54" s="354"/>
      <c r="VOC54" s="354"/>
      <c r="VOD54" s="354"/>
      <c r="VOE54" s="354"/>
      <c r="VOF54" s="354"/>
      <c r="VOG54" s="354"/>
      <c r="VOH54" s="354"/>
      <c r="VOI54" s="354"/>
      <c r="VOJ54" s="354"/>
      <c r="VOK54" s="354"/>
      <c r="VOL54" s="354"/>
      <c r="VOM54" s="354"/>
      <c r="VON54" s="354"/>
      <c r="VOO54" s="354"/>
      <c r="VOP54" s="354"/>
      <c r="VOQ54" s="354"/>
      <c r="VOR54" s="354"/>
      <c r="VOS54" s="354"/>
      <c r="VOT54" s="354"/>
      <c r="VOU54" s="354"/>
      <c r="VOV54" s="354"/>
      <c r="VOW54" s="354"/>
      <c r="VOX54" s="354"/>
      <c r="VOY54" s="354"/>
      <c r="VOZ54" s="354"/>
      <c r="VPA54" s="354"/>
      <c r="VPB54" s="354"/>
      <c r="VPC54" s="354"/>
      <c r="VPD54" s="354"/>
      <c r="VPE54" s="354"/>
      <c r="VPF54" s="354"/>
      <c r="VPG54" s="354"/>
      <c r="VPH54" s="354"/>
      <c r="VPI54" s="354"/>
      <c r="VPJ54" s="354"/>
      <c r="VPK54" s="354"/>
      <c r="VPL54" s="354"/>
      <c r="VPM54" s="354"/>
      <c r="VPN54" s="354"/>
      <c r="VPO54" s="354"/>
      <c r="VPP54" s="354"/>
      <c r="VPQ54" s="354"/>
      <c r="VPR54" s="354"/>
      <c r="VPS54" s="354"/>
      <c r="VPT54" s="354"/>
      <c r="VPU54" s="354"/>
      <c r="VPV54" s="354"/>
      <c r="VPW54" s="354"/>
      <c r="VPX54" s="354"/>
      <c r="VPY54" s="354"/>
      <c r="VPZ54" s="354"/>
      <c r="VQA54" s="354"/>
      <c r="VQB54" s="354"/>
      <c r="VQC54" s="354"/>
      <c r="VQD54" s="354"/>
      <c r="VQE54" s="354"/>
      <c r="VQF54" s="354"/>
      <c r="VQG54" s="354"/>
      <c r="VQH54" s="354"/>
      <c r="VQI54" s="354"/>
      <c r="VQJ54" s="354"/>
      <c r="VQK54" s="354"/>
      <c r="VQL54" s="354"/>
      <c r="VQM54" s="354"/>
      <c r="VQN54" s="354"/>
      <c r="VQO54" s="354"/>
      <c r="VQP54" s="354"/>
      <c r="VQQ54" s="354"/>
      <c r="VQR54" s="354"/>
      <c r="VQS54" s="354"/>
      <c r="VQT54" s="354"/>
      <c r="VQU54" s="354"/>
      <c r="VQV54" s="354"/>
      <c r="VQW54" s="354"/>
      <c r="VQX54" s="354"/>
      <c r="VQY54" s="354"/>
      <c r="VQZ54" s="354"/>
      <c r="VRA54" s="354"/>
      <c r="VRB54" s="354"/>
      <c r="VRC54" s="354"/>
      <c r="VRD54" s="354"/>
      <c r="VRE54" s="354"/>
      <c r="VRF54" s="354"/>
      <c r="VRG54" s="354"/>
      <c r="VRH54" s="354"/>
      <c r="VRI54" s="354"/>
      <c r="VRJ54" s="354"/>
      <c r="VRK54" s="354"/>
      <c r="VRL54" s="354"/>
      <c r="VRM54" s="354"/>
      <c r="VRN54" s="354"/>
      <c r="VRO54" s="354"/>
      <c r="VRP54" s="354"/>
      <c r="VRQ54" s="354"/>
      <c r="VRR54" s="354"/>
      <c r="VRS54" s="354"/>
      <c r="VRT54" s="354"/>
      <c r="VRU54" s="354"/>
      <c r="VRV54" s="354"/>
      <c r="VRW54" s="354"/>
      <c r="VRX54" s="354"/>
      <c r="VRY54" s="354"/>
      <c r="VRZ54" s="354"/>
      <c r="VSA54" s="354"/>
      <c r="VSB54" s="354"/>
      <c r="VSC54" s="354"/>
      <c r="VSD54" s="354"/>
      <c r="VSE54" s="354"/>
      <c r="VSF54" s="354"/>
      <c r="VSG54" s="354"/>
      <c r="VSH54" s="354"/>
      <c r="VSI54" s="354"/>
      <c r="VSJ54" s="354"/>
      <c r="VSK54" s="354"/>
      <c r="VSL54" s="354"/>
      <c r="VSM54" s="354"/>
      <c r="VSN54" s="354"/>
      <c r="VSO54" s="354"/>
      <c r="VSP54" s="354"/>
      <c r="VSQ54" s="354"/>
      <c r="VSR54" s="354"/>
      <c r="VSS54" s="354"/>
      <c r="VST54" s="354"/>
      <c r="VSU54" s="354"/>
      <c r="VSV54" s="354"/>
      <c r="VSW54" s="354"/>
      <c r="VSX54" s="354"/>
      <c r="VSY54" s="354"/>
      <c r="VSZ54" s="354"/>
      <c r="VTA54" s="354"/>
      <c r="VTB54" s="354"/>
      <c r="VTC54" s="354"/>
      <c r="VTD54" s="354"/>
      <c r="VTE54" s="354"/>
      <c r="VTF54" s="354"/>
      <c r="VTG54" s="354"/>
      <c r="VTH54" s="354"/>
      <c r="VTI54" s="354"/>
      <c r="VTJ54" s="354"/>
      <c r="VTK54" s="354"/>
      <c r="VTL54" s="354"/>
      <c r="VTM54" s="354"/>
      <c r="VTN54" s="354"/>
      <c r="VTO54" s="354"/>
      <c r="VTP54" s="354"/>
      <c r="VTQ54" s="354"/>
      <c r="VTR54" s="354"/>
      <c r="VTS54" s="354"/>
      <c r="VTT54" s="354"/>
      <c r="VTU54" s="354"/>
      <c r="VTV54" s="354"/>
      <c r="VTW54" s="354"/>
      <c r="VTX54" s="354"/>
      <c r="VTY54" s="354"/>
      <c r="VTZ54" s="354"/>
      <c r="VUA54" s="354"/>
      <c r="VUB54" s="354"/>
      <c r="VUC54" s="354"/>
      <c r="VUD54" s="354"/>
      <c r="VUE54" s="354"/>
      <c r="VUF54" s="354"/>
      <c r="VUG54" s="354"/>
      <c r="VUH54" s="354"/>
      <c r="VUI54" s="354"/>
      <c r="VUJ54" s="354"/>
      <c r="VUK54" s="354"/>
      <c r="VUL54" s="354"/>
      <c r="VUM54" s="354"/>
      <c r="VUN54" s="354"/>
      <c r="VUO54" s="354"/>
      <c r="VUP54" s="354"/>
      <c r="VUQ54" s="354"/>
      <c r="VUR54" s="354"/>
      <c r="VUS54" s="354"/>
      <c r="VUT54" s="354"/>
      <c r="VUU54" s="354"/>
      <c r="VUV54" s="354"/>
      <c r="VUW54" s="354"/>
      <c r="VUX54" s="354"/>
      <c r="VUY54" s="354"/>
      <c r="VUZ54" s="354"/>
      <c r="VVA54" s="354"/>
      <c r="VVB54" s="354"/>
      <c r="VVC54" s="354"/>
      <c r="VVD54" s="354"/>
      <c r="VVE54" s="354"/>
      <c r="VVF54" s="354"/>
      <c r="VVG54" s="354"/>
      <c r="VVH54" s="354"/>
      <c r="VVI54" s="354"/>
      <c r="VVJ54" s="354"/>
      <c r="VVK54" s="354"/>
      <c r="VVL54" s="354"/>
      <c r="VVM54" s="354"/>
      <c r="VVN54" s="354"/>
      <c r="VVO54" s="354"/>
      <c r="VVP54" s="354"/>
      <c r="VVQ54" s="354"/>
      <c r="VVR54" s="354"/>
      <c r="VVS54" s="354"/>
      <c r="VVT54" s="354"/>
      <c r="VVU54" s="354"/>
      <c r="VVV54" s="354"/>
      <c r="VVW54" s="354"/>
      <c r="VVX54" s="354"/>
      <c r="VVY54" s="354"/>
      <c r="VVZ54" s="354"/>
      <c r="VWA54" s="354"/>
      <c r="VWB54" s="354"/>
      <c r="VWC54" s="354"/>
      <c r="VWD54" s="354"/>
      <c r="VWE54" s="354"/>
      <c r="VWF54" s="354"/>
      <c r="VWG54" s="354"/>
      <c r="VWH54" s="354"/>
      <c r="VWI54" s="354"/>
      <c r="VWJ54" s="354"/>
      <c r="VWK54" s="354"/>
      <c r="VWL54" s="354"/>
      <c r="VWM54" s="354"/>
      <c r="VWN54" s="354"/>
      <c r="VWO54" s="354"/>
      <c r="VWP54" s="354"/>
      <c r="VWQ54" s="354"/>
      <c r="VWR54" s="354"/>
      <c r="VWS54" s="354"/>
      <c r="VWT54" s="354"/>
      <c r="VWU54" s="354"/>
      <c r="VWV54" s="354"/>
      <c r="VWW54" s="354"/>
      <c r="VWX54" s="354"/>
      <c r="VWY54" s="354"/>
      <c r="VWZ54" s="354"/>
      <c r="VXA54" s="354"/>
      <c r="VXB54" s="354"/>
      <c r="VXC54" s="354"/>
      <c r="VXD54" s="354"/>
      <c r="VXE54" s="354"/>
      <c r="VXF54" s="354"/>
      <c r="VXG54" s="354"/>
      <c r="VXH54" s="354"/>
      <c r="VXI54" s="354"/>
      <c r="VXJ54" s="354"/>
      <c r="VXK54" s="354"/>
      <c r="VXL54" s="354"/>
      <c r="VXM54" s="354"/>
      <c r="VXN54" s="354"/>
      <c r="VXO54" s="354"/>
      <c r="VXP54" s="354"/>
      <c r="VXQ54" s="354"/>
      <c r="VXR54" s="354"/>
      <c r="VXS54" s="354"/>
      <c r="VXT54" s="354"/>
      <c r="VXU54" s="354"/>
      <c r="VXV54" s="354"/>
      <c r="VXW54" s="354"/>
      <c r="VXX54" s="354"/>
      <c r="VXY54" s="354"/>
      <c r="VXZ54" s="354"/>
      <c r="VYA54" s="354"/>
      <c r="VYB54" s="354"/>
      <c r="VYC54" s="354"/>
      <c r="VYD54" s="354"/>
      <c r="VYE54" s="354"/>
      <c r="VYF54" s="354"/>
      <c r="VYG54" s="354"/>
      <c r="VYH54" s="354"/>
      <c r="VYI54" s="354"/>
      <c r="VYJ54" s="354"/>
      <c r="VYK54" s="354"/>
      <c r="VYL54" s="354"/>
      <c r="VYM54" s="354"/>
      <c r="VYN54" s="354"/>
      <c r="VYO54" s="354"/>
      <c r="VYP54" s="354"/>
      <c r="VYQ54" s="354"/>
      <c r="VYR54" s="354"/>
      <c r="VYS54" s="354"/>
      <c r="VYT54" s="354"/>
      <c r="VYU54" s="354"/>
      <c r="VYV54" s="354"/>
      <c r="VYW54" s="354"/>
      <c r="VYX54" s="354"/>
      <c r="VYY54" s="354"/>
      <c r="VYZ54" s="354"/>
      <c r="VZA54" s="354"/>
      <c r="VZB54" s="354"/>
      <c r="VZC54" s="354"/>
      <c r="VZD54" s="354"/>
      <c r="VZE54" s="354"/>
      <c r="VZF54" s="354"/>
      <c r="VZG54" s="354"/>
      <c r="VZH54" s="354"/>
      <c r="VZI54" s="354"/>
      <c r="VZJ54" s="354"/>
      <c r="VZK54" s="354"/>
      <c r="VZL54" s="354"/>
      <c r="VZM54" s="354"/>
      <c r="VZN54" s="354"/>
      <c r="VZO54" s="354"/>
      <c r="VZP54" s="354"/>
      <c r="VZQ54" s="354"/>
      <c r="VZR54" s="354"/>
      <c r="VZS54" s="354"/>
      <c r="VZT54" s="354"/>
      <c r="VZU54" s="354"/>
      <c r="VZV54" s="354"/>
      <c r="VZW54" s="354"/>
      <c r="VZX54" s="354"/>
      <c r="VZY54" s="354"/>
      <c r="VZZ54" s="354"/>
      <c r="WAA54" s="354"/>
      <c r="WAB54" s="354"/>
      <c r="WAC54" s="354"/>
      <c r="WAD54" s="354"/>
      <c r="WAE54" s="354"/>
      <c r="WAF54" s="354"/>
      <c r="WAG54" s="354"/>
      <c r="WAH54" s="354"/>
      <c r="WAI54" s="354"/>
      <c r="WAJ54" s="354"/>
      <c r="WAK54" s="354"/>
      <c r="WAL54" s="354"/>
      <c r="WAM54" s="354"/>
      <c r="WAN54" s="354"/>
      <c r="WAO54" s="354"/>
      <c r="WAP54" s="354"/>
      <c r="WAQ54" s="354"/>
      <c r="WAR54" s="354"/>
      <c r="WAS54" s="354"/>
      <c r="WAT54" s="354"/>
      <c r="WAU54" s="354"/>
      <c r="WAV54" s="354"/>
      <c r="WAW54" s="354"/>
      <c r="WAX54" s="354"/>
      <c r="WAY54" s="354"/>
      <c r="WAZ54" s="354"/>
      <c r="WBA54" s="354"/>
      <c r="WBB54" s="354"/>
      <c r="WBC54" s="354"/>
      <c r="WBD54" s="354"/>
      <c r="WBE54" s="354"/>
      <c r="WBF54" s="354"/>
      <c r="WBG54" s="354"/>
      <c r="WBH54" s="354"/>
      <c r="WBI54" s="354"/>
      <c r="WBJ54" s="354"/>
      <c r="WBK54" s="354"/>
      <c r="WBL54" s="354"/>
      <c r="WBM54" s="354"/>
      <c r="WBN54" s="354"/>
      <c r="WBO54" s="354"/>
      <c r="WBP54" s="354"/>
      <c r="WBQ54" s="354"/>
      <c r="WBR54" s="354"/>
      <c r="WBS54" s="354"/>
      <c r="WBT54" s="354"/>
      <c r="WBU54" s="354"/>
      <c r="WBV54" s="354"/>
      <c r="WBW54" s="354"/>
      <c r="WBX54" s="354"/>
      <c r="WBY54" s="354"/>
      <c r="WBZ54" s="354"/>
      <c r="WCA54" s="354"/>
      <c r="WCB54" s="354"/>
      <c r="WCC54" s="354"/>
      <c r="WCD54" s="354"/>
      <c r="WCE54" s="354"/>
      <c r="WCF54" s="354"/>
      <c r="WCG54" s="354"/>
      <c r="WCH54" s="354"/>
      <c r="WCI54" s="354"/>
      <c r="WCJ54" s="354"/>
      <c r="WCK54" s="354"/>
      <c r="WCL54" s="354"/>
      <c r="WCM54" s="354"/>
      <c r="WCN54" s="354"/>
      <c r="WCO54" s="354"/>
      <c r="WCP54" s="354"/>
      <c r="WCQ54" s="354"/>
      <c r="WCR54" s="354"/>
      <c r="WCS54" s="354"/>
      <c r="WCT54" s="354"/>
      <c r="WCU54" s="354"/>
      <c r="WCV54" s="354"/>
      <c r="WCW54" s="354"/>
      <c r="WCX54" s="354"/>
      <c r="WCY54" s="354"/>
      <c r="WCZ54" s="354"/>
      <c r="WDA54" s="354"/>
      <c r="WDB54" s="354"/>
      <c r="WDC54" s="354"/>
      <c r="WDD54" s="354"/>
      <c r="WDE54" s="354"/>
      <c r="WDF54" s="354"/>
      <c r="WDG54" s="354"/>
      <c r="WDH54" s="354"/>
      <c r="WDI54" s="354"/>
      <c r="WDJ54" s="354"/>
      <c r="WDK54" s="354"/>
      <c r="WDL54" s="354"/>
      <c r="WDM54" s="354"/>
      <c r="WDN54" s="354"/>
      <c r="WDO54" s="354"/>
      <c r="WDP54" s="354"/>
      <c r="WDQ54" s="354"/>
      <c r="WDR54" s="354"/>
      <c r="WDS54" s="354"/>
      <c r="WDT54" s="354"/>
      <c r="WDU54" s="354"/>
      <c r="WDV54" s="354"/>
      <c r="WDW54" s="354"/>
      <c r="WDX54" s="354"/>
      <c r="WDY54" s="354"/>
      <c r="WDZ54" s="354"/>
      <c r="WEA54" s="354"/>
      <c r="WEB54" s="354"/>
      <c r="WEC54" s="354"/>
      <c r="WED54" s="354"/>
      <c r="WEE54" s="354"/>
      <c r="WEF54" s="354"/>
      <c r="WEG54" s="354"/>
      <c r="WEH54" s="354"/>
      <c r="WEI54" s="354"/>
      <c r="WEJ54" s="354"/>
      <c r="WEK54" s="354"/>
      <c r="WEL54" s="354"/>
      <c r="WEM54" s="354"/>
      <c r="WEN54" s="354"/>
      <c r="WEO54" s="354"/>
      <c r="WEP54" s="354"/>
      <c r="WEQ54" s="354"/>
      <c r="WER54" s="354"/>
      <c r="WES54" s="354"/>
      <c r="WET54" s="354"/>
      <c r="WEU54" s="354"/>
      <c r="WEV54" s="354"/>
      <c r="WEW54" s="354"/>
      <c r="WEX54" s="354"/>
      <c r="WEY54" s="354"/>
      <c r="WEZ54" s="354"/>
      <c r="WFA54" s="354"/>
      <c r="WFB54" s="354"/>
      <c r="WFC54" s="354"/>
      <c r="WFD54" s="354"/>
      <c r="WFE54" s="354"/>
      <c r="WFF54" s="354"/>
      <c r="WFG54" s="354"/>
      <c r="WFH54" s="354"/>
      <c r="WFI54" s="354"/>
      <c r="WFJ54" s="354"/>
      <c r="WFK54" s="354"/>
      <c r="WFL54" s="354"/>
      <c r="WFM54" s="354"/>
      <c r="WFN54" s="354"/>
      <c r="WFO54" s="354"/>
      <c r="WFP54" s="354"/>
      <c r="WFQ54" s="354"/>
      <c r="WFR54" s="354"/>
      <c r="WFS54" s="354"/>
      <c r="WFT54" s="354"/>
      <c r="WFU54" s="354"/>
      <c r="WFV54" s="354"/>
      <c r="WFW54" s="354"/>
      <c r="WFX54" s="354"/>
      <c r="WFY54" s="354"/>
      <c r="WFZ54" s="354"/>
      <c r="WGA54" s="354"/>
      <c r="WGB54" s="354"/>
      <c r="WGC54" s="354"/>
      <c r="WGD54" s="354"/>
      <c r="WGE54" s="354"/>
      <c r="WGF54" s="354"/>
      <c r="WGG54" s="354"/>
      <c r="WGH54" s="354"/>
      <c r="WGI54" s="354"/>
      <c r="WGJ54" s="354"/>
      <c r="WGK54" s="354"/>
      <c r="WGL54" s="354"/>
      <c r="WGM54" s="354"/>
      <c r="WGN54" s="354"/>
      <c r="WGO54" s="354"/>
      <c r="WGP54" s="354"/>
      <c r="WGQ54" s="354"/>
      <c r="WGR54" s="354"/>
      <c r="WGS54" s="354"/>
      <c r="WGT54" s="354"/>
      <c r="WGU54" s="354"/>
      <c r="WGV54" s="354"/>
      <c r="WGW54" s="354"/>
      <c r="WGX54" s="354"/>
      <c r="WGY54" s="354"/>
      <c r="WGZ54" s="354"/>
      <c r="WHA54" s="354"/>
      <c r="WHB54" s="354"/>
      <c r="WHC54" s="354"/>
      <c r="WHD54" s="354"/>
      <c r="WHE54" s="354"/>
      <c r="WHF54" s="354"/>
      <c r="WHG54" s="354"/>
      <c r="WHH54" s="354"/>
      <c r="WHI54" s="354"/>
      <c r="WHJ54" s="354"/>
      <c r="WHK54" s="354"/>
      <c r="WHL54" s="354"/>
      <c r="WHM54" s="354"/>
      <c r="WHN54" s="354"/>
      <c r="WHO54" s="354"/>
      <c r="WHP54" s="354"/>
      <c r="WHQ54" s="354"/>
      <c r="WHR54" s="354"/>
      <c r="WHS54" s="354"/>
      <c r="WHT54" s="354"/>
      <c r="WHU54" s="354"/>
      <c r="WHV54" s="354"/>
      <c r="WHW54" s="354"/>
      <c r="WHX54" s="354"/>
      <c r="WHY54" s="354"/>
      <c r="WHZ54" s="354"/>
      <c r="WIA54" s="354"/>
      <c r="WIB54" s="354"/>
      <c r="WIC54" s="354"/>
      <c r="WID54" s="354"/>
      <c r="WIE54" s="354"/>
      <c r="WIF54" s="354"/>
      <c r="WIG54" s="354"/>
      <c r="WIH54" s="354"/>
      <c r="WII54" s="354"/>
      <c r="WIJ54" s="354"/>
      <c r="WIK54" s="354"/>
      <c r="WIL54" s="354"/>
      <c r="WIM54" s="354"/>
      <c r="WIN54" s="354"/>
      <c r="WIO54" s="354"/>
      <c r="WIP54" s="354"/>
      <c r="WIQ54" s="354"/>
      <c r="WIR54" s="354"/>
      <c r="WIS54" s="354"/>
      <c r="WIT54" s="354"/>
      <c r="WIU54" s="354"/>
      <c r="WIV54" s="354"/>
      <c r="WIW54" s="354"/>
      <c r="WIX54" s="354"/>
      <c r="WIY54" s="354"/>
      <c r="WIZ54" s="354"/>
      <c r="WJA54" s="354"/>
      <c r="WJB54" s="354"/>
      <c r="WJC54" s="354"/>
      <c r="WJD54" s="354"/>
      <c r="WJE54" s="354"/>
      <c r="WJF54" s="354"/>
      <c r="WJG54" s="354"/>
      <c r="WJH54" s="354"/>
      <c r="WJI54" s="354"/>
      <c r="WJJ54" s="354"/>
      <c r="WJK54" s="354"/>
      <c r="WJL54" s="354"/>
      <c r="WJM54" s="354"/>
      <c r="WJN54" s="354"/>
      <c r="WJO54" s="354"/>
      <c r="WJP54" s="354"/>
      <c r="WJQ54" s="354"/>
      <c r="WJR54" s="354"/>
      <c r="WJS54" s="354"/>
      <c r="WJT54" s="354"/>
      <c r="WJU54" s="354"/>
      <c r="WJV54" s="354"/>
      <c r="WJW54" s="354"/>
      <c r="WJX54" s="354"/>
      <c r="WJY54" s="354"/>
      <c r="WJZ54" s="354"/>
      <c r="WKA54" s="354"/>
      <c r="WKB54" s="354"/>
      <c r="WKC54" s="354"/>
      <c r="WKD54" s="354"/>
      <c r="WKE54" s="354"/>
      <c r="WKF54" s="354"/>
      <c r="WKG54" s="354"/>
      <c r="WKH54" s="354"/>
      <c r="WKI54" s="354"/>
      <c r="WKJ54" s="354"/>
      <c r="WKK54" s="354"/>
      <c r="WKL54" s="354"/>
      <c r="WKM54" s="354"/>
      <c r="WKN54" s="354"/>
      <c r="WKO54" s="354"/>
      <c r="WKP54" s="354"/>
      <c r="WKQ54" s="354"/>
      <c r="WKR54" s="354"/>
      <c r="WKS54" s="354"/>
      <c r="WKT54" s="354"/>
      <c r="WKU54" s="354"/>
      <c r="WKV54" s="354"/>
      <c r="WKW54" s="354"/>
      <c r="WKX54" s="354"/>
      <c r="WKY54" s="354"/>
      <c r="WKZ54" s="354"/>
      <c r="WLA54" s="354"/>
      <c r="WLB54" s="354"/>
      <c r="WLC54" s="354"/>
      <c r="WLD54" s="354"/>
      <c r="WLE54" s="354"/>
      <c r="WLF54" s="354"/>
      <c r="WLG54" s="354"/>
      <c r="WLH54" s="354"/>
      <c r="WLI54" s="354"/>
      <c r="WLJ54" s="354"/>
      <c r="WLK54" s="354"/>
      <c r="WLL54" s="354"/>
      <c r="WLM54" s="354"/>
      <c r="WLN54" s="354"/>
      <c r="WLO54" s="354"/>
      <c r="WLP54" s="354"/>
      <c r="WLQ54" s="354"/>
      <c r="WLR54" s="354"/>
      <c r="WLS54" s="354"/>
      <c r="WLT54" s="354"/>
      <c r="WLU54" s="354"/>
      <c r="WLV54" s="354"/>
      <c r="WLW54" s="354"/>
      <c r="WLX54" s="354"/>
      <c r="WLY54" s="354"/>
      <c r="WLZ54" s="354"/>
      <c r="WMA54" s="354"/>
      <c r="WMB54" s="354"/>
      <c r="WMC54" s="354"/>
      <c r="WMD54" s="354"/>
      <c r="WME54" s="354"/>
      <c r="WMF54" s="354"/>
      <c r="WMG54" s="354"/>
      <c r="WMH54" s="354"/>
      <c r="WMI54" s="354"/>
      <c r="WMJ54" s="354"/>
      <c r="WMK54" s="354"/>
      <c r="WML54" s="354"/>
      <c r="WMM54" s="354"/>
      <c r="WMN54" s="354"/>
      <c r="WMO54" s="354"/>
      <c r="WMP54" s="354"/>
      <c r="WMQ54" s="354"/>
      <c r="WMR54" s="354"/>
      <c r="WMS54" s="354"/>
      <c r="WMT54" s="354"/>
      <c r="WMU54" s="354"/>
      <c r="WMV54" s="354"/>
      <c r="WMW54" s="354"/>
      <c r="WMX54" s="354"/>
      <c r="WMY54" s="354"/>
      <c r="WMZ54" s="354"/>
      <c r="WNA54" s="354"/>
      <c r="WNB54" s="354"/>
      <c r="WNC54" s="354"/>
      <c r="WND54" s="354"/>
      <c r="WNE54" s="354"/>
      <c r="WNF54" s="354"/>
      <c r="WNG54" s="354"/>
      <c r="WNH54" s="354"/>
      <c r="WNI54" s="354"/>
      <c r="WNJ54" s="354"/>
      <c r="WNK54" s="354"/>
      <c r="WNL54" s="354"/>
      <c r="WNM54" s="354"/>
      <c r="WNN54" s="354"/>
      <c r="WNO54" s="354"/>
      <c r="WNP54" s="354"/>
      <c r="WNQ54" s="354"/>
      <c r="WNR54" s="354"/>
      <c r="WNS54" s="354"/>
      <c r="WNT54" s="354"/>
      <c r="WNU54" s="354"/>
      <c r="WNV54" s="354"/>
      <c r="WNW54" s="354"/>
      <c r="WNX54" s="354"/>
      <c r="WNY54" s="354"/>
      <c r="WNZ54" s="354"/>
      <c r="WOA54" s="354"/>
      <c r="WOB54" s="354"/>
      <c r="WOC54" s="354"/>
      <c r="WOD54" s="354"/>
      <c r="WOE54" s="354"/>
      <c r="WOF54" s="354"/>
      <c r="WOG54" s="354"/>
      <c r="WOH54" s="354"/>
      <c r="WOI54" s="354"/>
      <c r="WOJ54" s="354"/>
      <c r="WOK54" s="354"/>
      <c r="WOL54" s="354"/>
      <c r="WOM54" s="354"/>
      <c r="WON54" s="354"/>
      <c r="WOO54" s="354"/>
      <c r="WOP54" s="354"/>
      <c r="WOQ54" s="354"/>
      <c r="WOR54" s="354"/>
      <c r="WOS54" s="354"/>
      <c r="WOT54" s="354"/>
      <c r="WOU54" s="354"/>
      <c r="WOV54" s="354"/>
      <c r="WOW54" s="354"/>
      <c r="WOX54" s="354"/>
      <c r="WOY54" s="354"/>
      <c r="WOZ54" s="354"/>
      <c r="WPA54" s="354"/>
      <c r="WPB54" s="354"/>
      <c r="WPC54" s="354"/>
      <c r="WPD54" s="354"/>
      <c r="WPE54" s="354"/>
      <c r="WPF54" s="354"/>
      <c r="WPG54" s="354"/>
      <c r="WPH54" s="354"/>
      <c r="WPI54" s="354"/>
      <c r="WPJ54" s="354"/>
      <c r="WPK54" s="354"/>
      <c r="WPL54" s="354"/>
      <c r="WPM54" s="354"/>
      <c r="WPN54" s="354"/>
      <c r="WPO54" s="354"/>
      <c r="WPP54" s="354"/>
      <c r="WPQ54" s="354"/>
      <c r="WPR54" s="354"/>
      <c r="WPS54" s="354"/>
      <c r="WPT54" s="354"/>
      <c r="WPU54" s="354"/>
      <c r="WPV54" s="354"/>
      <c r="WPW54" s="354"/>
      <c r="WPX54" s="354"/>
      <c r="WPY54" s="354"/>
      <c r="WPZ54" s="354"/>
      <c r="WQA54" s="354"/>
      <c r="WQB54" s="354"/>
      <c r="WQC54" s="354"/>
      <c r="WQD54" s="354"/>
      <c r="WQE54" s="354"/>
      <c r="WQF54" s="354"/>
      <c r="WQG54" s="354"/>
      <c r="WQH54" s="354"/>
      <c r="WQI54" s="354"/>
      <c r="WQJ54" s="354"/>
      <c r="WQK54" s="354"/>
      <c r="WQL54" s="354"/>
      <c r="WQM54" s="354"/>
      <c r="WQN54" s="354"/>
      <c r="WQO54" s="354"/>
      <c r="WQP54" s="354"/>
      <c r="WQQ54" s="354"/>
      <c r="WQR54" s="354"/>
      <c r="WQS54" s="354"/>
      <c r="WQT54" s="354"/>
      <c r="WQU54" s="354"/>
      <c r="WQV54" s="354"/>
      <c r="WQW54" s="354"/>
      <c r="WQX54" s="354"/>
      <c r="WQY54" s="354"/>
      <c r="WQZ54" s="354"/>
      <c r="WRA54" s="354"/>
      <c r="WRB54" s="354"/>
      <c r="WRC54" s="354"/>
      <c r="WRD54" s="354"/>
      <c r="WRE54" s="354"/>
      <c r="WRF54" s="354"/>
      <c r="WRG54" s="354"/>
      <c r="WRH54" s="354"/>
      <c r="WRI54" s="354"/>
      <c r="WRJ54" s="354"/>
      <c r="WRK54" s="354"/>
      <c r="WRL54" s="354"/>
      <c r="WRM54" s="354"/>
      <c r="WRN54" s="354"/>
      <c r="WRO54" s="354"/>
      <c r="WRP54" s="354"/>
      <c r="WRQ54" s="354"/>
      <c r="WRR54" s="354"/>
      <c r="WRS54" s="354"/>
      <c r="WRT54" s="354"/>
      <c r="WRU54" s="354"/>
      <c r="WRV54" s="354"/>
      <c r="WRW54" s="354"/>
      <c r="WRX54" s="354"/>
      <c r="WRY54" s="354"/>
      <c r="WRZ54" s="354"/>
      <c r="WSA54" s="354"/>
      <c r="WSB54" s="354"/>
      <c r="WSC54" s="354"/>
      <c r="WSD54" s="354"/>
      <c r="WSE54" s="354"/>
      <c r="WSF54" s="354"/>
      <c r="WSG54" s="354"/>
      <c r="WSH54" s="354"/>
      <c r="WSI54" s="354"/>
      <c r="WSJ54" s="354"/>
      <c r="WSK54" s="354"/>
      <c r="WSL54" s="354"/>
      <c r="WSM54" s="354"/>
      <c r="WSN54" s="354"/>
      <c r="WSO54" s="354"/>
      <c r="WSP54" s="354"/>
      <c r="WSQ54" s="354"/>
      <c r="WSR54" s="354"/>
      <c r="WSS54" s="354"/>
      <c r="WST54" s="354"/>
      <c r="WSU54" s="354"/>
      <c r="WSV54" s="354"/>
      <c r="WSW54" s="354"/>
      <c r="WSX54" s="354"/>
      <c r="WSY54" s="354"/>
      <c r="WSZ54" s="354"/>
      <c r="WTA54" s="354"/>
      <c r="WTB54" s="354"/>
      <c r="WTC54" s="354"/>
      <c r="WTD54" s="354"/>
      <c r="WTE54" s="354"/>
      <c r="WTF54" s="354"/>
      <c r="WTG54" s="354"/>
      <c r="WTH54" s="354"/>
      <c r="WTI54" s="354"/>
      <c r="WTJ54" s="354"/>
      <c r="WTK54" s="354"/>
      <c r="WTL54" s="354"/>
      <c r="WTM54" s="354"/>
      <c r="WTN54" s="354"/>
      <c r="WTO54" s="354"/>
      <c r="WTP54" s="354"/>
      <c r="WTQ54" s="354"/>
      <c r="WTR54" s="354"/>
      <c r="WTS54" s="354"/>
      <c r="WTT54" s="354"/>
      <c r="WTU54" s="354"/>
      <c r="WTV54" s="354"/>
      <c r="WTW54" s="354"/>
      <c r="WTX54" s="354"/>
      <c r="WTY54" s="354"/>
      <c r="WTZ54" s="354"/>
      <c r="WUA54" s="354"/>
      <c r="WUB54" s="354"/>
      <c r="WUC54" s="354"/>
      <c r="WUD54" s="354"/>
      <c r="WUE54" s="354"/>
      <c r="WUF54" s="354"/>
      <c r="WUG54" s="354"/>
      <c r="WUH54" s="354"/>
      <c r="WUI54" s="354"/>
      <c r="WUJ54" s="354"/>
      <c r="WUK54" s="354"/>
      <c r="WUL54" s="354"/>
      <c r="WUM54" s="354"/>
      <c r="WUN54" s="354"/>
      <c r="WUO54" s="354"/>
      <c r="WUP54" s="354"/>
      <c r="WUQ54" s="354"/>
      <c r="WUR54" s="354"/>
      <c r="WUS54" s="354"/>
      <c r="WUT54" s="354"/>
      <c r="WUU54" s="354"/>
      <c r="WUV54" s="354"/>
      <c r="WUW54" s="354"/>
      <c r="WUX54" s="354"/>
      <c r="WUY54" s="354"/>
      <c r="WUZ54" s="354"/>
      <c r="WVA54" s="354"/>
      <c r="WVB54" s="354"/>
      <c r="WVC54" s="354"/>
      <c r="WVD54" s="354"/>
      <c r="WVE54" s="354"/>
      <c r="WVF54" s="354"/>
      <c r="WVG54" s="354"/>
      <c r="WVH54" s="354"/>
      <c r="WVI54" s="354"/>
      <c r="WVJ54" s="354"/>
      <c r="WVK54" s="354"/>
      <c r="WVL54" s="354"/>
      <c r="WVM54" s="354"/>
      <c r="WVN54" s="354"/>
      <c r="WVO54" s="354"/>
      <c r="WVP54" s="354"/>
      <c r="WVQ54" s="354"/>
      <c r="WVR54" s="354"/>
      <c r="WVS54" s="354"/>
      <c r="WVT54" s="354"/>
      <c r="WVU54" s="354"/>
      <c r="WVV54" s="354"/>
      <c r="WVW54" s="354"/>
      <c r="WVX54" s="354"/>
      <c r="WVY54" s="354"/>
      <c r="WVZ54" s="354"/>
    </row>
  </sheetData>
  <mergeCells count="165">
    <mergeCell ref="A2:R2"/>
    <mergeCell ref="A4:A5"/>
    <mergeCell ref="B4:B5"/>
    <mergeCell ref="C4:C5"/>
    <mergeCell ref="D4:D5"/>
    <mergeCell ref="E4:E5"/>
    <mergeCell ref="F4:F5"/>
    <mergeCell ref="G4:G5"/>
    <mergeCell ref="H4:I4"/>
    <mergeCell ref="J4:J5"/>
    <mergeCell ref="K4:L4"/>
    <mergeCell ref="M4:N4"/>
    <mergeCell ref="O4:P4"/>
    <mergeCell ref="Q4:Q5"/>
    <mergeCell ref="R4:R5"/>
    <mergeCell ref="A11:A12"/>
    <mergeCell ref="B11:B12"/>
    <mergeCell ref="C11:C12"/>
    <mergeCell ref="D11:D12"/>
    <mergeCell ref="E11:E12"/>
    <mergeCell ref="F7:F9"/>
    <mergeCell ref="H7:H9"/>
    <mergeCell ref="J7:J9"/>
    <mergeCell ref="K7:K9"/>
    <mergeCell ref="A7:A9"/>
    <mergeCell ref="B7:B9"/>
    <mergeCell ref="C7:C9"/>
    <mergeCell ref="D7:D9"/>
    <mergeCell ref="E7:E9"/>
    <mergeCell ref="B19:B21"/>
    <mergeCell ref="C19:C21"/>
    <mergeCell ref="D19:D21"/>
    <mergeCell ref="E19:E21"/>
    <mergeCell ref="F19:F21"/>
    <mergeCell ref="F11:F12"/>
    <mergeCell ref="J11:J12"/>
    <mergeCell ref="K11:K12"/>
    <mergeCell ref="R7:R9"/>
    <mergeCell ref="L7:L9"/>
    <mergeCell ref="M7:M9"/>
    <mergeCell ref="O11:O12"/>
    <mergeCell ref="P11:P12"/>
    <mergeCell ref="Q11:Q12"/>
    <mergeCell ref="R11:R12"/>
    <mergeCell ref="L11:L12"/>
    <mergeCell ref="M11:M12"/>
    <mergeCell ref="N11:N12"/>
    <mergeCell ref="N7:N9"/>
    <mergeCell ref="O7:O9"/>
    <mergeCell ref="P7:P9"/>
    <mergeCell ref="Q7:Q9"/>
    <mergeCell ref="O19:O21"/>
    <mergeCell ref="P19:P21"/>
    <mergeCell ref="Q19:Q21"/>
    <mergeCell ref="R19:R21"/>
    <mergeCell ref="A23:A25"/>
    <mergeCell ref="B23:B25"/>
    <mergeCell ref="C23:C25"/>
    <mergeCell ref="D23:D25"/>
    <mergeCell ref="E23:E25"/>
    <mergeCell ref="F23:F25"/>
    <mergeCell ref="G19:G20"/>
    <mergeCell ref="J19:J21"/>
    <mergeCell ref="K19:K21"/>
    <mergeCell ref="L19:L21"/>
    <mergeCell ref="M19:M21"/>
    <mergeCell ref="N19:N21"/>
    <mergeCell ref="O23:O25"/>
    <mergeCell ref="P23:P25"/>
    <mergeCell ref="Q23:Q25"/>
    <mergeCell ref="R23:R25"/>
    <mergeCell ref="L23:L25"/>
    <mergeCell ref="M23:M25"/>
    <mergeCell ref="N23:N25"/>
    <mergeCell ref="A19:A21"/>
    <mergeCell ref="A28:A33"/>
    <mergeCell ref="B28:B33"/>
    <mergeCell ref="C28:C33"/>
    <mergeCell ref="D28:D33"/>
    <mergeCell ref="E28:E33"/>
    <mergeCell ref="F28:F33"/>
    <mergeCell ref="G23:G24"/>
    <mergeCell ref="J23:J25"/>
    <mergeCell ref="K23:K25"/>
    <mergeCell ref="M28:M33"/>
    <mergeCell ref="N28:N33"/>
    <mergeCell ref="O28:O33"/>
    <mergeCell ref="P28:P33"/>
    <mergeCell ref="Q28:Q33"/>
    <mergeCell ref="R28:R33"/>
    <mergeCell ref="G28:G30"/>
    <mergeCell ref="H28:H33"/>
    <mergeCell ref="I28:I30"/>
    <mergeCell ref="J28:J33"/>
    <mergeCell ref="K28:K33"/>
    <mergeCell ref="L28:L33"/>
    <mergeCell ref="G31:G32"/>
    <mergeCell ref="I31:I32"/>
    <mergeCell ref="P34:P35"/>
    <mergeCell ref="Q34:Q35"/>
    <mergeCell ref="R34:R35"/>
    <mergeCell ref="A36:A37"/>
    <mergeCell ref="B36:B37"/>
    <mergeCell ref="C36:C37"/>
    <mergeCell ref="D36:D37"/>
    <mergeCell ref="E36:E37"/>
    <mergeCell ref="F36:F37"/>
    <mergeCell ref="G36:G37"/>
    <mergeCell ref="J34:J35"/>
    <mergeCell ref="K34:K35"/>
    <mergeCell ref="L34:L35"/>
    <mergeCell ref="M34:M35"/>
    <mergeCell ref="N34:N35"/>
    <mergeCell ref="O34:O35"/>
    <mergeCell ref="A34:A35"/>
    <mergeCell ref="B34:B35"/>
    <mergeCell ref="C34:C35"/>
    <mergeCell ref="D34:D35"/>
    <mergeCell ref="E34:E35"/>
    <mergeCell ref="F34:F35"/>
    <mergeCell ref="N36:N37"/>
    <mergeCell ref="O36:O37"/>
    <mergeCell ref="P36:P37"/>
    <mergeCell ref="Q36:Q37"/>
    <mergeCell ref="R36:R37"/>
    <mergeCell ref="A38:A39"/>
    <mergeCell ref="B38:B39"/>
    <mergeCell ref="C38:C39"/>
    <mergeCell ref="D38:D39"/>
    <mergeCell ref="E38:E39"/>
    <mergeCell ref="H36:H37"/>
    <mergeCell ref="I36:I37"/>
    <mergeCell ref="J36:J37"/>
    <mergeCell ref="K36:K37"/>
    <mergeCell ref="L36:L37"/>
    <mergeCell ref="M36:M37"/>
    <mergeCell ref="N38:N39"/>
    <mergeCell ref="O38:O39"/>
    <mergeCell ref="P38:P39"/>
    <mergeCell ref="Q38:Q39"/>
    <mergeCell ref="R38:R39"/>
    <mergeCell ref="L38:L39"/>
    <mergeCell ref="M38:M39"/>
    <mergeCell ref="A45:A49"/>
    <mergeCell ref="B45:B49"/>
    <mergeCell ref="C45:C49"/>
    <mergeCell ref="D45:D49"/>
    <mergeCell ref="E45:E49"/>
    <mergeCell ref="F38:F39"/>
    <mergeCell ref="G38:G39"/>
    <mergeCell ref="J38:J39"/>
    <mergeCell ref="K38:K39"/>
    <mergeCell ref="O45:O49"/>
    <mergeCell ref="P45:P49"/>
    <mergeCell ref="Q45:Q49"/>
    <mergeCell ref="R45:R49"/>
    <mergeCell ref="M51:M53"/>
    <mergeCell ref="N51:P51"/>
    <mergeCell ref="O52:P52"/>
    <mergeCell ref="F45:F49"/>
    <mergeCell ref="J45:J49"/>
    <mergeCell ref="K45:K49"/>
    <mergeCell ref="L45:L49"/>
    <mergeCell ref="M45:M49"/>
    <mergeCell ref="N45:N49"/>
  </mergeCells>
  <pageMargins left="0.25" right="0.25" top="0.75" bottom="0.75" header="0.3" footer="0.3"/>
  <pageSetup paperSize="8" scale="45"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1C29E-B9A2-4685-ACD9-0EBB0CE8930A}">
  <sheetPr>
    <pageSetUpPr fitToPage="1"/>
  </sheetPr>
  <dimension ref="A2:WZB89"/>
  <sheetViews>
    <sheetView topLeftCell="A66" zoomScale="55" zoomScaleNormal="55" workbookViewId="0">
      <selection activeCell="E131" sqref="E131"/>
    </sheetView>
  </sheetViews>
  <sheetFormatPr defaultRowHeight="15" x14ac:dyDescent="0.25"/>
  <cols>
    <col min="1" max="1" width="4.7109375" style="626" customWidth="1"/>
    <col min="2" max="2" width="8.85546875" style="626" customWidth="1"/>
    <col min="3" max="3" width="11.42578125" style="626" customWidth="1"/>
    <col min="4" max="4" width="9.7109375" style="626" customWidth="1"/>
    <col min="5" max="5" width="45.7109375" style="626" customWidth="1"/>
    <col min="6" max="6" width="88.42578125" style="628" customWidth="1"/>
    <col min="7" max="7" width="35.7109375" style="626" customWidth="1"/>
    <col min="8" max="8" width="18" style="626" customWidth="1"/>
    <col min="9" max="9" width="19.85546875" style="626" customWidth="1"/>
    <col min="10" max="10" width="39.7109375" style="626" customWidth="1"/>
    <col min="11" max="11" width="12.140625" style="626" customWidth="1"/>
    <col min="12" max="12" width="12.7109375" style="626" customWidth="1"/>
    <col min="13" max="13" width="17.85546875" style="626" customWidth="1"/>
    <col min="14" max="14" width="17.28515625" style="626" customWidth="1"/>
    <col min="15" max="15" width="18.28515625" style="626" customWidth="1"/>
    <col min="16" max="16" width="18" style="626" customWidth="1"/>
    <col min="17" max="17" width="21.28515625" style="626" customWidth="1"/>
    <col min="18" max="18" width="23.5703125" style="626" customWidth="1"/>
    <col min="19" max="19" width="19.5703125" style="626" customWidth="1"/>
    <col min="20" max="76" width="9.140625" style="626"/>
    <col min="77" max="16196" width="0" style="626" hidden="1" customWidth="1"/>
    <col min="16197" max="16226" width="9.140625" style="626" hidden="1" customWidth="1"/>
    <col min="16227" max="16384" width="9.140625" style="626"/>
  </cols>
  <sheetData>
    <row r="2" spans="1:19" x14ac:dyDescent="0.25">
      <c r="A2" s="625" t="s">
        <v>2560</v>
      </c>
      <c r="F2" s="627"/>
    </row>
    <row r="3" spans="1:19" x14ac:dyDescent="0.25">
      <c r="M3" s="629"/>
      <c r="N3" s="629"/>
      <c r="O3" s="629"/>
      <c r="P3" s="629"/>
    </row>
    <row r="4" spans="1:19" s="631" customFormat="1" ht="47.25" customHeight="1" x14ac:dyDescent="0.25">
      <c r="A4" s="1278" t="s">
        <v>0</v>
      </c>
      <c r="B4" s="1280" t="s">
        <v>1</v>
      </c>
      <c r="C4" s="1280" t="s">
        <v>2</v>
      </c>
      <c r="D4" s="1280" t="s">
        <v>3</v>
      </c>
      <c r="E4" s="1278" t="s">
        <v>4</v>
      </c>
      <c r="F4" s="1278" t="s">
        <v>5</v>
      </c>
      <c r="G4" s="1278" t="s">
        <v>6</v>
      </c>
      <c r="H4" s="1291" t="s">
        <v>7</v>
      </c>
      <c r="I4" s="1291"/>
      <c r="J4" s="1278" t="s">
        <v>8</v>
      </c>
      <c r="K4" s="1292" t="s">
        <v>9</v>
      </c>
      <c r="L4" s="1293"/>
      <c r="M4" s="1294" t="s">
        <v>10</v>
      </c>
      <c r="N4" s="1294"/>
      <c r="O4" s="1294" t="s">
        <v>11</v>
      </c>
      <c r="P4" s="1294"/>
      <c r="Q4" s="1278" t="s">
        <v>12</v>
      </c>
      <c r="R4" s="1280" t="s">
        <v>13</v>
      </c>
      <c r="S4" s="630"/>
    </row>
    <row r="5" spans="1:19" s="631" customFormat="1" x14ac:dyDescent="0.2">
      <c r="A5" s="1279"/>
      <c r="B5" s="1281"/>
      <c r="C5" s="1281"/>
      <c r="D5" s="1281"/>
      <c r="E5" s="1279"/>
      <c r="F5" s="1279"/>
      <c r="G5" s="1279"/>
      <c r="H5" s="632" t="s">
        <v>14</v>
      </c>
      <c r="I5" s="632" t="s">
        <v>15</v>
      </c>
      <c r="J5" s="1279"/>
      <c r="K5" s="633">
        <v>2020</v>
      </c>
      <c r="L5" s="633">
        <v>2021</v>
      </c>
      <c r="M5" s="634">
        <v>2020</v>
      </c>
      <c r="N5" s="634">
        <v>2021</v>
      </c>
      <c r="O5" s="634">
        <v>2020</v>
      </c>
      <c r="P5" s="634">
        <v>2021</v>
      </c>
      <c r="Q5" s="1279"/>
      <c r="R5" s="1281"/>
      <c r="S5" s="630"/>
    </row>
    <row r="6" spans="1:19" s="631" customFormat="1" ht="15.75" customHeight="1" x14ac:dyDescent="0.2">
      <c r="A6" s="635" t="s">
        <v>16</v>
      </c>
      <c r="B6" s="632" t="s">
        <v>17</v>
      </c>
      <c r="C6" s="632" t="s">
        <v>18</v>
      </c>
      <c r="D6" s="632" t="s">
        <v>19</v>
      </c>
      <c r="E6" s="635" t="s">
        <v>20</v>
      </c>
      <c r="F6" s="635" t="s">
        <v>21</v>
      </c>
      <c r="G6" s="635" t="s">
        <v>22</v>
      </c>
      <c r="H6" s="632" t="s">
        <v>23</v>
      </c>
      <c r="I6" s="632" t="s">
        <v>24</v>
      </c>
      <c r="J6" s="635" t="s">
        <v>25</v>
      </c>
      <c r="K6" s="633" t="s">
        <v>26</v>
      </c>
      <c r="L6" s="633" t="s">
        <v>27</v>
      </c>
      <c r="M6" s="636" t="s">
        <v>28</v>
      </c>
      <c r="N6" s="636" t="s">
        <v>29</v>
      </c>
      <c r="O6" s="636" t="s">
        <v>30</v>
      </c>
      <c r="P6" s="636" t="s">
        <v>31</v>
      </c>
      <c r="Q6" s="635" t="s">
        <v>32</v>
      </c>
      <c r="R6" s="632" t="s">
        <v>33</v>
      </c>
      <c r="S6" s="630"/>
    </row>
    <row r="7" spans="1:19" ht="36.75" customHeight="1" x14ac:dyDescent="0.25">
      <c r="A7" s="1282">
        <v>1</v>
      </c>
      <c r="B7" s="1282">
        <v>1</v>
      </c>
      <c r="C7" s="1282">
        <v>4</v>
      </c>
      <c r="D7" s="1285">
        <v>2</v>
      </c>
      <c r="E7" s="1288" t="s">
        <v>2561</v>
      </c>
      <c r="F7" s="1285" t="s">
        <v>2562</v>
      </c>
      <c r="G7" s="1262" t="s">
        <v>1709</v>
      </c>
      <c r="H7" s="760" t="s">
        <v>869</v>
      </c>
      <c r="I7" s="638" t="s">
        <v>936</v>
      </c>
      <c r="J7" s="1285" t="s">
        <v>2563</v>
      </c>
      <c r="K7" s="1269" t="s">
        <v>52</v>
      </c>
      <c r="L7" s="1272"/>
      <c r="M7" s="1275">
        <v>71000</v>
      </c>
      <c r="N7" s="1272"/>
      <c r="O7" s="1275">
        <v>71000</v>
      </c>
      <c r="P7" s="1272"/>
      <c r="Q7" s="1285" t="s">
        <v>2564</v>
      </c>
      <c r="R7" s="1285" t="s">
        <v>2565</v>
      </c>
      <c r="S7" s="637"/>
    </row>
    <row r="8" spans="1:19" ht="39" customHeight="1" x14ac:dyDescent="0.25">
      <c r="A8" s="1283"/>
      <c r="B8" s="1283"/>
      <c r="C8" s="1283"/>
      <c r="D8" s="1286"/>
      <c r="E8" s="1289"/>
      <c r="F8" s="1286"/>
      <c r="G8" s="1263"/>
      <c r="H8" s="761" t="s">
        <v>1231</v>
      </c>
      <c r="I8" s="762" t="s">
        <v>2566</v>
      </c>
      <c r="J8" s="1286"/>
      <c r="K8" s="1270"/>
      <c r="L8" s="1273"/>
      <c r="M8" s="1276"/>
      <c r="N8" s="1273"/>
      <c r="O8" s="1276"/>
      <c r="P8" s="1273"/>
      <c r="Q8" s="1286"/>
      <c r="R8" s="1286"/>
      <c r="S8" s="637"/>
    </row>
    <row r="9" spans="1:19" ht="44.25" customHeight="1" x14ac:dyDescent="0.25">
      <c r="A9" s="1283"/>
      <c r="B9" s="1283"/>
      <c r="C9" s="1283"/>
      <c r="D9" s="1286"/>
      <c r="E9" s="1289"/>
      <c r="F9" s="1286"/>
      <c r="G9" s="1262" t="s">
        <v>2567</v>
      </c>
      <c r="H9" s="761" t="s">
        <v>1167</v>
      </c>
      <c r="I9" s="762" t="s">
        <v>41</v>
      </c>
      <c r="J9" s="1286"/>
      <c r="K9" s="1270"/>
      <c r="L9" s="1273"/>
      <c r="M9" s="1276"/>
      <c r="N9" s="1273"/>
      <c r="O9" s="1276"/>
      <c r="P9" s="1273"/>
      <c r="Q9" s="1286"/>
      <c r="R9" s="1286"/>
      <c r="S9" s="637"/>
    </row>
    <row r="10" spans="1:19" ht="48" customHeight="1" x14ac:dyDescent="0.25">
      <c r="A10" s="1283"/>
      <c r="B10" s="1283"/>
      <c r="C10" s="1283"/>
      <c r="D10" s="1286"/>
      <c r="E10" s="1289"/>
      <c r="F10" s="1286"/>
      <c r="G10" s="1143"/>
      <c r="H10" s="761" t="s">
        <v>2568</v>
      </c>
      <c r="I10" s="762" t="s">
        <v>2569</v>
      </c>
      <c r="J10" s="1286"/>
      <c r="K10" s="1270"/>
      <c r="L10" s="1273"/>
      <c r="M10" s="1276"/>
      <c r="N10" s="1273"/>
      <c r="O10" s="1276"/>
      <c r="P10" s="1273"/>
      <c r="Q10" s="1286"/>
      <c r="R10" s="1286"/>
      <c r="S10" s="637"/>
    </row>
    <row r="11" spans="1:19" ht="44.25" customHeight="1" x14ac:dyDescent="0.25">
      <c r="A11" s="1283"/>
      <c r="B11" s="1283"/>
      <c r="C11" s="1283"/>
      <c r="D11" s="1286"/>
      <c r="E11" s="1289"/>
      <c r="F11" s="1286"/>
      <c r="G11" s="1262" t="s">
        <v>2570</v>
      </c>
      <c r="H11" s="761" t="s">
        <v>1167</v>
      </c>
      <c r="I11" s="762" t="s">
        <v>41</v>
      </c>
      <c r="J11" s="1286"/>
      <c r="K11" s="1270"/>
      <c r="L11" s="1273"/>
      <c r="M11" s="1276"/>
      <c r="N11" s="1273"/>
      <c r="O11" s="1276"/>
      <c r="P11" s="1273"/>
      <c r="Q11" s="1286"/>
      <c r="R11" s="1286"/>
    </row>
    <row r="12" spans="1:19" ht="95.25" customHeight="1" x14ac:dyDescent="0.25">
      <c r="A12" s="1284"/>
      <c r="B12" s="1284"/>
      <c r="C12" s="1284"/>
      <c r="D12" s="1287"/>
      <c r="E12" s="1290"/>
      <c r="F12" s="1287"/>
      <c r="G12" s="1263"/>
      <c r="H12" s="761" t="s">
        <v>2571</v>
      </c>
      <c r="I12" s="762" t="s">
        <v>41</v>
      </c>
      <c r="J12" s="1287"/>
      <c r="K12" s="1271"/>
      <c r="L12" s="1274"/>
      <c r="M12" s="1277"/>
      <c r="N12" s="1274"/>
      <c r="O12" s="1277"/>
      <c r="P12" s="1274"/>
      <c r="Q12" s="1287"/>
      <c r="R12" s="1287"/>
    </row>
    <row r="13" spans="1:19" ht="36.6" hidden="1" customHeight="1" x14ac:dyDescent="0.25">
      <c r="A13" s="1264"/>
      <c r="B13" s="1250"/>
      <c r="C13" s="1250"/>
      <c r="D13" s="1250"/>
      <c r="E13" s="1250"/>
      <c r="F13" s="1250"/>
      <c r="G13" s="1250"/>
      <c r="H13" s="1250"/>
      <c r="I13" s="1250"/>
      <c r="J13" s="1250"/>
      <c r="K13" s="1250"/>
      <c r="L13" s="1250"/>
      <c r="M13" s="1250"/>
      <c r="N13" s="1250"/>
      <c r="O13" s="1250"/>
      <c r="P13" s="1250"/>
      <c r="Q13" s="1250"/>
      <c r="R13" s="1251"/>
    </row>
    <row r="14" spans="1:19" ht="55.15" hidden="1" customHeight="1" x14ac:dyDescent="0.25">
      <c r="A14" s="1264"/>
      <c r="B14" s="1250"/>
      <c r="C14" s="1250"/>
      <c r="D14" s="1250"/>
      <c r="E14" s="1250"/>
      <c r="F14" s="1250"/>
      <c r="G14" s="1250"/>
      <c r="H14" s="1250"/>
      <c r="I14" s="1250"/>
      <c r="J14" s="1250"/>
      <c r="K14" s="1250"/>
      <c r="L14" s="1250"/>
      <c r="M14" s="1250"/>
      <c r="N14" s="1250"/>
      <c r="O14" s="1250"/>
      <c r="P14" s="1250"/>
      <c r="Q14" s="1250"/>
      <c r="R14" s="1251"/>
    </row>
    <row r="15" spans="1:19" ht="58.9" hidden="1" customHeight="1" x14ac:dyDescent="0.25">
      <c r="A15" s="1264"/>
      <c r="B15" s="1250"/>
      <c r="C15" s="1250"/>
      <c r="D15" s="1250"/>
      <c r="E15" s="1250"/>
      <c r="F15" s="1250"/>
      <c r="G15" s="1250"/>
      <c r="H15" s="1250"/>
      <c r="I15" s="1250"/>
      <c r="J15" s="1250"/>
      <c r="K15" s="1250"/>
      <c r="L15" s="1250"/>
      <c r="M15" s="1250"/>
      <c r="N15" s="1250"/>
      <c r="O15" s="1250"/>
      <c r="P15" s="1250"/>
      <c r="Q15" s="1250"/>
      <c r="R15" s="1251"/>
    </row>
    <row r="16" spans="1:19" ht="247.15" hidden="1" customHeight="1" x14ac:dyDescent="0.25">
      <c r="A16" s="1265"/>
      <c r="B16" s="1253"/>
      <c r="C16" s="1253"/>
      <c r="D16" s="1253"/>
      <c r="E16" s="1253"/>
      <c r="F16" s="1253"/>
      <c r="G16" s="1253"/>
      <c r="H16" s="1253"/>
      <c r="I16" s="1253"/>
      <c r="J16" s="1253"/>
      <c r="K16" s="1253"/>
      <c r="L16" s="1253"/>
      <c r="M16" s="1253"/>
      <c r="N16" s="1253"/>
      <c r="O16" s="1253"/>
      <c r="P16" s="1253"/>
      <c r="Q16" s="1253"/>
      <c r="R16" s="1254"/>
    </row>
    <row r="17" spans="1:18" ht="58.5" customHeight="1" x14ac:dyDescent="0.25">
      <c r="A17" s="1223">
        <v>2</v>
      </c>
      <c r="B17" s="1223">
        <v>1</v>
      </c>
      <c r="C17" s="1223">
        <v>4</v>
      </c>
      <c r="D17" s="1141">
        <v>2</v>
      </c>
      <c r="E17" s="1266" t="s">
        <v>2572</v>
      </c>
      <c r="F17" s="1141" t="s">
        <v>2573</v>
      </c>
      <c r="G17" s="732" t="s">
        <v>44</v>
      </c>
      <c r="H17" s="732" t="s">
        <v>585</v>
      </c>
      <c r="I17" s="638" t="s">
        <v>1509</v>
      </c>
      <c r="J17" s="1141" t="s">
        <v>2574</v>
      </c>
      <c r="K17" s="1255" t="s">
        <v>38</v>
      </c>
      <c r="L17" s="1255"/>
      <c r="M17" s="1258">
        <v>64000</v>
      </c>
      <c r="N17" s="1223"/>
      <c r="O17" s="1258">
        <v>64000</v>
      </c>
      <c r="P17" s="1240"/>
      <c r="Q17" s="1141" t="s">
        <v>2564</v>
      </c>
      <c r="R17" s="1141" t="s">
        <v>2565</v>
      </c>
    </row>
    <row r="18" spans="1:18" ht="36" customHeight="1" x14ac:dyDescent="0.25">
      <c r="A18" s="1229"/>
      <c r="B18" s="1229"/>
      <c r="C18" s="1229"/>
      <c r="D18" s="1142"/>
      <c r="E18" s="1267"/>
      <c r="F18" s="1142"/>
      <c r="G18" s="732" t="s">
        <v>2575</v>
      </c>
      <c r="H18" s="732" t="s">
        <v>2576</v>
      </c>
      <c r="I18" s="638" t="s">
        <v>41</v>
      </c>
      <c r="J18" s="1142"/>
      <c r="K18" s="1256"/>
      <c r="L18" s="1256"/>
      <c r="M18" s="1259"/>
      <c r="N18" s="1229"/>
      <c r="O18" s="1259"/>
      <c r="P18" s="1241"/>
      <c r="Q18" s="1142"/>
      <c r="R18" s="1142"/>
    </row>
    <row r="19" spans="1:18" ht="195" customHeight="1" x14ac:dyDescent="0.25">
      <c r="A19" s="1224"/>
      <c r="B19" s="1224"/>
      <c r="C19" s="1224"/>
      <c r="D19" s="1143"/>
      <c r="E19" s="1268"/>
      <c r="F19" s="1143"/>
      <c r="G19" s="732" t="s">
        <v>2567</v>
      </c>
      <c r="H19" s="732" t="s">
        <v>1167</v>
      </c>
      <c r="I19" s="638" t="s">
        <v>41</v>
      </c>
      <c r="J19" s="1143"/>
      <c r="K19" s="1257"/>
      <c r="L19" s="1257"/>
      <c r="M19" s="1260"/>
      <c r="N19" s="1224"/>
      <c r="O19" s="1260"/>
      <c r="P19" s="1242"/>
      <c r="Q19" s="1143"/>
      <c r="R19" s="1143"/>
    </row>
    <row r="20" spans="1:18" ht="44.25" customHeight="1" x14ac:dyDescent="0.25">
      <c r="A20" s="1219">
        <v>3</v>
      </c>
      <c r="B20" s="1223">
        <v>1</v>
      </c>
      <c r="C20" s="1223">
        <v>4</v>
      </c>
      <c r="D20" s="1141">
        <v>5</v>
      </c>
      <c r="E20" s="1231" t="s">
        <v>2577</v>
      </c>
      <c r="F20" s="1141" t="s">
        <v>2578</v>
      </c>
      <c r="G20" s="732" t="s">
        <v>2579</v>
      </c>
      <c r="H20" s="732" t="s">
        <v>585</v>
      </c>
      <c r="I20" s="732">
        <v>30</v>
      </c>
      <c r="J20" s="1141" t="s">
        <v>2580</v>
      </c>
      <c r="K20" s="1255" t="s">
        <v>38</v>
      </c>
      <c r="L20" s="1255"/>
      <c r="M20" s="1240">
        <v>99300</v>
      </c>
      <c r="N20" s="1223"/>
      <c r="O20" s="1240">
        <v>99300</v>
      </c>
      <c r="P20" s="1240"/>
      <c r="Q20" s="1141" t="s">
        <v>2564</v>
      </c>
      <c r="R20" s="1141" t="s">
        <v>2565</v>
      </c>
    </row>
    <row r="21" spans="1:18" ht="117.75" customHeight="1" x14ac:dyDescent="0.25">
      <c r="A21" s="1219"/>
      <c r="B21" s="1224"/>
      <c r="C21" s="1224"/>
      <c r="D21" s="1143"/>
      <c r="E21" s="1232"/>
      <c r="F21" s="1143"/>
      <c r="G21" s="732" t="s">
        <v>1706</v>
      </c>
      <c r="H21" s="732" t="s">
        <v>859</v>
      </c>
      <c r="I21" s="732">
        <v>1</v>
      </c>
      <c r="J21" s="1143"/>
      <c r="K21" s="1257"/>
      <c r="L21" s="1257"/>
      <c r="M21" s="1242"/>
      <c r="N21" s="1224"/>
      <c r="O21" s="1242"/>
      <c r="P21" s="1242"/>
      <c r="Q21" s="1143"/>
      <c r="R21" s="1143"/>
    </row>
    <row r="22" spans="1:18" ht="47.25" customHeight="1" x14ac:dyDescent="0.25">
      <c r="A22" s="1141">
        <v>4</v>
      </c>
      <c r="B22" s="1141">
        <v>1</v>
      </c>
      <c r="C22" s="1141">
        <v>4</v>
      </c>
      <c r="D22" s="1141">
        <v>2</v>
      </c>
      <c r="E22" s="1231" t="s">
        <v>2581</v>
      </c>
      <c r="F22" s="1141" t="s">
        <v>2582</v>
      </c>
      <c r="G22" s="721" t="s">
        <v>1709</v>
      </c>
      <c r="H22" s="721" t="s">
        <v>585</v>
      </c>
      <c r="I22" s="737">
        <v>89</v>
      </c>
      <c r="J22" s="1141" t="s">
        <v>2583</v>
      </c>
      <c r="K22" s="1223" t="s">
        <v>38</v>
      </c>
      <c r="L22" s="1255"/>
      <c r="M22" s="1258">
        <v>44000</v>
      </c>
      <c r="N22" s="1230"/>
      <c r="O22" s="1258">
        <v>44000</v>
      </c>
      <c r="P22" s="1230"/>
      <c r="Q22" s="1141" t="s">
        <v>2564</v>
      </c>
      <c r="R22" s="1141" t="s">
        <v>2565</v>
      </c>
    </row>
    <row r="23" spans="1:18" ht="48.75" customHeight="1" x14ac:dyDescent="0.25">
      <c r="A23" s="1142"/>
      <c r="B23" s="1142"/>
      <c r="C23" s="1142"/>
      <c r="D23" s="1142"/>
      <c r="E23" s="1233"/>
      <c r="F23" s="1142"/>
      <c r="G23" s="721" t="s">
        <v>2567</v>
      </c>
      <c r="H23" s="721" t="s">
        <v>2584</v>
      </c>
      <c r="I23" s="639">
        <v>100000</v>
      </c>
      <c r="J23" s="1142"/>
      <c r="K23" s="1229"/>
      <c r="L23" s="1256"/>
      <c r="M23" s="1259"/>
      <c r="N23" s="1234"/>
      <c r="O23" s="1259"/>
      <c r="P23" s="1234"/>
      <c r="Q23" s="1142"/>
      <c r="R23" s="1142"/>
    </row>
    <row r="24" spans="1:18" ht="93.75" customHeight="1" x14ac:dyDescent="0.25">
      <c r="A24" s="1142"/>
      <c r="B24" s="1142"/>
      <c r="C24" s="1142"/>
      <c r="D24" s="1142"/>
      <c r="E24" s="1233"/>
      <c r="F24" s="1142"/>
      <c r="G24" s="721" t="s">
        <v>818</v>
      </c>
      <c r="H24" s="721" t="s">
        <v>2585</v>
      </c>
      <c r="I24" s="737">
        <v>500</v>
      </c>
      <c r="J24" s="1142"/>
      <c r="K24" s="1229"/>
      <c r="L24" s="1256"/>
      <c r="M24" s="1259"/>
      <c r="N24" s="1234"/>
      <c r="O24" s="1259"/>
      <c r="P24" s="1234"/>
      <c r="Q24" s="1142"/>
      <c r="R24" s="1142"/>
    </row>
    <row r="25" spans="1:18" ht="62.25" customHeight="1" x14ac:dyDescent="0.25">
      <c r="A25" s="1142"/>
      <c r="B25" s="1142"/>
      <c r="C25" s="1142"/>
      <c r="D25" s="1142"/>
      <c r="E25" s="1233"/>
      <c r="F25" s="1142"/>
      <c r="G25" s="1141" t="s">
        <v>2570</v>
      </c>
      <c r="H25" s="721" t="s">
        <v>1167</v>
      </c>
      <c r="I25" s="737">
        <v>1</v>
      </c>
      <c r="J25" s="1142"/>
      <c r="K25" s="1229"/>
      <c r="L25" s="1256"/>
      <c r="M25" s="1259"/>
      <c r="N25" s="1234"/>
      <c r="O25" s="1259"/>
      <c r="P25" s="1234"/>
      <c r="Q25" s="1142"/>
      <c r="R25" s="1142"/>
    </row>
    <row r="26" spans="1:18" ht="256.5" customHeight="1" x14ac:dyDescent="0.25">
      <c r="A26" s="1143"/>
      <c r="B26" s="1143"/>
      <c r="C26" s="1143"/>
      <c r="D26" s="1143"/>
      <c r="E26" s="1232"/>
      <c r="F26" s="1143"/>
      <c r="G26" s="1143"/>
      <c r="H26" s="721" t="s">
        <v>2571</v>
      </c>
      <c r="I26" s="721">
        <v>1</v>
      </c>
      <c r="J26" s="1143"/>
      <c r="K26" s="1224"/>
      <c r="L26" s="1257"/>
      <c r="M26" s="1260"/>
      <c r="N26" s="1239"/>
      <c r="O26" s="1260"/>
      <c r="P26" s="1239"/>
      <c r="Q26" s="1143"/>
      <c r="R26" s="1143"/>
    </row>
    <row r="27" spans="1:18" hidden="1" x14ac:dyDescent="0.25">
      <c r="A27" s="1249"/>
      <c r="B27" s="1250"/>
      <c r="C27" s="1250"/>
      <c r="D27" s="1250"/>
      <c r="E27" s="1250"/>
      <c r="F27" s="1250"/>
      <c r="G27" s="1250"/>
      <c r="H27" s="1250"/>
      <c r="I27" s="1250"/>
      <c r="J27" s="1250"/>
      <c r="K27" s="1250"/>
      <c r="L27" s="1250"/>
      <c r="M27" s="1250"/>
      <c r="N27" s="1250"/>
      <c r="O27" s="1250"/>
      <c r="P27" s="1250"/>
      <c r="Q27" s="1250"/>
      <c r="R27" s="1251"/>
    </row>
    <row r="28" spans="1:18" hidden="1" x14ac:dyDescent="0.25">
      <c r="A28" s="1249"/>
      <c r="B28" s="1250"/>
      <c r="C28" s="1250"/>
      <c r="D28" s="1250"/>
      <c r="E28" s="1250"/>
      <c r="F28" s="1250"/>
      <c r="G28" s="1250"/>
      <c r="H28" s="1250"/>
      <c r="I28" s="1250"/>
      <c r="J28" s="1250"/>
      <c r="K28" s="1250"/>
      <c r="L28" s="1250"/>
      <c r="M28" s="1250"/>
      <c r="N28" s="1250"/>
      <c r="O28" s="1250"/>
      <c r="P28" s="1250"/>
      <c r="Q28" s="1250"/>
      <c r="R28" s="1251"/>
    </row>
    <row r="29" spans="1:18" hidden="1" x14ac:dyDescent="0.25">
      <c r="A29" s="1249"/>
      <c r="B29" s="1250"/>
      <c r="C29" s="1250"/>
      <c r="D29" s="1250"/>
      <c r="E29" s="1250"/>
      <c r="F29" s="1250"/>
      <c r="G29" s="1250"/>
      <c r="H29" s="1250"/>
      <c r="I29" s="1250"/>
      <c r="J29" s="1250"/>
      <c r="K29" s="1250"/>
      <c r="L29" s="1250"/>
      <c r="M29" s="1250"/>
      <c r="N29" s="1250"/>
      <c r="O29" s="1250"/>
      <c r="P29" s="1250"/>
      <c r="Q29" s="1250"/>
      <c r="R29" s="1251"/>
    </row>
    <row r="30" spans="1:18" hidden="1" x14ac:dyDescent="0.25">
      <c r="A30" s="1252"/>
      <c r="B30" s="1253"/>
      <c r="C30" s="1253"/>
      <c r="D30" s="1253"/>
      <c r="E30" s="1253"/>
      <c r="F30" s="1253"/>
      <c r="G30" s="1253"/>
      <c r="H30" s="1253"/>
      <c r="I30" s="1253"/>
      <c r="J30" s="1253"/>
      <c r="K30" s="1253"/>
      <c r="L30" s="1253"/>
      <c r="M30" s="1253"/>
      <c r="N30" s="1253"/>
      <c r="O30" s="1253"/>
      <c r="P30" s="1253"/>
      <c r="Q30" s="1253"/>
      <c r="R30" s="1254"/>
    </row>
    <row r="31" spans="1:18" s="640" customFormat="1" ht="96" customHeight="1" x14ac:dyDescent="0.25">
      <c r="A31" s="1141">
        <v>5</v>
      </c>
      <c r="B31" s="1141">
        <v>1</v>
      </c>
      <c r="C31" s="1141">
        <v>4</v>
      </c>
      <c r="D31" s="1141">
        <v>5</v>
      </c>
      <c r="E31" s="1231" t="s">
        <v>2586</v>
      </c>
      <c r="F31" s="1141" t="s">
        <v>2587</v>
      </c>
      <c r="G31" s="732" t="s">
        <v>1788</v>
      </c>
      <c r="H31" s="732" t="s">
        <v>585</v>
      </c>
      <c r="I31" s="740">
        <v>200</v>
      </c>
      <c r="J31" s="1141" t="s">
        <v>2588</v>
      </c>
      <c r="K31" s="1223" t="s">
        <v>45</v>
      </c>
      <c r="L31" s="1225" t="s">
        <v>34</v>
      </c>
      <c r="M31" s="1240">
        <v>72700</v>
      </c>
      <c r="N31" s="1240">
        <v>27300</v>
      </c>
      <c r="O31" s="1240">
        <v>72700</v>
      </c>
      <c r="P31" s="1240">
        <v>27300</v>
      </c>
      <c r="Q31" s="1141" t="s">
        <v>2564</v>
      </c>
      <c r="R31" s="1141" t="s">
        <v>2565</v>
      </c>
    </row>
    <row r="32" spans="1:18" s="640" customFormat="1" ht="40.5" customHeight="1" x14ac:dyDescent="0.25">
      <c r="A32" s="1142"/>
      <c r="B32" s="1142"/>
      <c r="C32" s="1142"/>
      <c r="D32" s="1142"/>
      <c r="E32" s="1233"/>
      <c r="F32" s="1142"/>
      <c r="G32" s="1141" t="s">
        <v>2589</v>
      </c>
      <c r="H32" s="1141" t="s">
        <v>1365</v>
      </c>
      <c r="I32" s="1223">
        <v>1</v>
      </c>
      <c r="J32" s="1142"/>
      <c r="K32" s="1229"/>
      <c r="L32" s="1261"/>
      <c r="M32" s="1241"/>
      <c r="N32" s="1241"/>
      <c r="O32" s="1241"/>
      <c r="P32" s="1241"/>
      <c r="Q32" s="1142"/>
      <c r="R32" s="1142"/>
    </row>
    <row r="33" spans="1:18" s="640" customFormat="1" ht="278.25" customHeight="1" x14ac:dyDescent="0.25">
      <c r="A33" s="1143"/>
      <c r="B33" s="1143"/>
      <c r="C33" s="1143"/>
      <c r="D33" s="1143"/>
      <c r="E33" s="1232"/>
      <c r="F33" s="1143"/>
      <c r="G33" s="1143"/>
      <c r="H33" s="1143"/>
      <c r="I33" s="1224"/>
      <c r="J33" s="1143"/>
      <c r="K33" s="1224"/>
      <c r="L33" s="1226"/>
      <c r="M33" s="1242"/>
      <c r="N33" s="1242"/>
      <c r="O33" s="1242"/>
      <c r="P33" s="1242"/>
      <c r="Q33" s="1143"/>
      <c r="R33" s="1143"/>
    </row>
    <row r="34" spans="1:18" s="641" customFormat="1" ht="37.5" customHeight="1" x14ac:dyDescent="0.25">
      <c r="A34" s="1141">
        <v>6</v>
      </c>
      <c r="B34" s="1141">
        <v>1</v>
      </c>
      <c r="C34" s="1141">
        <v>4</v>
      </c>
      <c r="D34" s="1141">
        <v>2</v>
      </c>
      <c r="E34" s="1231" t="s">
        <v>2590</v>
      </c>
      <c r="F34" s="1141" t="s">
        <v>2591</v>
      </c>
      <c r="G34" s="1141" t="s">
        <v>2567</v>
      </c>
      <c r="H34" s="1141" t="s">
        <v>1167</v>
      </c>
      <c r="I34" s="1223">
        <v>1</v>
      </c>
      <c r="J34" s="1141" t="s">
        <v>2592</v>
      </c>
      <c r="K34" s="1223" t="s">
        <v>52</v>
      </c>
      <c r="L34" s="1223"/>
      <c r="M34" s="1240">
        <v>32000</v>
      </c>
      <c r="N34" s="1240"/>
      <c r="O34" s="1240">
        <v>32000</v>
      </c>
      <c r="P34" s="1240"/>
      <c r="Q34" s="1141" t="s">
        <v>2564</v>
      </c>
      <c r="R34" s="1141" t="s">
        <v>2565</v>
      </c>
    </row>
    <row r="35" spans="1:18" s="641" customFormat="1" ht="147" customHeight="1" x14ac:dyDescent="0.25">
      <c r="A35" s="1142"/>
      <c r="B35" s="1142"/>
      <c r="C35" s="1142"/>
      <c r="D35" s="1142"/>
      <c r="E35" s="1233"/>
      <c r="F35" s="1142"/>
      <c r="G35" s="1142"/>
      <c r="H35" s="1143"/>
      <c r="I35" s="1224"/>
      <c r="J35" s="1142"/>
      <c r="K35" s="1229"/>
      <c r="L35" s="1229"/>
      <c r="M35" s="1241"/>
      <c r="N35" s="1241"/>
      <c r="O35" s="1241"/>
      <c r="P35" s="1241"/>
      <c r="Q35" s="1142"/>
      <c r="R35" s="1142"/>
    </row>
    <row r="36" spans="1:18" s="641" customFormat="1" ht="37.5" customHeight="1" x14ac:dyDescent="0.25">
      <c r="A36" s="1142"/>
      <c r="B36" s="1142"/>
      <c r="C36" s="1142"/>
      <c r="D36" s="1142"/>
      <c r="E36" s="1233"/>
      <c r="F36" s="1142"/>
      <c r="G36" s="1143"/>
      <c r="H36" s="732" t="s">
        <v>2593</v>
      </c>
      <c r="I36" s="740">
        <v>42</v>
      </c>
      <c r="J36" s="1142"/>
      <c r="K36" s="1229"/>
      <c r="L36" s="1229"/>
      <c r="M36" s="1241"/>
      <c r="N36" s="1241"/>
      <c r="O36" s="1241"/>
      <c r="P36" s="1241"/>
      <c r="Q36" s="1142"/>
      <c r="R36" s="1142"/>
    </row>
    <row r="37" spans="1:18" s="641" customFormat="1" ht="69.75" customHeight="1" x14ac:dyDescent="0.25">
      <c r="A37" s="1142"/>
      <c r="B37" s="1142"/>
      <c r="C37" s="1142"/>
      <c r="D37" s="1142"/>
      <c r="E37" s="1233"/>
      <c r="F37" s="1142"/>
      <c r="G37" s="1141" t="s">
        <v>2570</v>
      </c>
      <c r="H37" s="732" t="s">
        <v>1167</v>
      </c>
      <c r="I37" s="740">
        <v>1</v>
      </c>
      <c r="J37" s="1142"/>
      <c r="K37" s="1229"/>
      <c r="L37" s="1229"/>
      <c r="M37" s="1241"/>
      <c r="N37" s="1241"/>
      <c r="O37" s="1241"/>
      <c r="P37" s="1241"/>
      <c r="Q37" s="1142"/>
      <c r="R37" s="1142"/>
    </row>
    <row r="38" spans="1:18" s="641" customFormat="1" ht="48.75" customHeight="1" x14ac:dyDescent="0.25">
      <c r="A38" s="1143"/>
      <c r="B38" s="1143"/>
      <c r="C38" s="1143"/>
      <c r="D38" s="1143"/>
      <c r="E38" s="1232"/>
      <c r="F38" s="1143"/>
      <c r="G38" s="1143"/>
      <c r="H38" s="732" t="s">
        <v>2571</v>
      </c>
      <c r="I38" s="638" t="s">
        <v>41</v>
      </c>
      <c r="J38" s="1143"/>
      <c r="K38" s="1224"/>
      <c r="L38" s="1224"/>
      <c r="M38" s="1242"/>
      <c r="N38" s="1242"/>
      <c r="O38" s="1242"/>
      <c r="P38" s="1242"/>
      <c r="Q38" s="1143"/>
      <c r="R38" s="1143"/>
    </row>
    <row r="39" spans="1:18" ht="30" customHeight="1" x14ac:dyDescent="0.25">
      <c r="A39" s="1141">
        <v>7</v>
      </c>
      <c r="B39" s="1223">
        <v>1</v>
      </c>
      <c r="C39" s="1141">
        <v>4</v>
      </c>
      <c r="D39" s="1141">
        <v>2</v>
      </c>
      <c r="E39" s="1231" t="s">
        <v>2594</v>
      </c>
      <c r="F39" s="1141" t="s">
        <v>2595</v>
      </c>
      <c r="G39" s="1141" t="s">
        <v>1709</v>
      </c>
      <c r="H39" s="732" t="s">
        <v>1167</v>
      </c>
      <c r="I39" s="740">
        <v>1</v>
      </c>
      <c r="J39" s="1141" t="s">
        <v>2596</v>
      </c>
      <c r="K39" s="1223" t="s">
        <v>52</v>
      </c>
      <c r="L39" s="1223"/>
      <c r="M39" s="1246">
        <v>44000</v>
      </c>
      <c r="N39" s="1240"/>
      <c r="O39" s="1246">
        <v>44000</v>
      </c>
      <c r="P39" s="1243"/>
      <c r="Q39" s="1141" t="s">
        <v>2564</v>
      </c>
      <c r="R39" s="1141" t="s">
        <v>2565</v>
      </c>
    </row>
    <row r="40" spans="1:18" ht="99.75" customHeight="1" x14ac:dyDescent="0.25">
      <c r="A40" s="1142"/>
      <c r="B40" s="1229"/>
      <c r="C40" s="1142"/>
      <c r="D40" s="1142"/>
      <c r="E40" s="1233"/>
      <c r="F40" s="1142"/>
      <c r="G40" s="1143"/>
      <c r="H40" s="732" t="s">
        <v>585</v>
      </c>
      <c r="I40" s="740">
        <v>48</v>
      </c>
      <c r="J40" s="1142"/>
      <c r="K40" s="1229"/>
      <c r="L40" s="1229"/>
      <c r="M40" s="1247"/>
      <c r="N40" s="1241"/>
      <c r="O40" s="1247"/>
      <c r="P40" s="1244"/>
      <c r="Q40" s="1142"/>
      <c r="R40" s="1142"/>
    </row>
    <row r="41" spans="1:18" ht="33.75" customHeight="1" x14ac:dyDescent="0.25">
      <c r="A41" s="1142"/>
      <c r="B41" s="1229"/>
      <c r="C41" s="1142"/>
      <c r="D41" s="1142"/>
      <c r="E41" s="1233"/>
      <c r="F41" s="1142"/>
      <c r="G41" s="732" t="s">
        <v>2597</v>
      </c>
      <c r="H41" s="732" t="s">
        <v>2585</v>
      </c>
      <c r="I41" s="740">
        <v>500</v>
      </c>
      <c r="J41" s="1142"/>
      <c r="K41" s="1229"/>
      <c r="L41" s="1229"/>
      <c r="M41" s="1247"/>
      <c r="N41" s="1241"/>
      <c r="O41" s="1247"/>
      <c r="P41" s="1244"/>
      <c r="Q41" s="1142"/>
      <c r="R41" s="1142"/>
    </row>
    <row r="42" spans="1:18" ht="123" customHeight="1" x14ac:dyDescent="0.25">
      <c r="A42" s="1142"/>
      <c r="B42" s="1229"/>
      <c r="C42" s="1142"/>
      <c r="D42" s="1142"/>
      <c r="E42" s="1233"/>
      <c r="F42" s="1142"/>
      <c r="G42" s="1141" t="s">
        <v>2567</v>
      </c>
      <c r="H42" s="732" t="s">
        <v>1167</v>
      </c>
      <c r="I42" s="740">
        <v>1</v>
      </c>
      <c r="J42" s="1142"/>
      <c r="K42" s="1229"/>
      <c r="L42" s="1229"/>
      <c r="M42" s="1247"/>
      <c r="N42" s="1241"/>
      <c r="O42" s="1247"/>
      <c r="P42" s="1244"/>
      <c r="Q42" s="1142"/>
      <c r="R42" s="1142"/>
    </row>
    <row r="43" spans="1:18" ht="37.5" customHeight="1" x14ac:dyDescent="0.25">
      <c r="A43" s="1142"/>
      <c r="B43" s="1229"/>
      <c r="C43" s="1142"/>
      <c r="D43" s="1142"/>
      <c r="E43" s="1233"/>
      <c r="F43" s="1142"/>
      <c r="G43" s="1143"/>
      <c r="H43" s="732" t="s">
        <v>2568</v>
      </c>
      <c r="I43" s="740">
        <v>42</v>
      </c>
      <c r="J43" s="1142"/>
      <c r="K43" s="1229"/>
      <c r="L43" s="1229"/>
      <c r="M43" s="1247"/>
      <c r="N43" s="1241"/>
      <c r="O43" s="1247"/>
      <c r="P43" s="1244"/>
      <c r="Q43" s="1142"/>
      <c r="R43" s="1142"/>
    </row>
    <row r="44" spans="1:18" ht="31.5" customHeight="1" x14ac:dyDescent="0.25">
      <c r="A44" s="1142"/>
      <c r="B44" s="1229"/>
      <c r="C44" s="1142"/>
      <c r="D44" s="1142"/>
      <c r="E44" s="1233"/>
      <c r="F44" s="1142"/>
      <c r="G44" s="1141" t="s">
        <v>2570</v>
      </c>
      <c r="H44" s="732" t="s">
        <v>1167</v>
      </c>
      <c r="I44" s="740">
        <v>1</v>
      </c>
      <c r="J44" s="1142"/>
      <c r="K44" s="1229"/>
      <c r="L44" s="1229"/>
      <c r="M44" s="1247"/>
      <c r="N44" s="1241"/>
      <c r="O44" s="1247"/>
      <c r="P44" s="1244"/>
      <c r="Q44" s="1142"/>
      <c r="R44" s="1142"/>
    </row>
    <row r="45" spans="1:18" ht="48.75" customHeight="1" x14ac:dyDescent="0.25">
      <c r="A45" s="1143"/>
      <c r="B45" s="1224"/>
      <c r="C45" s="1143"/>
      <c r="D45" s="1143"/>
      <c r="E45" s="1232"/>
      <c r="F45" s="1143"/>
      <c r="G45" s="1143"/>
      <c r="H45" s="732" t="s">
        <v>2571</v>
      </c>
      <c r="I45" s="740">
        <v>1</v>
      </c>
      <c r="J45" s="1143"/>
      <c r="K45" s="1224"/>
      <c r="L45" s="1224"/>
      <c r="M45" s="1248"/>
      <c r="N45" s="1242"/>
      <c r="O45" s="1248"/>
      <c r="P45" s="1245"/>
      <c r="Q45" s="1143"/>
      <c r="R45" s="1143"/>
    </row>
    <row r="46" spans="1:18" ht="84" customHeight="1" x14ac:dyDescent="0.25">
      <c r="A46" s="1141">
        <v>8</v>
      </c>
      <c r="B46" s="1141">
        <v>1</v>
      </c>
      <c r="C46" s="1141">
        <v>4</v>
      </c>
      <c r="D46" s="1141">
        <v>2</v>
      </c>
      <c r="E46" s="1231" t="s">
        <v>2598</v>
      </c>
      <c r="F46" s="1141" t="s">
        <v>2599</v>
      </c>
      <c r="G46" s="1141" t="s">
        <v>1709</v>
      </c>
      <c r="H46" s="732" t="s">
        <v>2576</v>
      </c>
      <c r="I46" s="740">
        <v>1</v>
      </c>
      <c r="J46" s="1141" t="s">
        <v>2600</v>
      </c>
      <c r="K46" s="1223" t="s">
        <v>38</v>
      </c>
      <c r="L46" s="1223"/>
      <c r="M46" s="1240">
        <v>5000</v>
      </c>
      <c r="N46" s="1240"/>
      <c r="O46" s="1240">
        <v>5000</v>
      </c>
      <c r="P46" s="1240"/>
      <c r="Q46" s="1141" t="s">
        <v>2564</v>
      </c>
      <c r="R46" s="1141" t="s">
        <v>2565</v>
      </c>
    </row>
    <row r="47" spans="1:18" ht="80.25" customHeight="1" x14ac:dyDescent="0.25">
      <c r="A47" s="1143"/>
      <c r="B47" s="1143"/>
      <c r="C47" s="1143"/>
      <c r="D47" s="1143"/>
      <c r="E47" s="1143"/>
      <c r="F47" s="1143"/>
      <c r="G47" s="1143"/>
      <c r="H47" s="732" t="s">
        <v>167</v>
      </c>
      <c r="I47" s="740">
        <v>64</v>
      </c>
      <c r="J47" s="1143"/>
      <c r="K47" s="1224"/>
      <c r="L47" s="1224"/>
      <c r="M47" s="1224"/>
      <c r="N47" s="1224"/>
      <c r="O47" s="1224"/>
      <c r="P47" s="1224"/>
      <c r="Q47" s="1143"/>
      <c r="R47" s="1143"/>
    </row>
    <row r="48" spans="1:18" x14ac:dyDescent="0.25">
      <c r="A48" s="1141">
        <v>9</v>
      </c>
      <c r="B48" s="1141">
        <v>1</v>
      </c>
      <c r="C48" s="1141">
        <v>4</v>
      </c>
      <c r="D48" s="1141">
        <v>2</v>
      </c>
      <c r="E48" s="1231" t="s">
        <v>2601</v>
      </c>
      <c r="F48" s="1141" t="s">
        <v>1748</v>
      </c>
      <c r="G48" s="1141" t="s">
        <v>2567</v>
      </c>
      <c r="H48" s="732" t="s">
        <v>1167</v>
      </c>
      <c r="I48" s="740">
        <v>1</v>
      </c>
      <c r="J48" s="1141" t="s">
        <v>2602</v>
      </c>
      <c r="K48" s="1223" t="s">
        <v>52</v>
      </c>
      <c r="L48" s="1223"/>
      <c r="M48" s="1240">
        <v>27000</v>
      </c>
      <c r="N48" s="1240"/>
      <c r="O48" s="1240">
        <v>27000</v>
      </c>
      <c r="P48" s="1240"/>
      <c r="Q48" s="1141" t="s">
        <v>2564</v>
      </c>
      <c r="R48" s="1141" t="s">
        <v>2565</v>
      </c>
    </row>
    <row r="49" spans="1:77" ht="133.15" customHeight="1" x14ac:dyDescent="0.25">
      <c r="A49" s="1142"/>
      <c r="B49" s="1142"/>
      <c r="C49" s="1142"/>
      <c r="D49" s="1142"/>
      <c r="E49" s="1233"/>
      <c r="F49" s="1142"/>
      <c r="G49" s="1143"/>
      <c r="H49" s="732" t="s">
        <v>2603</v>
      </c>
      <c r="I49" s="740">
        <v>42</v>
      </c>
      <c r="J49" s="1142"/>
      <c r="K49" s="1229"/>
      <c r="L49" s="1229"/>
      <c r="M49" s="1241"/>
      <c r="N49" s="1241"/>
      <c r="O49" s="1241"/>
      <c r="P49" s="1241"/>
      <c r="Q49" s="1142"/>
      <c r="R49" s="1142"/>
    </row>
    <row r="50" spans="1:77" ht="59.25" customHeight="1" x14ac:dyDescent="0.25">
      <c r="A50" s="1143"/>
      <c r="B50" s="1143"/>
      <c r="C50" s="1143"/>
      <c r="D50" s="1143"/>
      <c r="E50" s="1232"/>
      <c r="F50" s="1143"/>
      <c r="G50" s="732" t="s">
        <v>728</v>
      </c>
      <c r="H50" s="732" t="s">
        <v>1167</v>
      </c>
      <c r="I50" s="732">
        <v>1</v>
      </c>
      <c r="J50" s="1143"/>
      <c r="K50" s="1224"/>
      <c r="L50" s="1224"/>
      <c r="M50" s="1242"/>
      <c r="N50" s="1242"/>
      <c r="O50" s="1242"/>
      <c r="P50" s="1242"/>
      <c r="Q50" s="1143"/>
      <c r="R50" s="1143"/>
    </row>
    <row r="51" spans="1:77" ht="221.25" customHeight="1" x14ac:dyDescent="0.25">
      <c r="A51" s="732">
        <v>10</v>
      </c>
      <c r="B51" s="732">
        <v>1</v>
      </c>
      <c r="C51" s="732">
        <v>4</v>
      </c>
      <c r="D51" s="732">
        <v>2</v>
      </c>
      <c r="E51" s="642" t="s">
        <v>2604</v>
      </c>
      <c r="F51" s="732" t="s">
        <v>2605</v>
      </c>
      <c r="G51" s="732" t="s">
        <v>2606</v>
      </c>
      <c r="H51" s="732" t="s">
        <v>2607</v>
      </c>
      <c r="I51" s="740">
        <v>1</v>
      </c>
      <c r="J51" s="732" t="s">
        <v>2608</v>
      </c>
      <c r="K51" s="740" t="s">
        <v>38</v>
      </c>
      <c r="L51" s="740"/>
      <c r="M51" s="454">
        <v>50000</v>
      </c>
      <c r="N51" s="454"/>
      <c r="O51" s="454">
        <v>50000</v>
      </c>
      <c r="P51" s="454"/>
      <c r="Q51" s="732" t="s">
        <v>2564</v>
      </c>
      <c r="R51" s="732" t="s">
        <v>2565</v>
      </c>
    </row>
    <row r="52" spans="1:77" s="641" customFormat="1" ht="228.75" customHeight="1" x14ac:dyDescent="0.25">
      <c r="A52" s="1141">
        <v>11</v>
      </c>
      <c r="B52" s="1141">
        <v>1</v>
      </c>
      <c r="C52" s="1141">
        <v>4</v>
      </c>
      <c r="D52" s="1141">
        <v>2</v>
      </c>
      <c r="E52" s="1231" t="s">
        <v>2609</v>
      </c>
      <c r="F52" s="1141" t="s">
        <v>2610</v>
      </c>
      <c r="G52" s="732" t="s">
        <v>194</v>
      </c>
      <c r="H52" s="732" t="s">
        <v>167</v>
      </c>
      <c r="I52" s="740">
        <v>35</v>
      </c>
      <c r="J52" s="1141" t="s">
        <v>2611</v>
      </c>
      <c r="K52" s="1223"/>
      <c r="L52" s="1223" t="s">
        <v>45</v>
      </c>
      <c r="M52" s="1240"/>
      <c r="N52" s="1240">
        <v>20000</v>
      </c>
      <c r="O52" s="1240"/>
      <c r="P52" s="1240">
        <v>20000</v>
      </c>
      <c r="Q52" s="1141" t="s">
        <v>2564</v>
      </c>
      <c r="R52" s="1141" t="s">
        <v>2565</v>
      </c>
      <c r="S52" s="626"/>
      <c r="T52" s="626"/>
      <c r="U52" s="626"/>
      <c r="V52" s="626"/>
      <c r="W52" s="626"/>
      <c r="X52" s="626"/>
      <c r="Y52" s="626"/>
      <c r="Z52" s="626"/>
      <c r="AA52" s="626"/>
      <c r="AB52" s="626"/>
      <c r="AC52" s="626"/>
      <c r="AD52" s="626"/>
      <c r="AE52" s="626"/>
      <c r="AF52" s="626"/>
      <c r="AG52" s="626"/>
      <c r="AH52" s="626"/>
      <c r="AI52" s="626"/>
      <c r="AJ52" s="626"/>
      <c r="AK52" s="626"/>
      <c r="AL52" s="626"/>
      <c r="AM52" s="626"/>
      <c r="AN52" s="626"/>
      <c r="AO52" s="626"/>
      <c r="AP52" s="626"/>
      <c r="AQ52" s="626"/>
      <c r="AR52" s="626"/>
      <c r="AS52" s="626"/>
      <c r="AT52" s="626"/>
      <c r="AU52" s="626"/>
      <c r="AV52" s="626"/>
      <c r="AW52" s="626"/>
      <c r="AX52" s="626"/>
      <c r="AY52" s="626"/>
      <c r="AZ52" s="626"/>
      <c r="BA52" s="626"/>
      <c r="BB52" s="626"/>
      <c r="BC52" s="626"/>
      <c r="BD52" s="626"/>
      <c r="BE52" s="626"/>
      <c r="BF52" s="626"/>
      <c r="BG52" s="626"/>
      <c r="BH52" s="626"/>
      <c r="BI52" s="626"/>
      <c r="BJ52" s="626"/>
      <c r="BK52" s="626"/>
      <c r="BL52" s="626"/>
      <c r="BM52" s="626"/>
      <c r="BN52" s="626"/>
      <c r="BO52" s="626"/>
      <c r="BP52" s="626"/>
      <c r="BQ52" s="626"/>
      <c r="BR52" s="626"/>
      <c r="BS52" s="626"/>
      <c r="BT52" s="626"/>
      <c r="BU52" s="626"/>
      <c r="BV52" s="626"/>
      <c r="BW52" s="626"/>
      <c r="BX52" s="626"/>
      <c r="BY52" s="626"/>
    </row>
    <row r="53" spans="1:77" s="641" customFormat="1" ht="86.25" customHeight="1" x14ac:dyDescent="0.25">
      <c r="A53" s="1143"/>
      <c r="B53" s="1143"/>
      <c r="C53" s="1143"/>
      <c r="D53" s="1143"/>
      <c r="E53" s="1143"/>
      <c r="F53" s="1143"/>
      <c r="G53" s="732" t="s">
        <v>56</v>
      </c>
      <c r="H53" s="732" t="s">
        <v>57</v>
      </c>
      <c r="I53" s="740">
        <v>1</v>
      </c>
      <c r="J53" s="1143"/>
      <c r="K53" s="1224"/>
      <c r="L53" s="1224"/>
      <c r="M53" s="1224"/>
      <c r="N53" s="1224"/>
      <c r="O53" s="1224"/>
      <c r="P53" s="1224"/>
      <c r="Q53" s="1143"/>
      <c r="R53" s="1143"/>
      <c r="S53" s="626"/>
      <c r="T53" s="626"/>
      <c r="U53" s="626"/>
      <c r="V53" s="626"/>
      <c r="W53" s="626"/>
      <c r="X53" s="626"/>
      <c r="Y53" s="626"/>
      <c r="Z53" s="626"/>
      <c r="AA53" s="626"/>
      <c r="AB53" s="626"/>
      <c r="AC53" s="626"/>
      <c r="AD53" s="626"/>
      <c r="AE53" s="626"/>
      <c r="AF53" s="626"/>
      <c r="AG53" s="626"/>
      <c r="AH53" s="626"/>
      <c r="AI53" s="626"/>
      <c r="AJ53" s="626"/>
      <c r="AK53" s="626"/>
      <c r="AL53" s="626"/>
      <c r="AM53" s="626"/>
      <c r="AN53" s="626"/>
      <c r="AO53" s="626"/>
      <c r="AP53" s="626"/>
      <c r="AQ53" s="626"/>
      <c r="AR53" s="626"/>
      <c r="AS53" s="626"/>
      <c r="AT53" s="626"/>
      <c r="AU53" s="626"/>
      <c r="AV53" s="626"/>
      <c r="AW53" s="626"/>
      <c r="AX53" s="626"/>
      <c r="AY53" s="626"/>
      <c r="AZ53" s="626"/>
      <c r="BA53" s="626"/>
      <c r="BB53" s="626"/>
      <c r="BC53" s="626"/>
      <c r="BD53" s="626"/>
      <c r="BE53" s="626"/>
      <c r="BF53" s="626"/>
      <c r="BG53" s="626"/>
      <c r="BH53" s="626"/>
      <c r="BI53" s="626"/>
      <c r="BJ53" s="626"/>
      <c r="BK53" s="626"/>
      <c r="BL53" s="626"/>
      <c r="BM53" s="626"/>
      <c r="BN53" s="626"/>
      <c r="BO53" s="626"/>
      <c r="BP53" s="626"/>
      <c r="BQ53" s="626"/>
      <c r="BR53" s="626"/>
      <c r="BS53" s="626"/>
      <c r="BT53" s="626"/>
      <c r="BU53" s="626"/>
      <c r="BV53" s="626"/>
      <c r="BW53" s="626"/>
      <c r="BX53" s="626"/>
      <c r="BY53" s="626"/>
    </row>
    <row r="54" spans="1:77" ht="201" customHeight="1" x14ac:dyDescent="0.25">
      <c r="A54" s="722">
        <v>12</v>
      </c>
      <c r="B54" s="722">
        <v>1</v>
      </c>
      <c r="C54" s="722">
        <v>4</v>
      </c>
      <c r="D54" s="722">
        <v>2</v>
      </c>
      <c r="E54" s="741" t="s">
        <v>2612</v>
      </c>
      <c r="F54" s="722" t="s">
        <v>2613</v>
      </c>
      <c r="G54" s="732" t="s">
        <v>2614</v>
      </c>
      <c r="H54" s="732" t="s">
        <v>167</v>
      </c>
      <c r="I54" s="740">
        <v>25</v>
      </c>
      <c r="J54" s="722" t="s">
        <v>2615</v>
      </c>
      <c r="K54" s="740"/>
      <c r="L54" s="739" t="s">
        <v>45</v>
      </c>
      <c r="M54" s="740"/>
      <c r="N54" s="643">
        <v>47900</v>
      </c>
      <c r="O54" s="740"/>
      <c r="P54" s="643">
        <v>47900</v>
      </c>
      <c r="Q54" s="722" t="s">
        <v>2564</v>
      </c>
      <c r="R54" s="722" t="s">
        <v>2564</v>
      </c>
    </row>
    <row r="55" spans="1:77" ht="107.25" customHeight="1" x14ac:dyDescent="0.25">
      <c r="A55" s="1141">
        <v>13</v>
      </c>
      <c r="B55" s="1141">
        <v>1</v>
      </c>
      <c r="C55" s="1141">
        <v>4</v>
      </c>
      <c r="D55" s="1141">
        <v>2</v>
      </c>
      <c r="E55" s="1231" t="s">
        <v>2616</v>
      </c>
      <c r="F55" s="1141" t="s">
        <v>2617</v>
      </c>
      <c r="G55" s="732" t="s">
        <v>194</v>
      </c>
      <c r="H55" s="732" t="s">
        <v>167</v>
      </c>
      <c r="I55" s="740">
        <v>80</v>
      </c>
      <c r="J55" s="1141" t="s">
        <v>2618</v>
      </c>
      <c r="K55" s="1223"/>
      <c r="L55" s="1223" t="s">
        <v>45</v>
      </c>
      <c r="M55" s="1223"/>
      <c r="N55" s="1230">
        <v>50765.8</v>
      </c>
      <c r="O55" s="1223"/>
      <c r="P55" s="1230">
        <v>50765.8</v>
      </c>
      <c r="Q55" s="1141" t="s">
        <v>2564</v>
      </c>
      <c r="R55" s="1141" t="s">
        <v>2564</v>
      </c>
    </row>
    <row r="56" spans="1:77" ht="107.25" customHeight="1" x14ac:dyDescent="0.25">
      <c r="A56" s="1143"/>
      <c r="B56" s="1143"/>
      <c r="C56" s="1143"/>
      <c r="D56" s="1143"/>
      <c r="E56" s="1143"/>
      <c r="F56" s="1143"/>
      <c r="G56" s="732" t="s">
        <v>818</v>
      </c>
      <c r="H56" s="732" t="s">
        <v>2585</v>
      </c>
      <c r="I56" s="740">
        <v>500</v>
      </c>
      <c r="J56" s="1143"/>
      <c r="K56" s="1224"/>
      <c r="L56" s="1224"/>
      <c r="M56" s="1224"/>
      <c r="N56" s="1239"/>
      <c r="O56" s="1224"/>
      <c r="P56" s="1239"/>
      <c r="Q56" s="1143"/>
      <c r="R56" s="1143"/>
    </row>
    <row r="57" spans="1:77" s="641" customFormat="1" ht="111" customHeight="1" x14ac:dyDescent="0.25">
      <c r="A57" s="1141">
        <v>14</v>
      </c>
      <c r="B57" s="1141">
        <v>1</v>
      </c>
      <c r="C57" s="1141">
        <v>4</v>
      </c>
      <c r="D57" s="1141">
        <v>2</v>
      </c>
      <c r="E57" s="1231" t="s">
        <v>2619</v>
      </c>
      <c r="F57" s="1141" t="s">
        <v>2620</v>
      </c>
      <c r="G57" s="732" t="s">
        <v>194</v>
      </c>
      <c r="H57" s="732" t="s">
        <v>167</v>
      </c>
      <c r="I57" s="740">
        <v>115</v>
      </c>
      <c r="J57" s="1141" t="s">
        <v>2621</v>
      </c>
      <c r="K57" s="1223"/>
      <c r="L57" s="1225" t="s">
        <v>45</v>
      </c>
      <c r="M57" s="1223"/>
      <c r="N57" s="1235">
        <v>12250.8</v>
      </c>
      <c r="O57" s="737"/>
      <c r="P57" s="1237">
        <v>12250.8</v>
      </c>
      <c r="Q57" s="1141" t="s">
        <v>2564</v>
      </c>
      <c r="R57" s="1141" t="s">
        <v>2564</v>
      </c>
      <c r="S57" s="626"/>
      <c r="T57" s="626"/>
      <c r="U57" s="626"/>
      <c r="V57" s="626"/>
      <c r="W57" s="626"/>
      <c r="X57" s="626"/>
      <c r="Y57" s="626"/>
      <c r="Z57" s="626"/>
      <c r="AA57" s="626"/>
      <c r="AB57" s="626"/>
      <c r="AC57" s="626"/>
      <c r="AD57" s="626"/>
      <c r="AE57" s="626"/>
      <c r="AF57" s="626"/>
      <c r="AG57" s="626"/>
      <c r="AH57" s="626"/>
      <c r="AI57" s="626"/>
      <c r="AJ57" s="626"/>
      <c r="AK57" s="626"/>
      <c r="AL57" s="626"/>
      <c r="AM57" s="626"/>
      <c r="AN57" s="626"/>
      <c r="AO57" s="626"/>
      <c r="AP57" s="626"/>
      <c r="AQ57" s="626"/>
      <c r="AR57" s="626"/>
      <c r="AS57" s="626"/>
      <c r="AT57" s="626"/>
      <c r="AU57" s="626"/>
      <c r="AV57" s="626"/>
      <c r="AW57" s="626"/>
      <c r="AX57" s="626"/>
      <c r="AY57" s="626"/>
      <c r="AZ57" s="626"/>
      <c r="BA57" s="626"/>
      <c r="BB57" s="626"/>
      <c r="BC57" s="626"/>
      <c r="BD57" s="626"/>
      <c r="BE57" s="626"/>
      <c r="BF57" s="626"/>
      <c r="BG57" s="626"/>
      <c r="BH57" s="626"/>
      <c r="BI57" s="626"/>
      <c r="BJ57" s="626"/>
      <c r="BK57" s="626"/>
      <c r="BL57" s="626"/>
      <c r="BM57" s="626"/>
      <c r="BN57" s="626"/>
      <c r="BO57" s="626"/>
      <c r="BP57" s="626"/>
      <c r="BQ57" s="626"/>
      <c r="BR57" s="626"/>
      <c r="BS57" s="626"/>
      <c r="BT57" s="626"/>
      <c r="BU57" s="626"/>
      <c r="BV57" s="626"/>
      <c r="BW57" s="626"/>
      <c r="BX57" s="626"/>
      <c r="BY57" s="626"/>
    </row>
    <row r="58" spans="1:77" s="641" customFormat="1" ht="69.75" customHeight="1" x14ac:dyDescent="0.25">
      <c r="A58" s="1143"/>
      <c r="B58" s="1143"/>
      <c r="C58" s="1143"/>
      <c r="D58" s="1143"/>
      <c r="E58" s="1232"/>
      <c r="F58" s="1143"/>
      <c r="G58" s="732" t="s">
        <v>1706</v>
      </c>
      <c r="H58" s="732" t="s">
        <v>1167</v>
      </c>
      <c r="I58" s="740">
        <v>1</v>
      </c>
      <c r="J58" s="1143"/>
      <c r="K58" s="1224"/>
      <c r="L58" s="1226"/>
      <c r="M58" s="1224"/>
      <c r="N58" s="1236"/>
      <c r="O58" s="739"/>
      <c r="P58" s="1238"/>
      <c r="Q58" s="1143"/>
      <c r="R58" s="1143"/>
      <c r="S58" s="626"/>
      <c r="T58" s="626"/>
      <c r="U58" s="626"/>
      <c r="V58" s="626"/>
      <c r="W58" s="626"/>
      <c r="X58" s="626"/>
      <c r="Y58" s="626"/>
      <c r="Z58" s="626"/>
      <c r="AA58" s="626"/>
      <c r="AB58" s="626"/>
      <c r="AC58" s="626"/>
      <c r="AD58" s="626"/>
      <c r="AE58" s="626"/>
      <c r="AF58" s="626"/>
      <c r="AG58" s="626"/>
      <c r="AH58" s="626"/>
      <c r="AI58" s="626"/>
      <c r="AJ58" s="626"/>
      <c r="AK58" s="626"/>
      <c r="AL58" s="626"/>
      <c r="AM58" s="626"/>
      <c r="AN58" s="626"/>
      <c r="AO58" s="626"/>
      <c r="AP58" s="626"/>
      <c r="AQ58" s="626"/>
      <c r="AR58" s="626"/>
      <c r="AS58" s="626"/>
      <c r="AT58" s="626"/>
      <c r="AU58" s="626"/>
      <c r="AV58" s="626"/>
      <c r="AW58" s="626"/>
      <c r="AX58" s="626"/>
      <c r="AY58" s="626"/>
      <c r="AZ58" s="626"/>
      <c r="BA58" s="626"/>
      <c r="BB58" s="626"/>
      <c r="BC58" s="626"/>
      <c r="BD58" s="626"/>
      <c r="BE58" s="626"/>
      <c r="BF58" s="626"/>
      <c r="BG58" s="626"/>
      <c r="BH58" s="626"/>
      <c r="BI58" s="626"/>
      <c r="BJ58" s="626"/>
      <c r="BK58" s="626"/>
      <c r="BL58" s="626"/>
      <c r="BM58" s="626"/>
      <c r="BN58" s="626"/>
      <c r="BO58" s="626"/>
      <c r="BP58" s="626"/>
      <c r="BQ58" s="626"/>
      <c r="BR58" s="626"/>
      <c r="BS58" s="626"/>
      <c r="BT58" s="626"/>
      <c r="BU58" s="626"/>
      <c r="BV58" s="626"/>
      <c r="BW58" s="626"/>
      <c r="BX58" s="626"/>
      <c r="BY58" s="626"/>
    </row>
    <row r="59" spans="1:77" ht="78" customHeight="1" x14ac:dyDescent="0.25">
      <c r="A59" s="1141">
        <v>15</v>
      </c>
      <c r="B59" s="1141">
        <v>1</v>
      </c>
      <c r="C59" s="1141">
        <v>4</v>
      </c>
      <c r="D59" s="1141">
        <v>2</v>
      </c>
      <c r="E59" s="1231" t="s">
        <v>2622</v>
      </c>
      <c r="F59" s="1141" t="s">
        <v>2623</v>
      </c>
      <c r="G59" s="732" t="s">
        <v>194</v>
      </c>
      <c r="H59" s="732" t="s">
        <v>167</v>
      </c>
      <c r="I59" s="740">
        <v>138</v>
      </c>
      <c r="J59" s="1141" t="s">
        <v>2624</v>
      </c>
      <c r="K59" s="738"/>
      <c r="L59" s="1229" t="s">
        <v>34</v>
      </c>
      <c r="M59" s="738"/>
      <c r="N59" s="1234">
        <v>12423</v>
      </c>
      <c r="O59" s="738"/>
      <c r="P59" s="1230">
        <v>12423</v>
      </c>
      <c r="Q59" s="1141" t="s">
        <v>2564</v>
      </c>
      <c r="R59" s="1141" t="s">
        <v>2564</v>
      </c>
    </row>
    <row r="60" spans="1:77" ht="78" customHeight="1" x14ac:dyDescent="0.25">
      <c r="A60" s="1142"/>
      <c r="B60" s="1142"/>
      <c r="C60" s="1142"/>
      <c r="D60" s="1142"/>
      <c r="E60" s="1142"/>
      <c r="F60" s="1142"/>
      <c r="G60" s="721" t="s">
        <v>1706</v>
      </c>
      <c r="H60" s="721" t="s">
        <v>1167</v>
      </c>
      <c r="I60" s="737">
        <v>1</v>
      </c>
      <c r="J60" s="1142"/>
      <c r="K60" s="738"/>
      <c r="L60" s="1229"/>
      <c r="M60" s="738"/>
      <c r="N60" s="1234"/>
      <c r="O60" s="738"/>
      <c r="P60" s="1234"/>
      <c r="Q60" s="1142"/>
      <c r="R60" s="1142"/>
    </row>
    <row r="61" spans="1:77" ht="78.75" customHeight="1" x14ac:dyDescent="0.25">
      <c r="A61" s="1141">
        <v>16</v>
      </c>
      <c r="B61" s="1141">
        <v>1</v>
      </c>
      <c r="C61" s="1141">
        <v>4</v>
      </c>
      <c r="D61" s="1141">
        <v>2</v>
      </c>
      <c r="E61" s="1231" t="s">
        <v>2625</v>
      </c>
      <c r="F61" s="1141" t="s">
        <v>2626</v>
      </c>
      <c r="G61" s="1141" t="s">
        <v>1788</v>
      </c>
      <c r="H61" s="732" t="s">
        <v>2627</v>
      </c>
      <c r="I61" s="740">
        <v>23</v>
      </c>
      <c r="J61" s="1141" t="s">
        <v>2628</v>
      </c>
      <c r="K61" s="1223"/>
      <c r="L61" s="1223" t="s">
        <v>34</v>
      </c>
      <c r="M61" s="1223"/>
      <c r="N61" s="1230">
        <v>279000</v>
      </c>
      <c r="O61" s="1223"/>
      <c r="P61" s="1230">
        <v>279000</v>
      </c>
      <c r="Q61" s="1141" t="s">
        <v>2564</v>
      </c>
      <c r="R61" s="1141" t="s">
        <v>2564</v>
      </c>
    </row>
    <row r="62" spans="1:77" ht="47.25" customHeight="1" x14ac:dyDescent="0.25">
      <c r="A62" s="1142"/>
      <c r="B62" s="1142"/>
      <c r="C62" s="1142"/>
      <c r="D62" s="1142"/>
      <c r="E62" s="1233"/>
      <c r="F62" s="1142"/>
      <c r="G62" s="1143"/>
      <c r="H62" s="732" t="s">
        <v>167</v>
      </c>
      <c r="I62" s="740">
        <v>517</v>
      </c>
      <c r="J62" s="1142"/>
      <c r="K62" s="1229"/>
      <c r="L62" s="1229"/>
      <c r="M62" s="1229"/>
      <c r="N62" s="1229"/>
      <c r="O62" s="1229"/>
      <c r="P62" s="1229"/>
      <c r="Q62" s="1142"/>
      <c r="R62" s="1142"/>
    </row>
    <row r="63" spans="1:77" ht="47.25" customHeight="1" x14ac:dyDescent="0.25">
      <c r="A63" s="1142"/>
      <c r="B63" s="1142"/>
      <c r="C63" s="1142"/>
      <c r="D63" s="1142"/>
      <c r="E63" s="1233"/>
      <c r="F63" s="1142"/>
      <c r="G63" s="732" t="s">
        <v>2629</v>
      </c>
      <c r="H63" s="732" t="s">
        <v>1167</v>
      </c>
      <c r="I63" s="740">
        <v>16</v>
      </c>
      <c r="J63" s="1142"/>
      <c r="K63" s="1229"/>
      <c r="L63" s="1229"/>
      <c r="M63" s="1229"/>
      <c r="N63" s="1229"/>
      <c r="O63" s="1229"/>
      <c r="P63" s="1229"/>
      <c r="Q63" s="1142"/>
      <c r="R63" s="1142"/>
    </row>
    <row r="64" spans="1:77" ht="78" customHeight="1" x14ac:dyDescent="0.25">
      <c r="A64" s="1142"/>
      <c r="B64" s="1142"/>
      <c r="C64" s="1142"/>
      <c r="D64" s="1142"/>
      <c r="E64" s="1233"/>
      <c r="F64" s="1142"/>
      <c r="G64" s="732" t="s">
        <v>892</v>
      </c>
      <c r="H64" s="732" t="s">
        <v>1167</v>
      </c>
      <c r="I64" s="740">
        <v>1</v>
      </c>
      <c r="J64" s="1142"/>
      <c r="K64" s="1229"/>
      <c r="L64" s="1229"/>
      <c r="M64" s="1229"/>
      <c r="N64" s="1229"/>
      <c r="O64" s="1229"/>
      <c r="P64" s="1229"/>
      <c r="Q64" s="1142"/>
      <c r="R64" s="1142"/>
    </row>
    <row r="65" spans="1:77" ht="67.5" customHeight="1" x14ac:dyDescent="0.25">
      <c r="A65" s="1142"/>
      <c r="B65" s="1142"/>
      <c r="C65" s="1142"/>
      <c r="D65" s="1142"/>
      <c r="E65" s="1233"/>
      <c r="F65" s="1142"/>
      <c r="G65" s="1141" t="s">
        <v>1709</v>
      </c>
      <c r="H65" s="732" t="s">
        <v>1167</v>
      </c>
      <c r="I65" s="740">
        <v>3</v>
      </c>
      <c r="J65" s="1142"/>
      <c r="K65" s="1229"/>
      <c r="L65" s="1229"/>
      <c r="M65" s="1229"/>
      <c r="N65" s="1229"/>
      <c r="O65" s="1229"/>
      <c r="P65" s="1229"/>
      <c r="Q65" s="1142"/>
      <c r="R65" s="1142"/>
    </row>
    <row r="66" spans="1:77" ht="76.5" customHeight="1" x14ac:dyDescent="0.25">
      <c r="A66" s="1142"/>
      <c r="B66" s="1142"/>
      <c r="C66" s="1142"/>
      <c r="D66" s="1142"/>
      <c r="E66" s="1233"/>
      <c r="F66" s="1142"/>
      <c r="G66" s="1143"/>
      <c r="H66" s="732" t="s">
        <v>585</v>
      </c>
      <c r="I66" s="740">
        <v>344</v>
      </c>
      <c r="J66" s="1142"/>
      <c r="K66" s="1229"/>
      <c r="L66" s="1229"/>
      <c r="M66" s="1229"/>
      <c r="N66" s="1229"/>
      <c r="O66" s="1229"/>
      <c r="P66" s="1229"/>
      <c r="Q66" s="1142"/>
      <c r="R66" s="1142"/>
    </row>
    <row r="67" spans="1:77" ht="112.5" customHeight="1" x14ac:dyDescent="0.25">
      <c r="A67" s="1142"/>
      <c r="B67" s="1142"/>
      <c r="C67" s="1142"/>
      <c r="D67" s="1142"/>
      <c r="E67" s="1233"/>
      <c r="F67" s="1142"/>
      <c r="G67" s="722" t="s">
        <v>2567</v>
      </c>
      <c r="H67" s="732" t="s">
        <v>2139</v>
      </c>
      <c r="I67" s="740">
        <v>3</v>
      </c>
      <c r="J67" s="1142"/>
      <c r="K67" s="1229"/>
      <c r="L67" s="1229"/>
      <c r="M67" s="1229"/>
      <c r="N67" s="1229"/>
      <c r="O67" s="1229"/>
      <c r="P67" s="1229"/>
      <c r="Q67" s="1142"/>
      <c r="R67" s="1142"/>
    </row>
    <row r="68" spans="1:77" ht="112.5" customHeight="1" x14ac:dyDescent="0.25">
      <c r="A68" s="1142"/>
      <c r="B68" s="1142"/>
      <c r="C68" s="1142"/>
      <c r="D68" s="1142"/>
      <c r="E68" s="1233"/>
      <c r="F68" s="1142"/>
      <c r="G68" s="722" t="s">
        <v>2630</v>
      </c>
      <c r="H68" s="732" t="s">
        <v>167</v>
      </c>
      <c r="I68" s="740">
        <v>41</v>
      </c>
      <c r="J68" s="1142"/>
      <c r="K68" s="1229"/>
      <c r="L68" s="1229"/>
      <c r="M68" s="1229"/>
      <c r="N68" s="1229"/>
      <c r="O68" s="1229"/>
      <c r="P68" s="1229"/>
      <c r="Q68" s="1142"/>
      <c r="R68" s="1142"/>
    </row>
    <row r="69" spans="1:77" ht="73.5" customHeight="1" x14ac:dyDescent="0.25">
      <c r="A69" s="1143"/>
      <c r="B69" s="1143"/>
      <c r="C69" s="1143"/>
      <c r="D69" s="1143"/>
      <c r="E69" s="1232"/>
      <c r="F69" s="1143"/>
      <c r="G69" s="732" t="s">
        <v>2631</v>
      </c>
      <c r="H69" s="732" t="s">
        <v>1167</v>
      </c>
      <c r="I69" s="740">
        <v>1</v>
      </c>
      <c r="J69" s="1143"/>
      <c r="K69" s="1224"/>
      <c r="L69" s="1224"/>
      <c r="M69" s="1224"/>
      <c r="N69" s="1224"/>
      <c r="O69" s="1224"/>
      <c r="P69" s="1224"/>
      <c r="Q69" s="1143"/>
      <c r="R69" s="1143"/>
    </row>
    <row r="70" spans="1:77" s="641" customFormat="1" ht="57.75" customHeight="1" x14ac:dyDescent="0.25">
      <c r="A70" s="1141">
        <v>17</v>
      </c>
      <c r="B70" s="1141">
        <v>1</v>
      </c>
      <c r="C70" s="1141">
        <v>4</v>
      </c>
      <c r="D70" s="1141">
        <v>2</v>
      </c>
      <c r="E70" s="1231" t="s">
        <v>2632</v>
      </c>
      <c r="F70" s="1141" t="s">
        <v>2633</v>
      </c>
      <c r="G70" s="732" t="s">
        <v>194</v>
      </c>
      <c r="H70" s="732" t="s">
        <v>167</v>
      </c>
      <c r="I70" s="740">
        <v>77</v>
      </c>
      <c r="J70" s="1141" t="s">
        <v>2634</v>
      </c>
      <c r="K70" s="1223"/>
      <c r="L70" s="1225" t="s">
        <v>45</v>
      </c>
      <c r="M70" s="1223"/>
      <c r="N70" s="1227">
        <v>12423</v>
      </c>
      <c r="O70" s="1223"/>
      <c r="P70" s="1230">
        <v>12423</v>
      </c>
      <c r="Q70" s="1141" t="s">
        <v>2564</v>
      </c>
      <c r="R70" s="1141" t="s">
        <v>2564</v>
      </c>
      <c r="S70" s="626"/>
      <c r="T70" s="626"/>
      <c r="U70" s="626"/>
      <c r="V70" s="626"/>
      <c r="W70" s="626"/>
      <c r="X70" s="626"/>
      <c r="Y70" s="626"/>
      <c r="Z70" s="626"/>
      <c r="AA70" s="626"/>
      <c r="AB70" s="626"/>
      <c r="AC70" s="626"/>
      <c r="AD70" s="626"/>
      <c r="AE70" s="626"/>
      <c r="AF70" s="626"/>
      <c r="AG70" s="626"/>
      <c r="AH70" s="626"/>
      <c r="AI70" s="626"/>
      <c r="AJ70" s="626"/>
      <c r="AK70" s="626"/>
      <c r="AL70" s="626"/>
      <c r="AM70" s="626"/>
      <c r="AN70" s="626"/>
      <c r="AO70" s="626"/>
      <c r="AP70" s="626"/>
      <c r="AQ70" s="626"/>
      <c r="AR70" s="626"/>
      <c r="AS70" s="626"/>
      <c r="AT70" s="626"/>
      <c r="AU70" s="626"/>
      <c r="AV70" s="626"/>
      <c r="AW70" s="626"/>
      <c r="AX70" s="626"/>
      <c r="AY70" s="626"/>
      <c r="AZ70" s="626"/>
      <c r="BA70" s="626"/>
      <c r="BB70" s="626"/>
      <c r="BC70" s="626"/>
      <c r="BD70" s="626"/>
      <c r="BE70" s="626"/>
      <c r="BF70" s="626"/>
      <c r="BG70" s="626"/>
      <c r="BH70" s="626"/>
      <c r="BI70" s="626"/>
      <c r="BJ70" s="626"/>
      <c r="BK70" s="626"/>
      <c r="BL70" s="626"/>
      <c r="BM70" s="626"/>
      <c r="BN70" s="626"/>
      <c r="BO70" s="626"/>
      <c r="BP70" s="626"/>
      <c r="BQ70" s="626"/>
      <c r="BR70" s="626"/>
      <c r="BS70" s="626"/>
      <c r="BT70" s="626"/>
      <c r="BU70" s="626"/>
      <c r="BV70" s="626"/>
      <c r="BW70" s="626"/>
      <c r="BX70" s="626"/>
      <c r="BY70" s="626"/>
    </row>
    <row r="71" spans="1:77" s="641" customFormat="1" ht="69" customHeight="1" x14ac:dyDescent="0.25">
      <c r="A71" s="1143"/>
      <c r="B71" s="1143"/>
      <c r="C71" s="1143"/>
      <c r="D71" s="1143"/>
      <c r="E71" s="1232"/>
      <c r="F71" s="1143"/>
      <c r="G71" s="732" t="s">
        <v>1706</v>
      </c>
      <c r="H71" s="732" t="s">
        <v>1167</v>
      </c>
      <c r="I71" s="740">
        <v>1</v>
      </c>
      <c r="J71" s="1143"/>
      <c r="K71" s="1224"/>
      <c r="L71" s="1226"/>
      <c r="M71" s="1224"/>
      <c r="N71" s="1228"/>
      <c r="O71" s="1224"/>
      <c r="P71" s="1224"/>
      <c r="Q71" s="1143"/>
      <c r="R71" s="1143"/>
      <c r="S71" s="626"/>
      <c r="T71" s="626"/>
      <c r="U71" s="626"/>
      <c r="V71" s="626"/>
      <c r="W71" s="626"/>
      <c r="X71" s="626"/>
      <c r="Y71" s="626"/>
      <c r="Z71" s="626"/>
      <c r="AA71" s="626"/>
      <c r="AB71" s="626"/>
      <c r="AC71" s="626"/>
      <c r="AD71" s="626"/>
      <c r="AE71" s="626"/>
      <c r="AF71" s="626"/>
      <c r="AG71" s="626"/>
      <c r="AH71" s="626"/>
      <c r="AI71" s="626"/>
      <c r="AJ71" s="626"/>
      <c r="AK71" s="626"/>
      <c r="AL71" s="626"/>
      <c r="AM71" s="626"/>
      <c r="AN71" s="626"/>
      <c r="AO71" s="626"/>
      <c r="AP71" s="626"/>
      <c r="AQ71" s="626"/>
      <c r="AR71" s="626"/>
      <c r="AS71" s="626"/>
      <c r="AT71" s="626"/>
      <c r="AU71" s="626"/>
      <c r="AV71" s="626"/>
      <c r="AW71" s="626"/>
      <c r="AX71" s="626"/>
      <c r="AY71" s="626"/>
      <c r="AZ71" s="626"/>
      <c r="BA71" s="626"/>
      <c r="BB71" s="626"/>
      <c r="BC71" s="626"/>
      <c r="BD71" s="626"/>
      <c r="BE71" s="626"/>
      <c r="BF71" s="626"/>
      <c r="BG71" s="626"/>
      <c r="BH71" s="626"/>
      <c r="BI71" s="626"/>
      <c r="BJ71" s="626"/>
      <c r="BK71" s="626"/>
      <c r="BL71" s="626"/>
      <c r="BM71" s="626"/>
      <c r="BN71" s="626"/>
      <c r="BO71" s="626"/>
      <c r="BP71" s="626"/>
      <c r="BQ71" s="626"/>
      <c r="BR71" s="626"/>
      <c r="BS71" s="626"/>
      <c r="BT71" s="626"/>
      <c r="BU71" s="626"/>
      <c r="BV71" s="626"/>
      <c r="BW71" s="626"/>
      <c r="BX71" s="626"/>
      <c r="BY71" s="626"/>
    </row>
    <row r="72" spans="1:77" s="641" customFormat="1" ht="156.75" customHeight="1" x14ac:dyDescent="0.25">
      <c r="A72" s="732">
        <v>18</v>
      </c>
      <c r="B72" s="732">
        <v>1</v>
      </c>
      <c r="C72" s="732">
        <v>4</v>
      </c>
      <c r="D72" s="732">
        <v>2</v>
      </c>
      <c r="E72" s="642" t="s">
        <v>2604</v>
      </c>
      <c r="F72" s="732" t="s">
        <v>2635</v>
      </c>
      <c r="G72" s="732" t="s">
        <v>2606</v>
      </c>
      <c r="H72" s="732" t="s">
        <v>2607</v>
      </c>
      <c r="I72" s="740">
        <v>1</v>
      </c>
      <c r="J72" s="732" t="s">
        <v>2636</v>
      </c>
      <c r="K72" s="740"/>
      <c r="L72" s="740" t="s">
        <v>34</v>
      </c>
      <c r="M72" s="454"/>
      <c r="N72" s="454">
        <v>45000</v>
      </c>
      <c r="O72" s="454"/>
      <c r="P72" s="454">
        <v>45000</v>
      </c>
      <c r="Q72" s="732" t="s">
        <v>2564</v>
      </c>
      <c r="R72" s="732" t="s">
        <v>2565</v>
      </c>
      <c r="S72" s="626"/>
      <c r="T72" s="626"/>
      <c r="U72" s="626"/>
      <c r="V72" s="626"/>
      <c r="W72" s="626"/>
      <c r="X72" s="626"/>
      <c r="Y72" s="626"/>
      <c r="Z72" s="626"/>
      <c r="AA72" s="626"/>
      <c r="AB72" s="626"/>
      <c r="AC72" s="626"/>
      <c r="AD72" s="626"/>
      <c r="AE72" s="626"/>
      <c r="AF72" s="626"/>
      <c r="AG72" s="626"/>
      <c r="AH72" s="626"/>
      <c r="AI72" s="626"/>
      <c r="AJ72" s="626"/>
      <c r="AK72" s="626"/>
      <c r="AL72" s="626"/>
      <c r="AM72" s="626"/>
      <c r="AN72" s="626"/>
      <c r="AO72" s="626"/>
      <c r="AP72" s="626"/>
      <c r="AQ72" s="626"/>
      <c r="AR72" s="626"/>
      <c r="AS72" s="626"/>
      <c r="AT72" s="626"/>
      <c r="AU72" s="626"/>
      <c r="AV72" s="626"/>
      <c r="AW72" s="626"/>
      <c r="AX72" s="626"/>
      <c r="AY72" s="626"/>
      <c r="AZ72" s="626"/>
      <c r="BA72" s="626"/>
      <c r="BB72" s="626"/>
      <c r="BC72" s="626"/>
      <c r="BD72" s="626"/>
      <c r="BE72" s="626"/>
      <c r="BF72" s="626"/>
      <c r="BG72" s="626"/>
      <c r="BH72" s="626"/>
      <c r="BI72" s="626"/>
      <c r="BJ72" s="626"/>
      <c r="BK72" s="626"/>
      <c r="BL72" s="626"/>
      <c r="BM72" s="626"/>
      <c r="BN72" s="626"/>
      <c r="BO72" s="626"/>
      <c r="BP72" s="626"/>
      <c r="BQ72" s="626"/>
      <c r="BR72" s="626"/>
      <c r="BS72" s="626"/>
      <c r="BT72" s="626"/>
      <c r="BU72" s="626"/>
      <c r="BV72" s="626"/>
      <c r="BW72" s="626"/>
      <c r="BX72" s="626"/>
      <c r="BY72" s="626"/>
    </row>
    <row r="73" spans="1:77" s="641" customFormat="1" ht="36.75" customHeight="1" x14ac:dyDescent="0.25">
      <c r="A73" s="1196">
        <v>19</v>
      </c>
      <c r="B73" s="1196">
        <v>1</v>
      </c>
      <c r="C73" s="1196">
        <v>4</v>
      </c>
      <c r="D73" s="1196">
        <v>2</v>
      </c>
      <c r="E73" s="1221" t="s">
        <v>2637</v>
      </c>
      <c r="F73" s="1222" t="s">
        <v>2638</v>
      </c>
      <c r="G73" s="1196" t="s">
        <v>194</v>
      </c>
      <c r="H73" s="732" t="s">
        <v>869</v>
      </c>
      <c r="I73" s="740">
        <v>1</v>
      </c>
      <c r="J73" s="1196" t="s">
        <v>2639</v>
      </c>
      <c r="K73" s="1219"/>
      <c r="L73" s="1219" t="s">
        <v>45</v>
      </c>
      <c r="M73" s="1220"/>
      <c r="N73" s="1220">
        <v>20500</v>
      </c>
      <c r="O73" s="1220"/>
      <c r="P73" s="1220">
        <v>20500</v>
      </c>
      <c r="Q73" s="1196" t="s">
        <v>2564</v>
      </c>
      <c r="R73" s="1196" t="s">
        <v>2565</v>
      </c>
      <c r="S73" s="626"/>
      <c r="T73" s="626"/>
      <c r="U73" s="626"/>
      <c r="V73" s="626"/>
      <c r="W73" s="626"/>
      <c r="X73" s="626"/>
      <c r="Y73" s="626"/>
      <c r="Z73" s="626"/>
      <c r="AA73" s="626"/>
      <c r="AB73" s="626"/>
      <c r="AC73" s="626"/>
      <c r="AD73" s="626"/>
      <c r="AE73" s="626"/>
      <c r="AF73" s="626"/>
      <c r="AG73" s="626"/>
      <c r="AH73" s="626"/>
      <c r="AI73" s="626"/>
      <c r="AJ73" s="626"/>
      <c r="AK73" s="626"/>
      <c r="AL73" s="626"/>
      <c r="AM73" s="626"/>
      <c r="AN73" s="626"/>
      <c r="AO73" s="626"/>
      <c r="AP73" s="626"/>
      <c r="AQ73" s="626"/>
      <c r="AR73" s="626"/>
      <c r="AS73" s="626"/>
      <c r="AT73" s="626"/>
      <c r="AU73" s="626"/>
      <c r="AV73" s="626"/>
      <c r="AW73" s="626"/>
      <c r="AX73" s="626"/>
      <c r="AY73" s="626"/>
      <c r="AZ73" s="626"/>
      <c r="BA73" s="626"/>
      <c r="BB73" s="626"/>
      <c r="BC73" s="626"/>
      <c r="BD73" s="626"/>
      <c r="BE73" s="626"/>
      <c r="BF73" s="626"/>
      <c r="BG73" s="626"/>
      <c r="BH73" s="626"/>
      <c r="BI73" s="626"/>
      <c r="BJ73" s="626"/>
      <c r="BK73" s="626"/>
      <c r="BL73" s="626"/>
      <c r="BM73" s="626"/>
      <c r="BN73" s="626"/>
      <c r="BO73" s="626"/>
      <c r="BP73" s="626"/>
      <c r="BQ73" s="626"/>
      <c r="BR73" s="626"/>
      <c r="BS73" s="626"/>
      <c r="BT73" s="626"/>
      <c r="BU73" s="626"/>
      <c r="BV73" s="626"/>
      <c r="BW73" s="626"/>
      <c r="BX73" s="626"/>
      <c r="BY73" s="626"/>
    </row>
    <row r="74" spans="1:77" s="641" customFormat="1" ht="35.25" customHeight="1" x14ac:dyDescent="0.25">
      <c r="A74" s="1196"/>
      <c r="B74" s="1196"/>
      <c r="C74" s="1196"/>
      <c r="D74" s="1196"/>
      <c r="E74" s="1221"/>
      <c r="F74" s="1222"/>
      <c r="G74" s="1196"/>
      <c r="H74" s="732" t="s">
        <v>585</v>
      </c>
      <c r="I74" s="740">
        <v>80</v>
      </c>
      <c r="J74" s="1196"/>
      <c r="K74" s="1219"/>
      <c r="L74" s="1219"/>
      <c r="M74" s="1220"/>
      <c r="N74" s="1220"/>
      <c r="O74" s="1220"/>
      <c r="P74" s="1220"/>
      <c r="Q74" s="1196"/>
      <c r="R74" s="1196"/>
      <c r="S74" s="626"/>
      <c r="T74" s="626"/>
      <c r="U74" s="626"/>
      <c r="V74" s="626"/>
      <c r="W74" s="626"/>
      <c r="X74" s="626"/>
      <c r="Y74" s="626"/>
      <c r="Z74" s="626"/>
      <c r="AA74" s="626"/>
      <c r="AB74" s="626"/>
      <c r="AC74" s="626"/>
      <c r="AD74" s="626"/>
      <c r="AE74" s="626"/>
      <c r="AF74" s="626"/>
      <c r="AG74" s="626"/>
      <c r="AH74" s="626"/>
      <c r="AI74" s="626"/>
      <c r="AJ74" s="626"/>
      <c r="AK74" s="626"/>
      <c r="AL74" s="626"/>
      <c r="AM74" s="626"/>
      <c r="AN74" s="626"/>
      <c r="AO74" s="626"/>
      <c r="AP74" s="626"/>
      <c r="AQ74" s="626"/>
      <c r="AR74" s="626"/>
      <c r="AS74" s="626"/>
      <c r="AT74" s="626"/>
      <c r="AU74" s="626"/>
      <c r="AV74" s="626"/>
      <c r="AW74" s="626"/>
      <c r="AX74" s="626"/>
      <c r="AY74" s="626"/>
      <c r="AZ74" s="626"/>
      <c r="BA74" s="626"/>
      <c r="BB74" s="626"/>
      <c r="BC74" s="626"/>
      <c r="BD74" s="626"/>
      <c r="BE74" s="626"/>
      <c r="BF74" s="626"/>
      <c r="BG74" s="626"/>
      <c r="BH74" s="626"/>
      <c r="BI74" s="626"/>
      <c r="BJ74" s="626"/>
      <c r="BK74" s="626"/>
      <c r="BL74" s="626"/>
      <c r="BM74" s="626"/>
      <c r="BN74" s="626"/>
      <c r="BO74" s="626"/>
      <c r="BP74" s="626"/>
      <c r="BQ74" s="626"/>
      <c r="BR74" s="626"/>
      <c r="BS74" s="626"/>
      <c r="BT74" s="626"/>
      <c r="BU74" s="626"/>
      <c r="BV74" s="626"/>
      <c r="BW74" s="626"/>
      <c r="BX74" s="626"/>
      <c r="BY74" s="626"/>
    </row>
    <row r="75" spans="1:77" s="641" customFormat="1" ht="110.25" customHeight="1" x14ac:dyDescent="0.25">
      <c r="A75" s="1196"/>
      <c r="B75" s="1196"/>
      <c r="C75" s="1196"/>
      <c r="D75" s="1196"/>
      <c r="E75" s="1221"/>
      <c r="F75" s="1222"/>
      <c r="G75" s="740" t="s">
        <v>818</v>
      </c>
      <c r="H75" s="732" t="s">
        <v>2585</v>
      </c>
      <c r="I75" s="732" t="s">
        <v>2640</v>
      </c>
      <c r="J75" s="1196"/>
      <c r="K75" s="1219"/>
      <c r="L75" s="1219"/>
      <c r="M75" s="1220"/>
      <c r="N75" s="1220"/>
      <c r="O75" s="1220"/>
      <c r="P75" s="1220"/>
      <c r="Q75" s="1196"/>
      <c r="R75" s="1196"/>
      <c r="S75" s="626"/>
      <c r="T75" s="626"/>
      <c r="U75" s="626"/>
      <c r="V75" s="626"/>
      <c r="W75" s="626"/>
      <c r="X75" s="626"/>
      <c r="Y75" s="626"/>
      <c r="Z75" s="626"/>
      <c r="AA75" s="626"/>
      <c r="AB75" s="626"/>
      <c r="AC75" s="626"/>
      <c r="AD75" s="626"/>
      <c r="AE75" s="626"/>
      <c r="AF75" s="626"/>
      <c r="AG75" s="626"/>
      <c r="AH75" s="626"/>
      <c r="AI75" s="626"/>
      <c r="AJ75" s="626"/>
      <c r="AK75" s="626"/>
      <c r="AL75" s="626"/>
      <c r="AM75" s="626"/>
      <c r="AN75" s="626"/>
      <c r="AO75" s="626"/>
      <c r="AP75" s="626"/>
      <c r="AQ75" s="626"/>
      <c r="AR75" s="626"/>
      <c r="AS75" s="626"/>
      <c r="AT75" s="626"/>
      <c r="AU75" s="626"/>
      <c r="AV75" s="626"/>
      <c r="AW75" s="626"/>
      <c r="AX75" s="626"/>
      <c r="AY75" s="626"/>
      <c r="AZ75" s="626"/>
      <c r="BA75" s="626"/>
      <c r="BB75" s="626"/>
      <c r="BC75" s="626"/>
      <c r="BD75" s="626"/>
      <c r="BE75" s="626"/>
      <c r="BF75" s="626"/>
      <c r="BG75" s="626"/>
      <c r="BH75" s="626"/>
      <c r="BI75" s="626"/>
      <c r="BJ75" s="626"/>
      <c r="BK75" s="626"/>
      <c r="BL75" s="626"/>
      <c r="BM75" s="626"/>
      <c r="BN75" s="626"/>
      <c r="BO75" s="626"/>
      <c r="BP75" s="626"/>
      <c r="BQ75" s="626"/>
      <c r="BR75" s="626"/>
      <c r="BS75" s="626"/>
      <c r="BT75" s="626"/>
      <c r="BU75" s="626"/>
      <c r="BV75" s="626"/>
      <c r="BW75" s="626"/>
      <c r="BX75" s="626"/>
      <c r="BY75" s="626"/>
    </row>
    <row r="76" spans="1:77" ht="23.25" customHeight="1" x14ac:dyDescent="0.25">
      <c r="A76" s="644"/>
      <c r="B76" s="644"/>
      <c r="C76" s="644"/>
      <c r="D76" s="644"/>
      <c r="E76" s="644"/>
      <c r="F76" s="627"/>
      <c r="G76" s="644"/>
      <c r="H76" s="644"/>
      <c r="I76" s="644"/>
      <c r="J76" s="644"/>
      <c r="K76" s="644"/>
      <c r="L76" s="644"/>
      <c r="M76" s="644"/>
      <c r="N76" s="644"/>
      <c r="O76" s="644"/>
      <c r="P76" s="644"/>
      <c r="Q76" s="644"/>
      <c r="R76" s="644"/>
    </row>
    <row r="77" spans="1:77" ht="15.75" x14ac:dyDescent="0.25">
      <c r="M77" s="1217"/>
      <c r="N77" s="1218" t="s">
        <v>35</v>
      </c>
      <c r="O77" s="1218"/>
      <c r="P77" s="1218"/>
    </row>
    <row r="78" spans="1:77" x14ac:dyDescent="0.25">
      <c r="M78" s="1217"/>
      <c r="N78" s="645" t="s">
        <v>36</v>
      </c>
      <c r="O78" s="1217" t="s">
        <v>37</v>
      </c>
      <c r="P78" s="1217"/>
    </row>
    <row r="79" spans="1:77" x14ac:dyDescent="0.25">
      <c r="M79" s="1217"/>
      <c r="N79" s="645"/>
      <c r="O79" s="645">
        <v>2020</v>
      </c>
      <c r="P79" s="645">
        <v>2021</v>
      </c>
    </row>
    <row r="80" spans="1:77" x14ac:dyDescent="0.25">
      <c r="M80" s="759" t="s">
        <v>729</v>
      </c>
      <c r="N80" s="647">
        <v>19</v>
      </c>
      <c r="O80" s="646">
        <f>O7+O17+O20+O22+O31+O34+O39+O46+O48+O51</f>
        <v>509000</v>
      </c>
      <c r="P80" s="646">
        <f>P73+P72+P70+P61+P59+P57+P55+P54+P52+P31</f>
        <v>527562.6</v>
      </c>
    </row>
    <row r="82" spans="14:16" x14ac:dyDescent="0.25">
      <c r="P82" s="629"/>
    </row>
    <row r="85" spans="14:16" x14ac:dyDescent="0.25">
      <c r="P85" s="629"/>
    </row>
    <row r="88" spans="14:16" x14ac:dyDescent="0.25">
      <c r="N88" s="648"/>
    </row>
    <row r="89" spans="14:16" x14ac:dyDescent="0.25">
      <c r="N89" s="648"/>
    </row>
  </sheetData>
  <mergeCells count="274">
    <mergeCell ref="R7:R12"/>
    <mergeCell ref="N17:N19"/>
    <mergeCell ref="Q4:Q5"/>
    <mergeCell ref="R4:R5"/>
    <mergeCell ref="A7:A12"/>
    <mergeCell ref="B7:B12"/>
    <mergeCell ref="C7:C12"/>
    <mergeCell ref="D7:D12"/>
    <mergeCell ref="E7:E12"/>
    <mergeCell ref="F7:F12"/>
    <mergeCell ref="G7:G8"/>
    <mergeCell ref="J7:J12"/>
    <mergeCell ref="G4:G5"/>
    <mergeCell ref="H4:I4"/>
    <mergeCell ref="J4:J5"/>
    <mergeCell ref="K4:L4"/>
    <mergeCell ref="M4:N4"/>
    <mergeCell ref="O4:P4"/>
    <mergeCell ref="A4:A5"/>
    <mergeCell ref="B4:B5"/>
    <mergeCell ref="C4:C5"/>
    <mergeCell ref="D4:D5"/>
    <mergeCell ref="E4:E5"/>
    <mergeCell ref="F4:F5"/>
    <mergeCell ref="Q7:Q12"/>
    <mergeCell ref="F20:F21"/>
    <mergeCell ref="F17:F19"/>
    <mergeCell ref="J17:J19"/>
    <mergeCell ref="K17:K19"/>
    <mergeCell ref="G9:G10"/>
    <mergeCell ref="G11:G12"/>
    <mergeCell ref="A13:R16"/>
    <mergeCell ref="A17:A19"/>
    <mergeCell ref="B17:B19"/>
    <mergeCell ref="C17:C19"/>
    <mergeCell ref="D17:D19"/>
    <mergeCell ref="E17:E19"/>
    <mergeCell ref="K7:K12"/>
    <mergeCell ref="L7:L12"/>
    <mergeCell ref="M7:M12"/>
    <mergeCell ref="N7:N12"/>
    <mergeCell ref="O7:O12"/>
    <mergeCell ref="P7:P12"/>
    <mergeCell ref="O17:O19"/>
    <mergeCell ref="P17:P19"/>
    <mergeCell ref="Q17:Q19"/>
    <mergeCell ref="R17:R19"/>
    <mergeCell ref="L17:L19"/>
    <mergeCell ref="M17:M19"/>
    <mergeCell ref="P20:P21"/>
    <mergeCell ref="Q20:Q21"/>
    <mergeCell ref="R20:R21"/>
    <mergeCell ref="A22:A26"/>
    <mergeCell ref="B22:B26"/>
    <mergeCell ref="C22:C26"/>
    <mergeCell ref="D22:D26"/>
    <mergeCell ref="E22:E26"/>
    <mergeCell ref="F22:F26"/>
    <mergeCell ref="J22:J26"/>
    <mergeCell ref="J20:J21"/>
    <mergeCell ref="K20:K21"/>
    <mergeCell ref="L20:L21"/>
    <mergeCell ref="M20:M21"/>
    <mergeCell ref="N20:N21"/>
    <mergeCell ref="O20:O21"/>
    <mergeCell ref="Q22:Q26"/>
    <mergeCell ref="R22:R26"/>
    <mergeCell ref="G25:G26"/>
    <mergeCell ref="A20:A21"/>
    <mergeCell ref="B20:B21"/>
    <mergeCell ref="C20:C21"/>
    <mergeCell ref="D20:D21"/>
    <mergeCell ref="E20:E21"/>
    <mergeCell ref="A27:R30"/>
    <mergeCell ref="A31:A33"/>
    <mergeCell ref="B31:B33"/>
    <mergeCell ref="C31:C33"/>
    <mergeCell ref="D31:D33"/>
    <mergeCell ref="E31:E33"/>
    <mergeCell ref="F31:F33"/>
    <mergeCell ref="K22:K26"/>
    <mergeCell ref="L22:L26"/>
    <mergeCell ref="M22:M26"/>
    <mergeCell ref="N22:N26"/>
    <mergeCell ref="O22:O26"/>
    <mergeCell ref="P22:P26"/>
    <mergeCell ref="P31:P33"/>
    <mergeCell ref="Q31:Q33"/>
    <mergeCell ref="R31:R33"/>
    <mergeCell ref="G32:G33"/>
    <mergeCell ref="H32:H33"/>
    <mergeCell ref="I32:I33"/>
    <mergeCell ref="J31:J33"/>
    <mergeCell ref="K31:K33"/>
    <mergeCell ref="L31:L33"/>
    <mergeCell ref="M31:M33"/>
    <mergeCell ref="N31:N33"/>
    <mergeCell ref="O31:O33"/>
    <mergeCell ref="P34:P38"/>
    <mergeCell ref="Q34:Q38"/>
    <mergeCell ref="R34:R38"/>
    <mergeCell ref="G34:G36"/>
    <mergeCell ref="H34:H35"/>
    <mergeCell ref="I34:I35"/>
    <mergeCell ref="J34:J38"/>
    <mergeCell ref="K34:K38"/>
    <mergeCell ref="L34:L38"/>
    <mergeCell ref="G37:G38"/>
    <mergeCell ref="A39:A45"/>
    <mergeCell ref="B39:B45"/>
    <mergeCell ref="C39:C45"/>
    <mergeCell ref="D39:D45"/>
    <mergeCell ref="E39:E45"/>
    <mergeCell ref="F39:F45"/>
    <mergeCell ref="M34:M38"/>
    <mergeCell ref="N34:N38"/>
    <mergeCell ref="O34:O38"/>
    <mergeCell ref="A34:A38"/>
    <mergeCell ref="B34:B38"/>
    <mergeCell ref="C34:C38"/>
    <mergeCell ref="D34:D38"/>
    <mergeCell ref="E34:E38"/>
    <mergeCell ref="F34:F38"/>
    <mergeCell ref="O39:O45"/>
    <mergeCell ref="P39:P45"/>
    <mergeCell ref="Q39:Q45"/>
    <mergeCell ref="R39:R45"/>
    <mergeCell ref="G42:G43"/>
    <mergeCell ref="G44:G45"/>
    <mergeCell ref="G39:G40"/>
    <mergeCell ref="J39:J45"/>
    <mergeCell ref="K39:K45"/>
    <mergeCell ref="L39:L45"/>
    <mergeCell ref="M39:M45"/>
    <mergeCell ref="N39:N45"/>
    <mergeCell ref="O46:O47"/>
    <mergeCell ref="P46:P47"/>
    <mergeCell ref="Q46:Q47"/>
    <mergeCell ref="R46:R47"/>
    <mergeCell ref="A48:A50"/>
    <mergeCell ref="B48:B50"/>
    <mergeCell ref="C48:C50"/>
    <mergeCell ref="D48:D50"/>
    <mergeCell ref="E48:E50"/>
    <mergeCell ref="F48:F50"/>
    <mergeCell ref="G46:G47"/>
    <mergeCell ref="J46:J47"/>
    <mergeCell ref="K46:K47"/>
    <mergeCell ref="L46:L47"/>
    <mergeCell ref="M46:M47"/>
    <mergeCell ref="N46:N47"/>
    <mergeCell ref="A46:A47"/>
    <mergeCell ref="B46:B47"/>
    <mergeCell ref="C46:C47"/>
    <mergeCell ref="D46:D47"/>
    <mergeCell ref="E46:E47"/>
    <mergeCell ref="F46:F47"/>
    <mergeCell ref="O48:O50"/>
    <mergeCell ref="P48:P50"/>
    <mergeCell ref="A52:A53"/>
    <mergeCell ref="B52:B53"/>
    <mergeCell ref="C52:C53"/>
    <mergeCell ref="D52:D53"/>
    <mergeCell ref="E52:E53"/>
    <mergeCell ref="F52:F53"/>
    <mergeCell ref="G48:G49"/>
    <mergeCell ref="J48:J50"/>
    <mergeCell ref="K48:K50"/>
    <mergeCell ref="C55:C56"/>
    <mergeCell ref="D55:D56"/>
    <mergeCell ref="E55:E56"/>
    <mergeCell ref="F55:F56"/>
    <mergeCell ref="J55:J56"/>
    <mergeCell ref="J52:J53"/>
    <mergeCell ref="K52:K53"/>
    <mergeCell ref="Q48:Q50"/>
    <mergeCell ref="R48:R50"/>
    <mergeCell ref="L48:L50"/>
    <mergeCell ref="M48:M50"/>
    <mergeCell ref="N48:N50"/>
    <mergeCell ref="P52:P53"/>
    <mergeCell ref="Q52:Q53"/>
    <mergeCell ref="R52:R53"/>
    <mergeCell ref="L52:L53"/>
    <mergeCell ref="M52:M53"/>
    <mergeCell ref="N52:N53"/>
    <mergeCell ref="O52:O53"/>
    <mergeCell ref="L57:L58"/>
    <mergeCell ref="M57:M58"/>
    <mergeCell ref="N57:N58"/>
    <mergeCell ref="P57:P58"/>
    <mergeCell ref="Q57:Q58"/>
    <mergeCell ref="R57:R58"/>
    <mergeCell ref="Q55:Q56"/>
    <mergeCell ref="R55:R56"/>
    <mergeCell ref="A57:A58"/>
    <mergeCell ref="B57:B58"/>
    <mergeCell ref="C57:C58"/>
    <mergeCell ref="D57:D58"/>
    <mergeCell ref="E57:E58"/>
    <mergeCell ref="F57:F58"/>
    <mergeCell ref="J57:J58"/>
    <mergeCell ref="K57:K58"/>
    <mergeCell ref="K55:K56"/>
    <mergeCell ref="L55:L56"/>
    <mergeCell ref="M55:M56"/>
    <mergeCell ref="N55:N56"/>
    <mergeCell ref="O55:O56"/>
    <mergeCell ref="P55:P56"/>
    <mergeCell ref="A55:A56"/>
    <mergeCell ref="B55:B56"/>
    <mergeCell ref="J59:J60"/>
    <mergeCell ref="L59:L60"/>
    <mergeCell ref="N59:N60"/>
    <mergeCell ref="P59:P60"/>
    <mergeCell ref="Q59:Q60"/>
    <mergeCell ref="R59:R60"/>
    <mergeCell ref="A59:A60"/>
    <mergeCell ref="B59:B60"/>
    <mergeCell ref="C59:C60"/>
    <mergeCell ref="D59:D60"/>
    <mergeCell ref="E59:E60"/>
    <mergeCell ref="F59:F60"/>
    <mergeCell ref="O61:O69"/>
    <mergeCell ref="P61:P69"/>
    <mergeCell ref="Q61:Q69"/>
    <mergeCell ref="R61:R69"/>
    <mergeCell ref="G65:G66"/>
    <mergeCell ref="A70:A71"/>
    <mergeCell ref="B70:B71"/>
    <mergeCell ref="C70:C71"/>
    <mergeCell ref="D70:D71"/>
    <mergeCell ref="E70:E71"/>
    <mergeCell ref="G61:G62"/>
    <mergeCell ref="J61:J69"/>
    <mergeCell ref="K61:K69"/>
    <mergeCell ref="L61:L69"/>
    <mergeCell ref="M61:M69"/>
    <mergeCell ref="N61:N69"/>
    <mergeCell ref="A61:A69"/>
    <mergeCell ref="B61:B69"/>
    <mergeCell ref="C61:C69"/>
    <mergeCell ref="D61:D69"/>
    <mergeCell ref="E61:E69"/>
    <mergeCell ref="F61:F69"/>
    <mergeCell ref="O70:O71"/>
    <mergeCell ref="P70:P71"/>
    <mergeCell ref="Q70:Q71"/>
    <mergeCell ref="R70:R71"/>
    <mergeCell ref="A73:A75"/>
    <mergeCell ref="B73:B75"/>
    <mergeCell ref="C73:C75"/>
    <mergeCell ref="D73:D75"/>
    <mergeCell ref="E73:E75"/>
    <mergeCell ref="F73:F75"/>
    <mergeCell ref="F70:F71"/>
    <mergeCell ref="J70:J71"/>
    <mergeCell ref="K70:K71"/>
    <mergeCell ref="L70:L71"/>
    <mergeCell ref="M70:M71"/>
    <mergeCell ref="N70:N71"/>
    <mergeCell ref="O73:O75"/>
    <mergeCell ref="P73:P75"/>
    <mergeCell ref="Q73:Q75"/>
    <mergeCell ref="R73:R75"/>
    <mergeCell ref="M77:M79"/>
    <mergeCell ref="N77:P77"/>
    <mergeCell ref="O78:P78"/>
    <mergeCell ref="G73:G74"/>
    <mergeCell ref="J73:J75"/>
    <mergeCell ref="K73:K75"/>
    <mergeCell ref="L73:L75"/>
    <mergeCell ref="M73:M75"/>
    <mergeCell ref="N73:N75"/>
  </mergeCells>
  <conditionalFormatting sqref="G25">
    <cfRule type="duplicateValues" dxfId="0" priority="1"/>
  </conditionalFormatting>
  <pageMargins left="0.7" right="0.7" top="0.75" bottom="0.75" header="0.3" footer="0.3"/>
  <pageSetup paperSize="9" scale="3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C8B5E-D63B-4727-B853-05A7F38E7ECA}">
  <sheetPr>
    <pageSetUpPr fitToPage="1"/>
  </sheetPr>
  <dimension ref="A1:DL41"/>
  <sheetViews>
    <sheetView topLeftCell="I24" zoomScale="60" zoomScaleNormal="60" workbookViewId="0">
      <selection activeCell="E131" sqref="E131"/>
    </sheetView>
  </sheetViews>
  <sheetFormatPr defaultRowHeight="15" x14ac:dyDescent="0.25"/>
  <cols>
    <col min="1" max="1" width="9.28515625" style="354" customWidth="1"/>
    <col min="2" max="2" width="13.28515625" style="354" customWidth="1"/>
    <col min="3" max="3" width="11.42578125" style="354" customWidth="1"/>
    <col min="4" max="4" width="9.7109375" style="354" customWidth="1"/>
    <col min="5" max="5" width="45.7109375" style="354" customWidth="1"/>
    <col min="6" max="6" width="131.140625" style="354" customWidth="1"/>
    <col min="7" max="7" width="35.7109375" style="354" customWidth="1"/>
    <col min="8" max="8" width="20.42578125" style="354" customWidth="1"/>
    <col min="9" max="9" width="19.140625" style="354" customWidth="1"/>
    <col min="10" max="10" width="32.140625" style="354" customWidth="1"/>
    <col min="11" max="11" width="12.140625" style="354" customWidth="1"/>
    <col min="12" max="12" width="12.7109375" style="354" customWidth="1"/>
    <col min="13" max="13" width="17.85546875" style="354" customWidth="1"/>
    <col min="14" max="14" width="17.28515625" style="354" customWidth="1"/>
    <col min="15" max="15" width="18" style="354" customWidth="1"/>
    <col min="16" max="16" width="20.7109375" style="354" customWidth="1"/>
    <col min="17" max="17" width="21.28515625" style="354" customWidth="1"/>
    <col min="18" max="18" width="26.28515625" style="354" customWidth="1"/>
    <col min="19" max="19" width="19.5703125" style="354" customWidth="1"/>
    <col min="20" max="258" width="9.140625" style="354"/>
    <col min="259" max="259" width="4.7109375" style="354" bestFit="1" customWidth="1"/>
    <col min="260" max="260" width="9.7109375" style="354" bestFit="1" customWidth="1"/>
    <col min="261" max="261" width="10" style="354" bestFit="1" customWidth="1"/>
    <col min="262" max="262" width="8.85546875" style="354" bestFit="1" customWidth="1"/>
    <col min="263" max="263" width="22.85546875" style="354" customWidth="1"/>
    <col min="264" max="264" width="59.7109375" style="354" bestFit="1" customWidth="1"/>
    <col min="265" max="265" width="57.85546875" style="354" bestFit="1" customWidth="1"/>
    <col min="266" max="266" width="35.28515625" style="354" bestFit="1" customWidth="1"/>
    <col min="267" max="267" width="28.140625" style="354" bestFit="1" customWidth="1"/>
    <col min="268" max="268" width="33.140625" style="354" bestFit="1" customWidth="1"/>
    <col min="269" max="269" width="26" style="354" bestFit="1" customWidth="1"/>
    <col min="270" max="270" width="19.140625" style="354" bestFit="1" customWidth="1"/>
    <col min="271" max="271" width="10.42578125" style="354" customWidth="1"/>
    <col min="272" max="272" width="11.85546875" style="354" customWidth="1"/>
    <col min="273" max="273" width="14.7109375" style="354" customWidth="1"/>
    <col min="274" max="274" width="9" style="354" bestFit="1" customWidth="1"/>
    <col min="275" max="514" width="9.140625" style="354"/>
    <col min="515" max="515" width="4.7109375" style="354" bestFit="1" customWidth="1"/>
    <col min="516" max="516" width="9.7109375" style="354" bestFit="1" customWidth="1"/>
    <col min="517" max="517" width="10" style="354" bestFit="1" customWidth="1"/>
    <col min="518" max="518" width="8.85546875" style="354" bestFit="1" customWidth="1"/>
    <col min="519" max="519" width="22.85546875" style="354" customWidth="1"/>
    <col min="520" max="520" width="59.7109375" style="354" bestFit="1" customWidth="1"/>
    <col min="521" max="521" width="57.85546875" style="354" bestFit="1" customWidth="1"/>
    <col min="522" max="522" width="35.28515625" style="354" bestFit="1" customWidth="1"/>
    <col min="523" max="523" width="28.140625" style="354" bestFit="1" customWidth="1"/>
    <col min="524" max="524" width="33.140625" style="354" bestFit="1" customWidth="1"/>
    <col min="525" max="525" width="26" style="354" bestFit="1" customWidth="1"/>
    <col min="526" max="526" width="19.140625" style="354" bestFit="1" customWidth="1"/>
    <col min="527" max="527" width="10.42578125" style="354" customWidth="1"/>
    <col min="528" max="528" width="11.85546875" style="354" customWidth="1"/>
    <col min="529" max="529" width="14.7109375" style="354" customWidth="1"/>
    <col min="530" max="530" width="9" style="354" bestFit="1" customWidth="1"/>
    <col min="531" max="770" width="9.140625" style="354"/>
    <col min="771" max="771" width="4.7109375" style="354" bestFit="1" customWidth="1"/>
    <col min="772" max="772" width="9.7109375" style="354" bestFit="1" customWidth="1"/>
    <col min="773" max="773" width="10" style="354" bestFit="1" customWidth="1"/>
    <col min="774" max="774" width="8.85546875" style="354" bestFit="1" customWidth="1"/>
    <col min="775" max="775" width="22.85546875" style="354" customWidth="1"/>
    <col min="776" max="776" width="59.7109375" style="354" bestFit="1" customWidth="1"/>
    <col min="777" max="777" width="57.85546875" style="354" bestFit="1" customWidth="1"/>
    <col min="778" max="778" width="35.28515625" style="354" bestFit="1" customWidth="1"/>
    <col min="779" max="779" width="28.140625" style="354" bestFit="1" customWidth="1"/>
    <col min="780" max="780" width="33.140625" style="354" bestFit="1" customWidth="1"/>
    <col min="781" max="781" width="26" style="354" bestFit="1" customWidth="1"/>
    <col min="782" max="782" width="19.140625" style="354" bestFit="1" customWidth="1"/>
    <col min="783" max="783" width="10.42578125" style="354" customWidth="1"/>
    <col min="784" max="784" width="11.85546875" style="354" customWidth="1"/>
    <col min="785" max="785" width="14.7109375" style="354" customWidth="1"/>
    <col min="786" max="786" width="9" style="354" bestFit="1" customWidth="1"/>
    <col min="787" max="1026" width="9.140625" style="354"/>
    <col min="1027" max="1027" width="4.7109375" style="354" bestFit="1" customWidth="1"/>
    <col min="1028" max="1028" width="9.7109375" style="354" bestFit="1" customWidth="1"/>
    <col min="1029" max="1029" width="10" style="354" bestFit="1" customWidth="1"/>
    <col min="1030" max="1030" width="8.85546875" style="354" bestFit="1" customWidth="1"/>
    <col min="1031" max="1031" width="22.85546875" style="354" customWidth="1"/>
    <col min="1032" max="1032" width="59.7109375" style="354" bestFit="1" customWidth="1"/>
    <col min="1033" max="1033" width="57.85546875" style="354" bestFit="1" customWidth="1"/>
    <col min="1034" max="1034" width="35.28515625" style="354" bestFit="1" customWidth="1"/>
    <col min="1035" max="1035" width="28.140625" style="354" bestFit="1" customWidth="1"/>
    <col min="1036" max="1036" width="33.140625" style="354" bestFit="1" customWidth="1"/>
    <col min="1037" max="1037" width="26" style="354" bestFit="1" customWidth="1"/>
    <col min="1038" max="1038" width="19.140625" style="354" bestFit="1" customWidth="1"/>
    <col min="1039" max="1039" width="10.42578125" style="354" customWidth="1"/>
    <col min="1040" max="1040" width="11.85546875" style="354" customWidth="1"/>
    <col min="1041" max="1041" width="14.7109375" style="354" customWidth="1"/>
    <col min="1042" max="1042" width="9" style="354" bestFit="1" customWidth="1"/>
    <col min="1043" max="1282" width="9.140625" style="354"/>
    <col min="1283" max="1283" width="4.7109375" style="354" bestFit="1" customWidth="1"/>
    <col min="1284" max="1284" width="9.7109375" style="354" bestFit="1" customWidth="1"/>
    <col min="1285" max="1285" width="10" style="354" bestFit="1" customWidth="1"/>
    <col min="1286" max="1286" width="8.85546875" style="354" bestFit="1" customWidth="1"/>
    <col min="1287" max="1287" width="22.85546875" style="354" customWidth="1"/>
    <col min="1288" max="1288" width="59.7109375" style="354" bestFit="1" customWidth="1"/>
    <col min="1289" max="1289" width="57.85546875" style="354" bestFit="1" customWidth="1"/>
    <col min="1290" max="1290" width="35.28515625" style="354" bestFit="1" customWidth="1"/>
    <col min="1291" max="1291" width="28.140625" style="354" bestFit="1" customWidth="1"/>
    <col min="1292" max="1292" width="33.140625" style="354" bestFit="1" customWidth="1"/>
    <col min="1293" max="1293" width="26" style="354" bestFit="1" customWidth="1"/>
    <col min="1294" max="1294" width="19.140625" style="354" bestFit="1" customWidth="1"/>
    <col min="1295" max="1295" width="10.42578125" style="354" customWidth="1"/>
    <col min="1296" max="1296" width="11.85546875" style="354" customWidth="1"/>
    <col min="1297" max="1297" width="14.7109375" style="354" customWidth="1"/>
    <col min="1298" max="1298" width="9" style="354" bestFit="1" customWidth="1"/>
    <col min="1299" max="1538" width="9.140625" style="354"/>
    <col min="1539" max="1539" width="4.7109375" style="354" bestFit="1" customWidth="1"/>
    <col min="1540" max="1540" width="9.7109375" style="354" bestFit="1" customWidth="1"/>
    <col min="1541" max="1541" width="10" style="354" bestFit="1" customWidth="1"/>
    <col min="1542" max="1542" width="8.85546875" style="354" bestFit="1" customWidth="1"/>
    <col min="1543" max="1543" width="22.85546875" style="354" customWidth="1"/>
    <col min="1544" max="1544" width="59.7109375" style="354" bestFit="1" customWidth="1"/>
    <col min="1545" max="1545" width="57.85546875" style="354" bestFit="1" customWidth="1"/>
    <col min="1546" max="1546" width="35.28515625" style="354" bestFit="1" customWidth="1"/>
    <col min="1547" max="1547" width="28.140625" style="354" bestFit="1" customWidth="1"/>
    <col min="1548" max="1548" width="33.140625" style="354" bestFit="1" customWidth="1"/>
    <col min="1549" max="1549" width="26" style="354" bestFit="1" customWidth="1"/>
    <col min="1550" max="1550" width="19.140625" style="354" bestFit="1" customWidth="1"/>
    <col min="1551" max="1551" width="10.42578125" style="354" customWidth="1"/>
    <col min="1552" max="1552" width="11.85546875" style="354" customWidth="1"/>
    <col min="1553" max="1553" width="14.7109375" style="354" customWidth="1"/>
    <col min="1554" max="1554" width="9" style="354" bestFit="1" customWidth="1"/>
    <col min="1555" max="1794" width="9.140625" style="354"/>
    <col min="1795" max="1795" width="4.7109375" style="354" bestFit="1" customWidth="1"/>
    <col min="1796" max="1796" width="9.7109375" style="354" bestFit="1" customWidth="1"/>
    <col min="1797" max="1797" width="10" style="354" bestFit="1" customWidth="1"/>
    <col min="1798" max="1798" width="8.85546875" style="354" bestFit="1" customWidth="1"/>
    <col min="1799" max="1799" width="22.85546875" style="354" customWidth="1"/>
    <col min="1800" max="1800" width="59.7109375" style="354" bestFit="1" customWidth="1"/>
    <col min="1801" max="1801" width="57.85546875" style="354" bestFit="1" customWidth="1"/>
    <col min="1802" max="1802" width="35.28515625" style="354" bestFit="1" customWidth="1"/>
    <col min="1803" max="1803" width="28.140625" style="354" bestFit="1" customWidth="1"/>
    <col min="1804" max="1804" width="33.140625" style="354" bestFit="1" customWidth="1"/>
    <col min="1805" max="1805" width="26" style="354" bestFit="1" customWidth="1"/>
    <col min="1806" max="1806" width="19.140625" style="354" bestFit="1" customWidth="1"/>
    <col min="1807" max="1807" width="10.42578125" style="354" customWidth="1"/>
    <col min="1808" max="1808" width="11.85546875" style="354" customWidth="1"/>
    <col min="1809" max="1809" width="14.7109375" style="354" customWidth="1"/>
    <col min="1810" max="1810" width="9" style="354" bestFit="1" customWidth="1"/>
    <col min="1811" max="2050" width="9.140625" style="354"/>
    <col min="2051" max="2051" width="4.7109375" style="354" bestFit="1" customWidth="1"/>
    <col min="2052" max="2052" width="9.7109375" style="354" bestFit="1" customWidth="1"/>
    <col min="2053" max="2053" width="10" style="354" bestFit="1" customWidth="1"/>
    <col min="2054" max="2054" width="8.85546875" style="354" bestFit="1" customWidth="1"/>
    <col min="2055" max="2055" width="22.85546875" style="354" customWidth="1"/>
    <col min="2056" max="2056" width="59.7109375" style="354" bestFit="1" customWidth="1"/>
    <col min="2057" max="2057" width="57.85546875" style="354" bestFit="1" customWidth="1"/>
    <col min="2058" max="2058" width="35.28515625" style="354" bestFit="1" customWidth="1"/>
    <col min="2059" max="2059" width="28.140625" style="354" bestFit="1" customWidth="1"/>
    <col min="2060" max="2060" width="33.140625" style="354" bestFit="1" customWidth="1"/>
    <col min="2061" max="2061" width="26" style="354" bestFit="1" customWidth="1"/>
    <col min="2062" max="2062" width="19.140625" style="354" bestFit="1" customWidth="1"/>
    <col min="2063" max="2063" width="10.42578125" style="354" customWidth="1"/>
    <col min="2064" max="2064" width="11.85546875" style="354" customWidth="1"/>
    <col min="2065" max="2065" width="14.7109375" style="354" customWidth="1"/>
    <col min="2066" max="2066" width="9" style="354" bestFit="1" customWidth="1"/>
    <col min="2067" max="2306" width="9.140625" style="354"/>
    <col min="2307" max="2307" width="4.7109375" style="354" bestFit="1" customWidth="1"/>
    <col min="2308" max="2308" width="9.7109375" style="354" bestFit="1" customWidth="1"/>
    <col min="2309" max="2309" width="10" style="354" bestFit="1" customWidth="1"/>
    <col min="2310" max="2310" width="8.85546875" style="354" bestFit="1" customWidth="1"/>
    <col min="2311" max="2311" width="22.85546875" style="354" customWidth="1"/>
    <col min="2312" max="2312" width="59.7109375" style="354" bestFit="1" customWidth="1"/>
    <col min="2313" max="2313" width="57.85546875" style="354" bestFit="1" customWidth="1"/>
    <col min="2314" max="2314" width="35.28515625" style="354" bestFit="1" customWidth="1"/>
    <col min="2315" max="2315" width="28.140625" style="354" bestFit="1" customWidth="1"/>
    <col min="2316" max="2316" width="33.140625" style="354" bestFit="1" customWidth="1"/>
    <col min="2317" max="2317" width="26" style="354" bestFit="1" customWidth="1"/>
    <col min="2318" max="2318" width="19.140625" style="354" bestFit="1" customWidth="1"/>
    <col min="2319" max="2319" width="10.42578125" style="354" customWidth="1"/>
    <col min="2320" max="2320" width="11.85546875" style="354" customWidth="1"/>
    <col min="2321" max="2321" width="14.7109375" style="354" customWidth="1"/>
    <col min="2322" max="2322" width="9" style="354" bestFit="1" customWidth="1"/>
    <col min="2323" max="2562" width="9.140625" style="354"/>
    <col min="2563" max="2563" width="4.7109375" style="354" bestFit="1" customWidth="1"/>
    <col min="2564" max="2564" width="9.7109375" style="354" bestFit="1" customWidth="1"/>
    <col min="2565" max="2565" width="10" style="354" bestFit="1" customWidth="1"/>
    <col min="2566" max="2566" width="8.85546875" style="354" bestFit="1" customWidth="1"/>
    <col min="2567" max="2567" width="22.85546875" style="354" customWidth="1"/>
    <col min="2568" max="2568" width="59.7109375" style="354" bestFit="1" customWidth="1"/>
    <col min="2569" max="2569" width="57.85546875" style="354" bestFit="1" customWidth="1"/>
    <col min="2570" max="2570" width="35.28515625" style="354" bestFit="1" customWidth="1"/>
    <col min="2571" max="2571" width="28.140625" style="354" bestFit="1" customWidth="1"/>
    <col min="2572" max="2572" width="33.140625" style="354" bestFit="1" customWidth="1"/>
    <col min="2573" max="2573" width="26" style="354" bestFit="1" customWidth="1"/>
    <col min="2574" max="2574" width="19.140625" style="354" bestFit="1" customWidth="1"/>
    <col min="2575" max="2575" width="10.42578125" style="354" customWidth="1"/>
    <col min="2576" max="2576" width="11.85546875" style="354" customWidth="1"/>
    <col min="2577" max="2577" width="14.7109375" style="354" customWidth="1"/>
    <col min="2578" max="2578" width="9" style="354" bestFit="1" customWidth="1"/>
    <col min="2579" max="2818" width="9.140625" style="354"/>
    <col min="2819" max="2819" width="4.7109375" style="354" bestFit="1" customWidth="1"/>
    <col min="2820" max="2820" width="9.7109375" style="354" bestFit="1" customWidth="1"/>
    <col min="2821" max="2821" width="10" style="354" bestFit="1" customWidth="1"/>
    <col min="2822" max="2822" width="8.85546875" style="354" bestFit="1" customWidth="1"/>
    <col min="2823" max="2823" width="22.85546875" style="354" customWidth="1"/>
    <col min="2824" max="2824" width="59.7109375" style="354" bestFit="1" customWidth="1"/>
    <col min="2825" max="2825" width="57.85546875" style="354" bestFit="1" customWidth="1"/>
    <col min="2826" max="2826" width="35.28515625" style="354" bestFit="1" customWidth="1"/>
    <col min="2827" max="2827" width="28.140625" style="354" bestFit="1" customWidth="1"/>
    <col min="2828" max="2828" width="33.140625" style="354" bestFit="1" customWidth="1"/>
    <col min="2829" max="2829" width="26" style="354" bestFit="1" customWidth="1"/>
    <col min="2830" max="2830" width="19.140625" style="354" bestFit="1" customWidth="1"/>
    <col min="2831" max="2831" width="10.42578125" style="354" customWidth="1"/>
    <col min="2832" max="2832" width="11.85546875" style="354" customWidth="1"/>
    <col min="2833" max="2833" width="14.7109375" style="354" customWidth="1"/>
    <col min="2834" max="2834" width="9" style="354" bestFit="1" customWidth="1"/>
    <col min="2835" max="3074" width="9.140625" style="354"/>
    <col min="3075" max="3075" width="4.7109375" style="354" bestFit="1" customWidth="1"/>
    <col min="3076" max="3076" width="9.7109375" style="354" bestFit="1" customWidth="1"/>
    <col min="3077" max="3077" width="10" style="354" bestFit="1" customWidth="1"/>
    <col min="3078" max="3078" width="8.85546875" style="354" bestFit="1" customWidth="1"/>
    <col min="3079" max="3079" width="22.85546875" style="354" customWidth="1"/>
    <col min="3080" max="3080" width="59.7109375" style="354" bestFit="1" customWidth="1"/>
    <col min="3081" max="3081" width="57.85546875" style="354" bestFit="1" customWidth="1"/>
    <col min="3082" max="3082" width="35.28515625" style="354" bestFit="1" customWidth="1"/>
    <col min="3083" max="3083" width="28.140625" style="354" bestFit="1" customWidth="1"/>
    <col min="3084" max="3084" width="33.140625" style="354" bestFit="1" customWidth="1"/>
    <col min="3085" max="3085" width="26" style="354" bestFit="1" customWidth="1"/>
    <col min="3086" max="3086" width="19.140625" style="354" bestFit="1" customWidth="1"/>
    <col min="3087" max="3087" width="10.42578125" style="354" customWidth="1"/>
    <col min="3088" max="3088" width="11.85546875" style="354" customWidth="1"/>
    <col min="3089" max="3089" width="14.7109375" style="354" customWidth="1"/>
    <col min="3090" max="3090" width="9" style="354" bestFit="1" customWidth="1"/>
    <col min="3091" max="3330" width="9.140625" style="354"/>
    <col min="3331" max="3331" width="4.7109375" style="354" bestFit="1" customWidth="1"/>
    <col min="3332" max="3332" width="9.7109375" style="354" bestFit="1" customWidth="1"/>
    <col min="3333" max="3333" width="10" style="354" bestFit="1" customWidth="1"/>
    <col min="3334" max="3334" width="8.85546875" style="354" bestFit="1" customWidth="1"/>
    <col min="3335" max="3335" width="22.85546875" style="354" customWidth="1"/>
    <col min="3336" max="3336" width="59.7109375" style="354" bestFit="1" customWidth="1"/>
    <col min="3337" max="3337" width="57.85546875" style="354" bestFit="1" customWidth="1"/>
    <col min="3338" max="3338" width="35.28515625" style="354" bestFit="1" customWidth="1"/>
    <col min="3339" max="3339" width="28.140625" style="354" bestFit="1" customWidth="1"/>
    <col min="3340" max="3340" width="33.140625" style="354" bestFit="1" customWidth="1"/>
    <col min="3341" max="3341" width="26" style="354" bestFit="1" customWidth="1"/>
    <col min="3342" max="3342" width="19.140625" style="354" bestFit="1" customWidth="1"/>
    <col min="3343" max="3343" width="10.42578125" style="354" customWidth="1"/>
    <col min="3344" max="3344" width="11.85546875" style="354" customWidth="1"/>
    <col min="3345" max="3345" width="14.7109375" style="354" customWidth="1"/>
    <col min="3346" max="3346" width="9" style="354" bestFit="1" customWidth="1"/>
    <col min="3347" max="3586" width="9.140625" style="354"/>
    <col min="3587" max="3587" width="4.7109375" style="354" bestFit="1" customWidth="1"/>
    <col min="3588" max="3588" width="9.7109375" style="354" bestFit="1" customWidth="1"/>
    <col min="3589" max="3589" width="10" style="354" bestFit="1" customWidth="1"/>
    <col min="3590" max="3590" width="8.85546875" style="354" bestFit="1" customWidth="1"/>
    <col min="3591" max="3591" width="22.85546875" style="354" customWidth="1"/>
    <col min="3592" max="3592" width="59.7109375" style="354" bestFit="1" customWidth="1"/>
    <col min="3593" max="3593" width="57.85546875" style="354" bestFit="1" customWidth="1"/>
    <col min="3594" max="3594" width="35.28515625" style="354" bestFit="1" customWidth="1"/>
    <col min="3595" max="3595" width="28.140625" style="354" bestFit="1" customWidth="1"/>
    <col min="3596" max="3596" width="33.140625" style="354" bestFit="1" customWidth="1"/>
    <col min="3597" max="3597" width="26" style="354" bestFit="1" customWidth="1"/>
    <col min="3598" max="3598" width="19.140625" style="354" bestFit="1" customWidth="1"/>
    <col min="3599" max="3599" width="10.42578125" style="354" customWidth="1"/>
    <col min="3600" max="3600" width="11.85546875" style="354" customWidth="1"/>
    <col min="3601" max="3601" width="14.7109375" style="354" customWidth="1"/>
    <col min="3602" max="3602" width="9" style="354" bestFit="1" customWidth="1"/>
    <col min="3603" max="3842" width="9.140625" style="354"/>
    <col min="3843" max="3843" width="4.7109375" style="354" bestFit="1" customWidth="1"/>
    <col min="3844" max="3844" width="9.7109375" style="354" bestFit="1" customWidth="1"/>
    <col min="3845" max="3845" width="10" style="354" bestFit="1" customWidth="1"/>
    <col min="3846" max="3846" width="8.85546875" style="354" bestFit="1" customWidth="1"/>
    <col min="3847" max="3847" width="22.85546875" style="354" customWidth="1"/>
    <col min="3848" max="3848" width="59.7109375" style="354" bestFit="1" customWidth="1"/>
    <col min="3849" max="3849" width="57.85546875" style="354" bestFit="1" customWidth="1"/>
    <col min="3850" max="3850" width="35.28515625" style="354" bestFit="1" customWidth="1"/>
    <col min="3851" max="3851" width="28.140625" style="354" bestFit="1" customWidth="1"/>
    <col min="3852" max="3852" width="33.140625" style="354" bestFit="1" customWidth="1"/>
    <col min="3853" max="3853" width="26" style="354" bestFit="1" customWidth="1"/>
    <col min="3854" max="3854" width="19.140625" style="354" bestFit="1" customWidth="1"/>
    <col min="3855" max="3855" width="10.42578125" style="354" customWidth="1"/>
    <col min="3856" max="3856" width="11.85546875" style="354" customWidth="1"/>
    <col min="3857" max="3857" width="14.7109375" style="354" customWidth="1"/>
    <col min="3858" max="3858" width="9" style="354" bestFit="1" customWidth="1"/>
    <col min="3859" max="4098" width="9.140625" style="354"/>
    <col min="4099" max="4099" width="4.7109375" style="354" bestFit="1" customWidth="1"/>
    <col min="4100" max="4100" width="9.7109375" style="354" bestFit="1" customWidth="1"/>
    <col min="4101" max="4101" width="10" style="354" bestFit="1" customWidth="1"/>
    <col min="4102" max="4102" width="8.85546875" style="354" bestFit="1" customWidth="1"/>
    <col min="4103" max="4103" width="22.85546875" style="354" customWidth="1"/>
    <col min="4104" max="4104" width="59.7109375" style="354" bestFit="1" customWidth="1"/>
    <col min="4105" max="4105" width="57.85546875" style="354" bestFit="1" customWidth="1"/>
    <col min="4106" max="4106" width="35.28515625" style="354" bestFit="1" customWidth="1"/>
    <col min="4107" max="4107" width="28.140625" style="354" bestFit="1" customWidth="1"/>
    <col min="4108" max="4108" width="33.140625" style="354" bestFit="1" customWidth="1"/>
    <col min="4109" max="4109" width="26" style="354" bestFit="1" customWidth="1"/>
    <col min="4110" max="4110" width="19.140625" style="354" bestFit="1" customWidth="1"/>
    <col min="4111" max="4111" width="10.42578125" style="354" customWidth="1"/>
    <col min="4112" max="4112" width="11.85546875" style="354" customWidth="1"/>
    <col min="4113" max="4113" width="14.7109375" style="354" customWidth="1"/>
    <col min="4114" max="4114" width="9" style="354" bestFit="1" customWidth="1"/>
    <col min="4115" max="4354" width="9.140625" style="354"/>
    <col min="4355" max="4355" width="4.7109375" style="354" bestFit="1" customWidth="1"/>
    <col min="4356" max="4356" width="9.7109375" style="354" bestFit="1" customWidth="1"/>
    <col min="4357" max="4357" width="10" style="354" bestFit="1" customWidth="1"/>
    <col min="4358" max="4358" width="8.85546875" style="354" bestFit="1" customWidth="1"/>
    <col min="4359" max="4359" width="22.85546875" style="354" customWidth="1"/>
    <col min="4360" max="4360" width="59.7109375" style="354" bestFit="1" customWidth="1"/>
    <col min="4361" max="4361" width="57.85546875" style="354" bestFit="1" customWidth="1"/>
    <col min="4362" max="4362" width="35.28515625" style="354" bestFit="1" customWidth="1"/>
    <col min="4363" max="4363" width="28.140625" style="354" bestFit="1" customWidth="1"/>
    <col min="4364" max="4364" width="33.140625" style="354" bestFit="1" customWidth="1"/>
    <col min="4365" max="4365" width="26" style="354" bestFit="1" customWidth="1"/>
    <col min="4366" max="4366" width="19.140625" style="354" bestFit="1" customWidth="1"/>
    <col min="4367" max="4367" width="10.42578125" style="354" customWidth="1"/>
    <col min="4368" max="4368" width="11.85546875" style="354" customWidth="1"/>
    <col min="4369" max="4369" width="14.7109375" style="354" customWidth="1"/>
    <col min="4370" max="4370" width="9" style="354" bestFit="1" customWidth="1"/>
    <col min="4371" max="4610" width="9.140625" style="354"/>
    <col min="4611" max="4611" width="4.7109375" style="354" bestFit="1" customWidth="1"/>
    <col min="4612" max="4612" width="9.7109375" style="354" bestFit="1" customWidth="1"/>
    <col min="4613" max="4613" width="10" style="354" bestFit="1" customWidth="1"/>
    <col min="4614" max="4614" width="8.85546875" style="354" bestFit="1" customWidth="1"/>
    <col min="4615" max="4615" width="22.85546875" style="354" customWidth="1"/>
    <col min="4616" max="4616" width="59.7109375" style="354" bestFit="1" customWidth="1"/>
    <col min="4617" max="4617" width="57.85546875" style="354" bestFit="1" customWidth="1"/>
    <col min="4618" max="4618" width="35.28515625" style="354" bestFit="1" customWidth="1"/>
    <col min="4619" max="4619" width="28.140625" style="354" bestFit="1" customWidth="1"/>
    <col min="4620" max="4620" width="33.140625" style="354" bestFit="1" customWidth="1"/>
    <col min="4621" max="4621" width="26" style="354" bestFit="1" customWidth="1"/>
    <col min="4622" max="4622" width="19.140625" style="354" bestFit="1" customWidth="1"/>
    <col min="4623" max="4623" width="10.42578125" style="354" customWidth="1"/>
    <col min="4624" max="4624" width="11.85546875" style="354" customWidth="1"/>
    <col min="4625" max="4625" width="14.7109375" style="354" customWidth="1"/>
    <col min="4626" max="4626" width="9" style="354" bestFit="1" customWidth="1"/>
    <col min="4627" max="4866" width="9.140625" style="354"/>
    <col min="4867" max="4867" width="4.7109375" style="354" bestFit="1" customWidth="1"/>
    <col min="4868" max="4868" width="9.7109375" style="354" bestFit="1" customWidth="1"/>
    <col min="4869" max="4869" width="10" style="354" bestFit="1" customWidth="1"/>
    <col min="4870" max="4870" width="8.85546875" style="354" bestFit="1" customWidth="1"/>
    <col min="4871" max="4871" width="22.85546875" style="354" customWidth="1"/>
    <col min="4872" max="4872" width="59.7109375" style="354" bestFit="1" customWidth="1"/>
    <col min="4873" max="4873" width="57.85546875" style="354" bestFit="1" customWidth="1"/>
    <col min="4874" max="4874" width="35.28515625" style="354" bestFit="1" customWidth="1"/>
    <col min="4875" max="4875" width="28.140625" style="354" bestFit="1" customWidth="1"/>
    <col min="4876" max="4876" width="33.140625" style="354" bestFit="1" customWidth="1"/>
    <col min="4877" max="4877" width="26" style="354" bestFit="1" customWidth="1"/>
    <col min="4878" max="4878" width="19.140625" style="354" bestFit="1" customWidth="1"/>
    <col min="4879" max="4879" width="10.42578125" style="354" customWidth="1"/>
    <col min="4880" max="4880" width="11.85546875" style="354" customWidth="1"/>
    <col min="4881" max="4881" width="14.7109375" style="354" customWidth="1"/>
    <col min="4882" max="4882" width="9" style="354" bestFit="1" customWidth="1"/>
    <col min="4883" max="5122" width="9.140625" style="354"/>
    <col min="5123" max="5123" width="4.7109375" style="354" bestFit="1" customWidth="1"/>
    <col min="5124" max="5124" width="9.7109375" style="354" bestFit="1" customWidth="1"/>
    <col min="5125" max="5125" width="10" style="354" bestFit="1" customWidth="1"/>
    <col min="5126" max="5126" width="8.85546875" style="354" bestFit="1" customWidth="1"/>
    <col min="5127" max="5127" width="22.85546875" style="354" customWidth="1"/>
    <col min="5128" max="5128" width="59.7109375" style="354" bestFit="1" customWidth="1"/>
    <col min="5129" max="5129" width="57.85546875" style="354" bestFit="1" customWidth="1"/>
    <col min="5130" max="5130" width="35.28515625" style="354" bestFit="1" customWidth="1"/>
    <col min="5131" max="5131" width="28.140625" style="354" bestFit="1" customWidth="1"/>
    <col min="5132" max="5132" width="33.140625" style="354" bestFit="1" customWidth="1"/>
    <col min="5133" max="5133" width="26" style="354" bestFit="1" customWidth="1"/>
    <col min="5134" max="5134" width="19.140625" style="354" bestFit="1" customWidth="1"/>
    <col min="5135" max="5135" width="10.42578125" style="354" customWidth="1"/>
    <col min="5136" max="5136" width="11.85546875" style="354" customWidth="1"/>
    <col min="5137" max="5137" width="14.7109375" style="354" customWidth="1"/>
    <col min="5138" max="5138" width="9" style="354" bestFit="1" customWidth="1"/>
    <col min="5139" max="5378" width="9.140625" style="354"/>
    <col min="5379" max="5379" width="4.7109375" style="354" bestFit="1" customWidth="1"/>
    <col min="5380" max="5380" width="9.7109375" style="354" bestFit="1" customWidth="1"/>
    <col min="5381" max="5381" width="10" style="354" bestFit="1" customWidth="1"/>
    <col min="5382" max="5382" width="8.85546875" style="354" bestFit="1" customWidth="1"/>
    <col min="5383" max="5383" width="22.85546875" style="354" customWidth="1"/>
    <col min="5384" max="5384" width="59.7109375" style="354" bestFit="1" customWidth="1"/>
    <col min="5385" max="5385" width="57.85546875" style="354" bestFit="1" customWidth="1"/>
    <col min="5386" max="5386" width="35.28515625" style="354" bestFit="1" customWidth="1"/>
    <col min="5387" max="5387" width="28.140625" style="354" bestFit="1" customWidth="1"/>
    <col min="5388" max="5388" width="33.140625" style="354" bestFit="1" customWidth="1"/>
    <col min="5389" max="5389" width="26" style="354" bestFit="1" customWidth="1"/>
    <col min="5390" max="5390" width="19.140625" style="354" bestFit="1" customWidth="1"/>
    <col min="5391" max="5391" width="10.42578125" style="354" customWidth="1"/>
    <col min="5392" max="5392" width="11.85546875" style="354" customWidth="1"/>
    <col min="5393" max="5393" width="14.7109375" style="354" customWidth="1"/>
    <col min="5394" max="5394" width="9" style="354" bestFit="1" customWidth="1"/>
    <col min="5395" max="5634" width="9.140625" style="354"/>
    <col min="5635" max="5635" width="4.7109375" style="354" bestFit="1" customWidth="1"/>
    <col min="5636" max="5636" width="9.7109375" style="354" bestFit="1" customWidth="1"/>
    <col min="5637" max="5637" width="10" style="354" bestFit="1" customWidth="1"/>
    <col min="5638" max="5638" width="8.85546875" style="354" bestFit="1" customWidth="1"/>
    <col min="5639" max="5639" width="22.85546875" style="354" customWidth="1"/>
    <col min="5640" max="5640" width="59.7109375" style="354" bestFit="1" customWidth="1"/>
    <col min="5641" max="5641" width="57.85546875" style="354" bestFit="1" customWidth="1"/>
    <col min="5642" max="5642" width="35.28515625" style="354" bestFit="1" customWidth="1"/>
    <col min="5643" max="5643" width="28.140625" style="354" bestFit="1" customWidth="1"/>
    <col min="5644" max="5644" width="33.140625" style="354" bestFit="1" customWidth="1"/>
    <col min="5645" max="5645" width="26" style="354" bestFit="1" customWidth="1"/>
    <col min="5646" max="5646" width="19.140625" style="354" bestFit="1" customWidth="1"/>
    <col min="5647" max="5647" width="10.42578125" style="354" customWidth="1"/>
    <col min="5648" max="5648" width="11.85546875" style="354" customWidth="1"/>
    <col min="5649" max="5649" width="14.7109375" style="354" customWidth="1"/>
    <col min="5650" max="5650" width="9" style="354" bestFit="1" customWidth="1"/>
    <col min="5651" max="5890" width="9.140625" style="354"/>
    <col min="5891" max="5891" width="4.7109375" style="354" bestFit="1" customWidth="1"/>
    <col min="5892" max="5892" width="9.7109375" style="354" bestFit="1" customWidth="1"/>
    <col min="5893" max="5893" width="10" style="354" bestFit="1" customWidth="1"/>
    <col min="5894" max="5894" width="8.85546875" style="354" bestFit="1" customWidth="1"/>
    <col min="5895" max="5895" width="22.85546875" style="354" customWidth="1"/>
    <col min="5896" max="5896" width="59.7109375" style="354" bestFit="1" customWidth="1"/>
    <col min="5897" max="5897" width="57.85546875" style="354" bestFit="1" customWidth="1"/>
    <col min="5898" max="5898" width="35.28515625" style="354" bestFit="1" customWidth="1"/>
    <col min="5899" max="5899" width="28.140625" style="354" bestFit="1" customWidth="1"/>
    <col min="5900" max="5900" width="33.140625" style="354" bestFit="1" customWidth="1"/>
    <col min="5901" max="5901" width="26" style="354" bestFit="1" customWidth="1"/>
    <col min="5902" max="5902" width="19.140625" style="354" bestFit="1" customWidth="1"/>
    <col min="5903" max="5903" width="10.42578125" style="354" customWidth="1"/>
    <col min="5904" max="5904" width="11.85546875" style="354" customWidth="1"/>
    <col min="5905" max="5905" width="14.7109375" style="354" customWidth="1"/>
    <col min="5906" max="5906" width="9" style="354" bestFit="1" customWidth="1"/>
    <col min="5907" max="6146" width="9.140625" style="354"/>
    <col min="6147" max="6147" width="4.7109375" style="354" bestFit="1" customWidth="1"/>
    <col min="6148" max="6148" width="9.7109375" style="354" bestFit="1" customWidth="1"/>
    <col min="6149" max="6149" width="10" style="354" bestFit="1" customWidth="1"/>
    <col min="6150" max="6150" width="8.85546875" style="354" bestFit="1" customWidth="1"/>
    <col min="6151" max="6151" width="22.85546875" style="354" customWidth="1"/>
    <col min="6152" max="6152" width="59.7109375" style="354" bestFit="1" customWidth="1"/>
    <col min="6153" max="6153" width="57.85546875" style="354" bestFit="1" customWidth="1"/>
    <col min="6154" max="6154" width="35.28515625" style="354" bestFit="1" customWidth="1"/>
    <col min="6155" max="6155" width="28.140625" style="354" bestFit="1" customWidth="1"/>
    <col min="6156" max="6156" width="33.140625" style="354" bestFit="1" customWidth="1"/>
    <col min="6157" max="6157" width="26" style="354" bestFit="1" customWidth="1"/>
    <col min="6158" max="6158" width="19.140625" style="354" bestFit="1" customWidth="1"/>
    <col min="6159" max="6159" width="10.42578125" style="354" customWidth="1"/>
    <col min="6160" max="6160" width="11.85546875" style="354" customWidth="1"/>
    <col min="6161" max="6161" width="14.7109375" style="354" customWidth="1"/>
    <col min="6162" max="6162" width="9" style="354" bestFit="1" customWidth="1"/>
    <col min="6163" max="6402" width="9.140625" style="354"/>
    <col min="6403" max="6403" width="4.7109375" style="354" bestFit="1" customWidth="1"/>
    <col min="6404" max="6404" width="9.7109375" style="354" bestFit="1" customWidth="1"/>
    <col min="6405" max="6405" width="10" style="354" bestFit="1" customWidth="1"/>
    <col min="6406" max="6406" width="8.85546875" style="354" bestFit="1" customWidth="1"/>
    <col min="6407" max="6407" width="22.85546875" style="354" customWidth="1"/>
    <col min="6408" max="6408" width="59.7109375" style="354" bestFit="1" customWidth="1"/>
    <col min="6409" max="6409" width="57.85546875" style="354" bestFit="1" customWidth="1"/>
    <col min="6410" max="6410" width="35.28515625" style="354" bestFit="1" customWidth="1"/>
    <col min="6411" max="6411" width="28.140625" style="354" bestFit="1" customWidth="1"/>
    <col min="6412" max="6412" width="33.140625" style="354" bestFit="1" customWidth="1"/>
    <col min="6413" max="6413" width="26" style="354" bestFit="1" customWidth="1"/>
    <col min="6414" max="6414" width="19.140625" style="354" bestFit="1" customWidth="1"/>
    <col min="6415" max="6415" width="10.42578125" style="354" customWidth="1"/>
    <col min="6416" max="6416" width="11.85546875" style="354" customWidth="1"/>
    <col min="6417" max="6417" width="14.7109375" style="354" customWidth="1"/>
    <col min="6418" max="6418" width="9" style="354" bestFit="1" customWidth="1"/>
    <col min="6419" max="6658" width="9.140625" style="354"/>
    <col min="6659" max="6659" width="4.7109375" style="354" bestFit="1" customWidth="1"/>
    <col min="6660" max="6660" width="9.7109375" style="354" bestFit="1" customWidth="1"/>
    <col min="6661" max="6661" width="10" style="354" bestFit="1" customWidth="1"/>
    <col min="6662" max="6662" width="8.85546875" style="354" bestFit="1" customWidth="1"/>
    <col min="6663" max="6663" width="22.85546875" style="354" customWidth="1"/>
    <col min="6664" max="6664" width="59.7109375" style="354" bestFit="1" customWidth="1"/>
    <col min="6665" max="6665" width="57.85546875" style="354" bestFit="1" customWidth="1"/>
    <col min="6666" max="6666" width="35.28515625" style="354" bestFit="1" customWidth="1"/>
    <col min="6667" max="6667" width="28.140625" style="354" bestFit="1" customWidth="1"/>
    <col min="6668" max="6668" width="33.140625" style="354" bestFit="1" customWidth="1"/>
    <col min="6669" max="6669" width="26" style="354" bestFit="1" customWidth="1"/>
    <col min="6670" max="6670" width="19.140625" style="354" bestFit="1" customWidth="1"/>
    <col min="6671" max="6671" width="10.42578125" style="354" customWidth="1"/>
    <col min="6672" max="6672" width="11.85546875" style="354" customWidth="1"/>
    <col min="6673" max="6673" width="14.7109375" style="354" customWidth="1"/>
    <col min="6674" max="6674" width="9" style="354" bestFit="1" customWidth="1"/>
    <col min="6675" max="6914" width="9.140625" style="354"/>
    <col min="6915" max="6915" width="4.7109375" style="354" bestFit="1" customWidth="1"/>
    <col min="6916" max="6916" width="9.7109375" style="354" bestFit="1" customWidth="1"/>
    <col min="6917" max="6917" width="10" style="354" bestFit="1" customWidth="1"/>
    <col min="6918" max="6918" width="8.85546875" style="354" bestFit="1" customWidth="1"/>
    <col min="6919" max="6919" width="22.85546875" style="354" customWidth="1"/>
    <col min="6920" max="6920" width="59.7109375" style="354" bestFit="1" customWidth="1"/>
    <col min="6921" max="6921" width="57.85546875" style="354" bestFit="1" customWidth="1"/>
    <col min="6922" max="6922" width="35.28515625" style="354" bestFit="1" customWidth="1"/>
    <col min="6923" max="6923" width="28.140625" style="354" bestFit="1" customWidth="1"/>
    <col min="6924" max="6924" width="33.140625" style="354" bestFit="1" customWidth="1"/>
    <col min="6925" max="6925" width="26" style="354" bestFit="1" customWidth="1"/>
    <col min="6926" max="6926" width="19.140625" style="354" bestFit="1" customWidth="1"/>
    <col min="6927" max="6927" width="10.42578125" style="354" customWidth="1"/>
    <col min="6928" max="6928" width="11.85546875" style="354" customWidth="1"/>
    <col min="6929" max="6929" width="14.7109375" style="354" customWidth="1"/>
    <col min="6930" max="6930" width="9" style="354" bestFit="1" customWidth="1"/>
    <col min="6931" max="7170" width="9.140625" style="354"/>
    <col min="7171" max="7171" width="4.7109375" style="354" bestFit="1" customWidth="1"/>
    <col min="7172" max="7172" width="9.7109375" style="354" bestFit="1" customWidth="1"/>
    <col min="7173" max="7173" width="10" style="354" bestFit="1" customWidth="1"/>
    <col min="7174" max="7174" width="8.85546875" style="354" bestFit="1" customWidth="1"/>
    <col min="7175" max="7175" width="22.85546875" style="354" customWidth="1"/>
    <col min="7176" max="7176" width="59.7109375" style="354" bestFit="1" customWidth="1"/>
    <col min="7177" max="7177" width="57.85546875" style="354" bestFit="1" customWidth="1"/>
    <col min="7178" max="7178" width="35.28515625" style="354" bestFit="1" customWidth="1"/>
    <col min="7179" max="7179" width="28.140625" style="354" bestFit="1" customWidth="1"/>
    <col min="7180" max="7180" width="33.140625" style="354" bestFit="1" customWidth="1"/>
    <col min="7181" max="7181" width="26" style="354" bestFit="1" customWidth="1"/>
    <col min="7182" max="7182" width="19.140625" style="354" bestFit="1" customWidth="1"/>
    <col min="7183" max="7183" width="10.42578125" style="354" customWidth="1"/>
    <col min="7184" max="7184" width="11.85546875" style="354" customWidth="1"/>
    <col min="7185" max="7185" width="14.7109375" style="354" customWidth="1"/>
    <col min="7186" max="7186" width="9" style="354" bestFit="1" customWidth="1"/>
    <col min="7187" max="7426" width="9.140625" style="354"/>
    <col min="7427" max="7427" width="4.7109375" style="354" bestFit="1" customWidth="1"/>
    <col min="7428" max="7428" width="9.7109375" style="354" bestFit="1" customWidth="1"/>
    <col min="7429" max="7429" width="10" style="354" bestFit="1" customWidth="1"/>
    <col min="7430" max="7430" width="8.85546875" style="354" bestFit="1" customWidth="1"/>
    <col min="7431" max="7431" width="22.85546875" style="354" customWidth="1"/>
    <col min="7432" max="7432" width="59.7109375" style="354" bestFit="1" customWidth="1"/>
    <col min="7433" max="7433" width="57.85546875" style="354" bestFit="1" customWidth="1"/>
    <col min="7434" max="7434" width="35.28515625" style="354" bestFit="1" customWidth="1"/>
    <col min="7435" max="7435" width="28.140625" style="354" bestFit="1" customWidth="1"/>
    <col min="7436" max="7436" width="33.140625" style="354" bestFit="1" customWidth="1"/>
    <col min="7437" max="7437" width="26" style="354" bestFit="1" customWidth="1"/>
    <col min="7438" max="7438" width="19.140625" style="354" bestFit="1" customWidth="1"/>
    <col min="7439" max="7439" width="10.42578125" style="354" customWidth="1"/>
    <col min="7440" max="7440" width="11.85546875" style="354" customWidth="1"/>
    <col min="7441" max="7441" width="14.7109375" style="354" customWidth="1"/>
    <col min="7442" max="7442" width="9" style="354" bestFit="1" customWidth="1"/>
    <col min="7443" max="7682" width="9.140625" style="354"/>
    <col min="7683" max="7683" width="4.7109375" style="354" bestFit="1" customWidth="1"/>
    <col min="7684" max="7684" width="9.7109375" style="354" bestFit="1" customWidth="1"/>
    <col min="7685" max="7685" width="10" style="354" bestFit="1" customWidth="1"/>
    <col min="7686" max="7686" width="8.85546875" style="354" bestFit="1" customWidth="1"/>
    <col min="7687" max="7687" width="22.85546875" style="354" customWidth="1"/>
    <col min="7688" max="7688" width="59.7109375" style="354" bestFit="1" customWidth="1"/>
    <col min="7689" max="7689" width="57.85546875" style="354" bestFit="1" customWidth="1"/>
    <col min="7690" max="7690" width="35.28515625" style="354" bestFit="1" customWidth="1"/>
    <col min="7691" max="7691" width="28.140625" style="354" bestFit="1" customWidth="1"/>
    <col min="7692" max="7692" width="33.140625" style="354" bestFit="1" customWidth="1"/>
    <col min="7693" max="7693" width="26" style="354" bestFit="1" customWidth="1"/>
    <col min="7694" max="7694" width="19.140625" style="354" bestFit="1" customWidth="1"/>
    <col min="7695" max="7695" width="10.42578125" style="354" customWidth="1"/>
    <col min="7696" max="7696" width="11.85546875" style="354" customWidth="1"/>
    <col min="7697" max="7697" width="14.7109375" style="354" customWidth="1"/>
    <col min="7698" max="7698" width="9" style="354" bestFit="1" customWidth="1"/>
    <col min="7699" max="7938" width="9.140625" style="354"/>
    <col min="7939" max="7939" width="4.7109375" style="354" bestFit="1" customWidth="1"/>
    <col min="7940" max="7940" width="9.7109375" style="354" bestFit="1" customWidth="1"/>
    <col min="7941" max="7941" width="10" style="354" bestFit="1" customWidth="1"/>
    <col min="7942" max="7942" width="8.85546875" style="354" bestFit="1" customWidth="1"/>
    <col min="7943" max="7943" width="22.85546875" style="354" customWidth="1"/>
    <col min="7944" max="7944" width="59.7109375" style="354" bestFit="1" customWidth="1"/>
    <col min="7945" max="7945" width="57.85546875" style="354" bestFit="1" customWidth="1"/>
    <col min="7946" max="7946" width="35.28515625" style="354" bestFit="1" customWidth="1"/>
    <col min="7947" max="7947" width="28.140625" style="354" bestFit="1" customWidth="1"/>
    <col min="7948" max="7948" width="33.140625" style="354" bestFit="1" customWidth="1"/>
    <col min="7949" max="7949" width="26" style="354" bestFit="1" customWidth="1"/>
    <col min="7950" max="7950" width="19.140625" style="354" bestFit="1" customWidth="1"/>
    <col min="7951" max="7951" width="10.42578125" style="354" customWidth="1"/>
    <col min="7952" max="7952" width="11.85546875" style="354" customWidth="1"/>
    <col min="7953" max="7953" width="14.7109375" style="354" customWidth="1"/>
    <col min="7954" max="7954" width="9" style="354" bestFit="1" customWidth="1"/>
    <col min="7955" max="8194" width="9.140625" style="354"/>
    <col min="8195" max="8195" width="4.7109375" style="354" bestFit="1" customWidth="1"/>
    <col min="8196" max="8196" width="9.7109375" style="354" bestFit="1" customWidth="1"/>
    <col min="8197" max="8197" width="10" style="354" bestFit="1" customWidth="1"/>
    <col min="8198" max="8198" width="8.85546875" style="354" bestFit="1" customWidth="1"/>
    <col min="8199" max="8199" width="22.85546875" style="354" customWidth="1"/>
    <col min="8200" max="8200" width="59.7109375" style="354" bestFit="1" customWidth="1"/>
    <col min="8201" max="8201" width="57.85546875" style="354" bestFit="1" customWidth="1"/>
    <col min="8202" max="8202" width="35.28515625" style="354" bestFit="1" customWidth="1"/>
    <col min="8203" max="8203" width="28.140625" style="354" bestFit="1" customWidth="1"/>
    <col min="8204" max="8204" width="33.140625" style="354" bestFit="1" customWidth="1"/>
    <col min="8205" max="8205" width="26" style="354" bestFit="1" customWidth="1"/>
    <col min="8206" max="8206" width="19.140625" style="354" bestFit="1" customWidth="1"/>
    <col min="8207" max="8207" width="10.42578125" style="354" customWidth="1"/>
    <col min="8208" max="8208" width="11.85546875" style="354" customWidth="1"/>
    <col min="8209" max="8209" width="14.7109375" style="354" customWidth="1"/>
    <col min="8210" max="8210" width="9" style="354" bestFit="1" customWidth="1"/>
    <col min="8211" max="8450" width="9.140625" style="354"/>
    <col min="8451" max="8451" width="4.7109375" style="354" bestFit="1" customWidth="1"/>
    <col min="8452" max="8452" width="9.7109375" style="354" bestFit="1" customWidth="1"/>
    <col min="8453" max="8453" width="10" style="354" bestFit="1" customWidth="1"/>
    <col min="8454" max="8454" width="8.85546875" style="354" bestFit="1" customWidth="1"/>
    <col min="8455" max="8455" width="22.85546875" style="354" customWidth="1"/>
    <col min="8456" max="8456" width="59.7109375" style="354" bestFit="1" customWidth="1"/>
    <col min="8457" max="8457" width="57.85546875" style="354" bestFit="1" customWidth="1"/>
    <col min="8458" max="8458" width="35.28515625" style="354" bestFit="1" customWidth="1"/>
    <col min="8459" max="8459" width="28.140625" style="354" bestFit="1" customWidth="1"/>
    <col min="8460" max="8460" width="33.140625" style="354" bestFit="1" customWidth="1"/>
    <col min="8461" max="8461" width="26" style="354" bestFit="1" customWidth="1"/>
    <col min="8462" max="8462" width="19.140625" style="354" bestFit="1" customWidth="1"/>
    <col min="8463" max="8463" width="10.42578125" style="354" customWidth="1"/>
    <col min="8464" max="8464" width="11.85546875" style="354" customWidth="1"/>
    <col min="8465" max="8465" width="14.7109375" style="354" customWidth="1"/>
    <col min="8466" max="8466" width="9" style="354" bestFit="1" customWidth="1"/>
    <col min="8467" max="8706" width="9.140625" style="354"/>
    <col min="8707" max="8707" width="4.7109375" style="354" bestFit="1" customWidth="1"/>
    <col min="8708" max="8708" width="9.7109375" style="354" bestFit="1" customWidth="1"/>
    <col min="8709" max="8709" width="10" style="354" bestFit="1" customWidth="1"/>
    <col min="8710" max="8710" width="8.85546875" style="354" bestFit="1" customWidth="1"/>
    <col min="8711" max="8711" width="22.85546875" style="354" customWidth="1"/>
    <col min="8712" max="8712" width="59.7109375" style="354" bestFit="1" customWidth="1"/>
    <col min="8713" max="8713" width="57.85546875" style="354" bestFit="1" customWidth="1"/>
    <col min="8714" max="8714" width="35.28515625" style="354" bestFit="1" customWidth="1"/>
    <col min="8715" max="8715" width="28.140625" style="354" bestFit="1" customWidth="1"/>
    <col min="8716" max="8716" width="33.140625" style="354" bestFit="1" customWidth="1"/>
    <col min="8717" max="8717" width="26" style="354" bestFit="1" customWidth="1"/>
    <col min="8718" max="8718" width="19.140625" style="354" bestFit="1" customWidth="1"/>
    <col min="8719" max="8719" width="10.42578125" style="354" customWidth="1"/>
    <col min="8720" max="8720" width="11.85546875" style="354" customWidth="1"/>
    <col min="8721" max="8721" width="14.7109375" style="354" customWidth="1"/>
    <col min="8722" max="8722" width="9" style="354" bestFit="1" customWidth="1"/>
    <col min="8723" max="8962" width="9.140625" style="354"/>
    <col min="8963" max="8963" width="4.7109375" style="354" bestFit="1" customWidth="1"/>
    <col min="8964" max="8964" width="9.7109375" style="354" bestFit="1" customWidth="1"/>
    <col min="8965" max="8965" width="10" style="354" bestFit="1" customWidth="1"/>
    <col min="8966" max="8966" width="8.85546875" style="354" bestFit="1" customWidth="1"/>
    <col min="8967" max="8967" width="22.85546875" style="354" customWidth="1"/>
    <col min="8968" max="8968" width="59.7109375" style="354" bestFit="1" customWidth="1"/>
    <col min="8969" max="8969" width="57.85546875" style="354" bestFit="1" customWidth="1"/>
    <col min="8970" max="8970" width="35.28515625" style="354" bestFit="1" customWidth="1"/>
    <col min="8971" max="8971" width="28.140625" style="354" bestFit="1" customWidth="1"/>
    <col min="8972" max="8972" width="33.140625" style="354" bestFit="1" customWidth="1"/>
    <col min="8973" max="8973" width="26" style="354" bestFit="1" customWidth="1"/>
    <col min="8974" max="8974" width="19.140625" style="354" bestFit="1" customWidth="1"/>
    <col min="8975" max="8975" width="10.42578125" style="354" customWidth="1"/>
    <col min="8976" max="8976" width="11.85546875" style="354" customWidth="1"/>
    <col min="8977" max="8977" width="14.7109375" style="354" customWidth="1"/>
    <col min="8978" max="8978" width="9" style="354" bestFit="1" customWidth="1"/>
    <col min="8979" max="9218" width="9.140625" style="354"/>
    <col min="9219" max="9219" width="4.7109375" style="354" bestFit="1" customWidth="1"/>
    <col min="9220" max="9220" width="9.7109375" style="354" bestFit="1" customWidth="1"/>
    <col min="9221" max="9221" width="10" style="354" bestFit="1" customWidth="1"/>
    <col min="9222" max="9222" width="8.85546875" style="354" bestFit="1" customWidth="1"/>
    <col min="9223" max="9223" width="22.85546875" style="354" customWidth="1"/>
    <col min="9224" max="9224" width="59.7109375" style="354" bestFit="1" customWidth="1"/>
    <col min="9225" max="9225" width="57.85546875" style="354" bestFit="1" customWidth="1"/>
    <col min="9226" max="9226" width="35.28515625" style="354" bestFit="1" customWidth="1"/>
    <col min="9227" max="9227" width="28.140625" style="354" bestFit="1" customWidth="1"/>
    <col min="9228" max="9228" width="33.140625" style="354" bestFit="1" customWidth="1"/>
    <col min="9229" max="9229" width="26" style="354" bestFit="1" customWidth="1"/>
    <col min="9230" max="9230" width="19.140625" style="354" bestFit="1" customWidth="1"/>
    <col min="9231" max="9231" width="10.42578125" style="354" customWidth="1"/>
    <col min="9232" max="9232" width="11.85546875" style="354" customWidth="1"/>
    <col min="9233" max="9233" width="14.7109375" style="354" customWidth="1"/>
    <col min="9234" max="9234" width="9" style="354" bestFit="1" customWidth="1"/>
    <col min="9235" max="9474" width="9.140625" style="354"/>
    <col min="9475" max="9475" width="4.7109375" style="354" bestFit="1" customWidth="1"/>
    <col min="9476" max="9476" width="9.7109375" style="354" bestFit="1" customWidth="1"/>
    <col min="9477" max="9477" width="10" style="354" bestFit="1" customWidth="1"/>
    <col min="9478" max="9478" width="8.85546875" style="354" bestFit="1" customWidth="1"/>
    <col min="9479" max="9479" width="22.85546875" style="354" customWidth="1"/>
    <col min="9480" max="9480" width="59.7109375" style="354" bestFit="1" customWidth="1"/>
    <col min="9481" max="9481" width="57.85546875" style="354" bestFit="1" customWidth="1"/>
    <col min="9482" max="9482" width="35.28515625" style="354" bestFit="1" customWidth="1"/>
    <col min="9483" max="9483" width="28.140625" style="354" bestFit="1" customWidth="1"/>
    <col min="9484" max="9484" width="33.140625" style="354" bestFit="1" customWidth="1"/>
    <col min="9485" max="9485" width="26" style="354" bestFit="1" customWidth="1"/>
    <col min="9486" max="9486" width="19.140625" style="354" bestFit="1" customWidth="1"/>
    <col min="9487" max="9487" width="10.42578125" style="354" customWidth="1"/>
    <col min="9488" max="9488" width="11.85546875" style="354" customWidth="1"/>
    <col min="9489" max="9489" width="14.7109375" style="354" customWidth="1"/>
    <col min="9490" max="9490" width="9" style="354" bestFit="1" customWidth="1"/>
    <col min="9491" max="9730" width="9.140625" style="354"/>
    <col min="9731" max="9731" width="4.7109375" style="354" bestFit="1" customWidth="1"/>
    <col min="9732" max="9732" width="9.7109375" style="354" bestFit="1" customWidth="1"/>
    <col min="9733" max="9733" width="10" style="354" bestFit="1" customWidth="1"/>
    <col min="9734" max="9734" width="8.85546875" style="354" bestFit="1" customWidth="1"/>
    <col min="9735" max="9735" width="22.85546875" style="354" customWidth="1"/>
    <col min="9736" max="9736" width="59.7109375" style="354" bestFit="1" customWidth="1"/>
    <col min="9737" max="9737" width="57.85546875" style="354" bestFit="1" customWidth="1"/>
    <col min="9738" max="9738" width="35.28515625" style="354" bestFit="1" customWidth="1"/>
    <col min="9739" max="9739" width="28.140625" style="354" bestFit="1" customWidth="1"/>
    <col min="9740" max="9740" width="33.140625" style="354" bestFit="1" customWidth="1"/>
    <col min="9741" max="9741" width="26" style="354" bestFit="1" customWidth="1"/>
    <col min="9742" max="9742" width="19.140625" style="354" bestFit="1" customWidth="1"/>
    <col min="9743" max="9743" width="10.42578125" style="354" customWidth="1"/>
    <col min="9744" max="9744" width="11.85546875" style="354" customWidth="1"/>
    <col min="9745" max="9745" width="14.7109375" style="354" customWidth="1"/>
    <col min="9746" max="9746" width="9" style="354" bestFit="1" customWidth="1"/>
    <col min="9747" max="9986" width="9.140625" style="354"/>
    <col min="9987" max="9987" width="4.7109375" style="354" bestFit="1" customWidth="1"/>
    <col min="9988" max="9988" width="9.7109375" style="354" bestFit="1" customWidth="1"/>
    <col min="9989" max="9989" width="10" style="354" bestFit="1" customWidth="1"/>
    <col min="9990" max="9990" width="8.85546875" style="354" bestFit="1" customWidth="1"/>
    <col min="9991" max="9991" width="22.85546875" style="354" customWidth="1"/>
    <col min="9992" max="9992" width="59.7109375" style="354" bestFit="1" customWidth="1"/>
    <col min="9993" max="9993" width="57.85546875" style="354" bestFit="1" customWidth="1"/>
    <col min="9994" max="9994" width="35.28515625" style="354" bestFit="1" customWidth="1"/>
    <col min="9995" max="9995" width="28.140625" style="354" bestFit="1" customWidth="1"/>
    <col min="9996" max="9996" width="33.140625" style="354" bestFit="1" customWidth="1"/>
    <col min="9997" max="9997" width="26" style="354" bestFit="1" customWidth="1"/>
    <col min="9998" max="9998" width="19.140625" style="354" bestFit="1" customWidth="1"/>
    <col min="9999" max="9999" width="10.42578125" style="354" customWidth="1"/>
    <col min="10000" max="10000" width="11.85546875" style="354" customWidth="1"/>
    <col min="10001" max="10001" width="14.7109375" style="354" customWidth="1"/>
    <col min="10002" max="10002" width="9" style="354" bestFit="1" customWidth="1"/>
    <col min="10003" max="10242" width="9.140625" style="354"/>
    <col min="10243" max="10243" width="4.7109375" style="354" bestFit="1" customWidth="1"/>
    <col min="10244" max="10244" width="9.7109375" style="354" bestFit="1" customWidth="1"/>
    <col min="10245" max="10245" width="10" style="354" bestFit="1" customWidth="1"/>
    <col min="10246" max="10246" width="8.85546875" style="354" bestFit="1" customWidth="1"/>
    <col min="10247" max="10247" width="22.85546875" style="354" customWidth="1"/>
    <col min="10248" max="10248" width="59.7109375" style="354" bestFit="1" customWidth="1"/>
    <col min="10249" max="10249" width="57.85546875" style="354" bestFit="1" customWidth="1"/>
    <col min="10250" max="10250" width="35.28515625" style="354" bestFit="1" customWidth="1"/>
    <col min="10251" max="10251" width="28.140625" style="354" bestFit="1" customWidth="1"/>
    <col min="10252" max="10252" width="33.140625" style="354" bestFit="1" customWidth="1"/>
    <col min="10253" max="10253" width="26" style="354" bestFit="1" customWidth="1"/>
    <col min="10254" max="10254" width="19.140625" style="354" bestFit="1" customWidth="1"/>
    <col min="10255" max="10255" width="10.42578125" style="354" customWidth="1"/>
    <col min="10256" max="10256" width="11.85546875" style="354" customWidth="1"/>
    <col min="10257" max="10257" width="14.7109375" style="354" customWidth="1"/>
    <col min="10258" max="10258" width="9" style="354" bestFit="1" customWidth="1"/>
    <col min="10259" max="10498" width="9.140625" style="354"/>
    <col min="10499" max="10499" width="4.7109375" style="354" bestFit="1" customWidth="1"/>
    <col min="10500" max="10500" width="9.7109375" style="354" bestFit="1" customWidth="1"/>
    <col min="10501" max="10501" width="10" style="354" bestFit="1" customWidth="1"/>
    <col min="10502" max="10502" width="8.85546875" style="354" bestFit="1" customWidth="1"/>
    <col min="10503" max="10503" width="22.85546875" style="354" customWidth="1"/>
    <col min="10504" max="10504" width="59.7109375" style="354" bestFit="1" customWidth="1"/>
    <col min="10505" max="10505" width="57.85546875" style="354" bestFit="1" customWidth="1"/>
    <col min="10506" max="10506" width="35.28515625" style="354" bestFit="1" customWidth="1"/>
    <col min="10507" max="10507" width="28.140625" style="354" bestFit="1" customWidth="1"/>
    <col min="10508" max="10508" width="33.140625" style="354" bestFit="1" customWidth="1"/>
    <col min="10509" max="10509" width="26" style="354" bestFit="1" customWidth="1"/>
    <col min="10510" max="10510" width="19.140625" style="354" bestFit="1" customWidth="1"/>
    <col min="10511" max="10511" width="10.42578125" style="354" customWidth="1"/>
    <col min="10512" max="10512" width="11.85546875" style="354" customWidth="1"/>
    <col min="10513" max="10513" width="14.7109375" style="354" customWidth="1"/>
    <col min="10514" max="10514" width="9" style="354" bestFit="1" customWidth="1"/>
    <col min="10515" max="10754" width="9.140625" style="354"/>
    <col min="10755" max="10755" width="4.7109375" style="354" bestFit="1" customWidth="1"/>
    <col min="10756" max="10756" width="9.7109375" style="354" bestFit="1" customWidth="1"/>
    <col min="10757" max="10757" width="10" style="354" bestFit="1" customWidth="1"/>
    <col min="10758" max="10758" width="8.85546875" style="354" bestFit="1" customWidth="1"/>
    <col min="10759" max="10759" width="22.85546875" style="354" customWidth="1"/>
    <col min="10760" max="10760" width="59.7109375" style="354" bestFit="1" customWidth="1"/>
    <col min="10761" max="10761" width="57.85546875" style="354" bestFit="1" customWidth="1"/>
    <col min="10762" max="10762" width="35.28515625" style="354" bestFit="1" customWidth="1"/>
    <col min="10763" max="10763" width="28.140625" style="354" bestFit="1" customWidth="1"/>
    <col min="10764" max="10764" width="33.140625" style="354" bestFit="1" customWidth="1"/>
    <col min="10765" max="10765" width="26" style="354" bestFit="1" customWidth="1"/>
    <col min="10766" max="10766" width="19.140625" style="354" bestFit="1" customWidth="1"/>
    <col min="10767" max="10767" width="10.42578125" style="354" customWidth="1"/>
    <col min="10768" max="10768" width="11.85546875" style="354" customWidth="1"/>
    <col min="10769" max="10769" width="14.7109375" style="354" customWidth="1"/>
    <col min="10770" max="10770" width="9" style="354" bestFit="1" customWidth="1"/>
    <col min="10771" max="11010" width="9.140625" style="354"/>
    <col min="11011" max="11011" width="4.7109375" style="354" bestFit="1" customWidth="1"/>
    <col min="11012" max="11012" width="9.7109375" style="354" bestFit="1" customWidth="1"/>
    <col min="11013" max="11013" width="10" style="354" bestFit="1" customWidth="1"/>
    <col min="11014" max="11014" width="8.85546875" style="354" bestFit="1" customWidth="1"/>
    <col min="11015" max="11015" width="22.85546875" style="354" customWidth="1"/>
    <col min="11016" max="11016" width="59.7109375" style="354" bestFit="1" customWidth="1"/>
    <col min="11017" max="11017" width="57.85546875" style="354" bestFit="1" customWidth="1"/>
    <col min="11018" max="11018" width="35.28515625" style="354" bestFit="1" customWidth="1"/>
    <col min="11019" max="11019" width="28.140625" style="354" bestFit="1" customWidth="1"/>
    <col min="11020" max="11020" width="33.140625" style="354" bestFit="1" customWidth="1"/>
    <col min="11021" max="11021" width="26" style="354" bestFit="1" customWidth="1"/>
    <col min="11022" max="11022" width="19.140625" style="354" bestFit="1" customWidth="1"/>
    <col min="11023" max="11023" width="10.42578125" style="354" customWidth="1"/>
    <col min="11024" max="11024" width="11.85546875" style="354" customWidth="1"/>
    <col min="11025" max="11025" width="14.7109375" style="354" customWidth="1"/>
    <col min="11026" max="11026" width="9" style="354" bestFit="1" customWidth="1"/>
    <col min="11027" max="11266" width="9.140625" style="354"/>
    <col min="11267" max="11267" width="4.7109375" style="354" bestFit="1" customWidth="1"/>
    <col min="11268" max="11268" width="9.7109375" style="354" bestFit="1" customWidth="1"/>
    <col min="11269" max="11269" width="10" style="354" bestFit="1" customWidth="1"/>
    <col min="11270" max="11270" width="8.85546875" style="354" bestFit="1" customWidth="1"/>
    <col min="11271" max="11271" width="22.85546875" style="354" customWidth="1"/>
    <col min="11272" max="11272" width="59.7109375" style="354" bestFit="1" customWidth="1"/>
    <col min="11273" max="11273" width="57.85546875" style="354" bestFit="1" customWidth="1"/>
    <col min="11274" max="11274" width="35.28515625" style="354" bestFit="1" customWidth="1"/>
    <col min="11275" max="11275" width="28.140625" style="354" bestFit="1" customWidth="1"/>
    <col min="11276" max="11276" width="33.140625" style="354" bestFit="1" customWidth="1"/>
    <col min="11277" max="11277" width="26" style="354" bestFit="1" customWidth="1"/>
    <col min="11278" max="11278" width="19.140625" style="354" bestFit="1" customWidth="1"/>
    <col min="11279" max="11279" width="10.42578125" style="354" customWidth="1"/>
    <col min="11280" max="11280" width="11.85546875" style="354" customWidth="1"/>
    <col min="11281" max="11281" width="14.7109375" style="354" customWidth="1"/>
    <col min="11282" max="11282" width="9" style="354" bestFit="1" customWidth="1"/>
    <col min="11283" max="11522" width="9.140625" style="354"/>
    <col min="11523" max="11523" width="4.7109375" style="354" bestFit="1" customWidth="1"/>
    <col min="11524" max="11524" width="9.7109375" style="354" bestFit="1" customWidth="1"/>
    <col min="11525" max="11525" width="10" style="354" bestFit="1" customWidth="1"/>
    <col min="11526" max="11526" width="8.85546875" style="354" bestFit="1" customWidth="1"/>
    <col min="11527" max="11527" width="22.85546875" style="354" customWidth="1"/>
    <col min="11528" max="11528" width="59.7109375" style="354" bestFit="1" customWidth="1"/>
    <col min="11529" max="11529" width="57.85546875" style="354" bestFit="1" customWidth="1"/>
    <col min="11530" max="11530" width="35.28515625" style="354" bestFit="1" customWidth="1"/>
    <col min="11531" max="11531" width="28.140625" style="354" bestFit="1" customWidth="1"/>
    <col min="11532" max="11532" width="33.140625" style="354" bestFit="1" customWidth="1"/>
    <col min="11533" max="11533" width="26" style="354" bestFit="1" customWidth="1"/>
    <col min="11534" max="11534" width="19.140625" style="354" bestFit="1" customWidth="1"/>
    <col min="11535" max="11535" width="10.42578125" style="354" customWidth="1"/>
    <col min="11536" max="11536" width="11.85546875" style="354" customWidth="1"/>
    <col min="11537" max="11537" width="14.7109375" style="354" customWidth="1"/>
    <col min="11538" max="11538" width="9" style="354" bestFit="1" customWidth="1"/>
    <col min="11539" max="11778" width="9.140625" style="354"/>
    <col min="11779" max="11779" width="4.7109375" style="354" bestFit="1" customWidth="1"/>
    <col min="11780" max="11780" width="9.7109375" style="354" bestFit="1" customWidth="1"/>
    <col min="11781" max="11781" width="10" style="354" bestFit="1" customWidth="1"/>
    <col min="11782" max="11782" width="8.85546875" style="354" bestFit="1" customWidth="1"/>
    <col min="11783" max="11783" width="22.85546875" style="354" customWidth="1"/>
    <col min="11784" max="11784" width="59.7109375" style="354" bestFit="1" customWidth="1"/>
    <col min="11785" max="11785" width="57.85546875" style="354" bestFit="1" customWidth="1"/>
    <col min="11786" max="11786" width="35.28515625" style="354" bestFit="1" customWidth="1"/>
    <col min="11787" max="11787" width="28.140625" style="354" bestFit="1" customWidth="1"/>
    <col min="11788" max="11788" width="33.140625" style="354" bestFit="1" customWidth="1"/>
    <col min="11789" max="11789" width="26" style="354" bestFit="1" customWidth="1"/>
    <col min="11790" max="11790" width="19.140625" style="354" bestFit="1" customWidth="1"/>
    <col min="11791" max="11791" width="10.42578125" style="354" customWidth="1"/>
    <col min="11792" max="11792" width="11.85546875" style="354" customWidth="1"/>
    <col min="11793" max="11793" width="14.7109375" style="354" customWidth="1"/>
    <col min="11794" max="11794" width="9" style="354" bestFit="1" customWidth="1"/>
    <col min="11795" max="12034" width="9.140625" style="354"/>
    <col min="12035" max="12035" width="4.7109375" style="354" bestFit="1" customWidth="1"/>
    <col min="12036" max="12036" width="9.7109375" style="354" bestFit="1" customWidth="1"/>
    <col min="12037" max="12037" width="10" style="354" bestFit="1" customWidth="1"/>
    <col min="12038" max="12038" width="8.85546875" style="354" bestFit="1" customWidth="1"/>
    <col min="12039" max="12039" width="22.85546875" style="354" customWidth="1"/>
    <col min="12040" max="12040" width="59.7109375" style="354" bestFit="1" customWidth="1"/>
    <col min="12041" max="12041" width="57.85546875" style="354" bestFit="1" customWidth="1"/>
    <col min="12042" max="12042" width="35.28515625" style="354" bestFit="1" customWidth="1"/>
    <col min="12043" max="12043" width="28.140625" style="354" bestFit="1" customWidth="1"/>
    <col min="12044" max="12044" width="33.140625" style="354" bestFit="1" customWidth="1"/>
    <col min="12045" max="12045" width="26" style="354" bestFit="1" customWidth="1"/>
    <col min="12046" max="12046" width="19.140625" style="354" bestFit="1" customWidth="1"/>
    <col min="12047" max="12047" width="10.42578125" style="354" customWidth="1"/>
    <col min="12048" max="12048" width="11.85546875" style="354" customWidth="1"/>
    <col min="12049" max="12049" width="14.7109375" style="354" customWidth="1"/>
    <col min="12050" max="12050" width="9" style="354" bestFit="1" customWidth="1"/>
    <col min="12051" max="12290" width="9.140625" style="354"/>
    <col min="12291" max="12291" width="4.7109375" style="354" bestFit="1" customWidth="1"/>
    <col min="12292" max="12292" width="9.7109375" style="354" bestFit="1" customWidth="1"/>
    <col min="12293" max="12293" width="10" style="354" bestFit="1" customWidth="1"/>
    <col min="12294" max="12294" width="8.85546875" style="354" bestFit="1" customWidth="1"/>
    <col min="12295" max="12295" width="22.85546875" style="354" customWidth="1"/>
    <col min="12296" max="12296" width="59.7109375" style="354" bestFit="1" customWidth="1"/>
    <col min="12297" max="12297" width="57.85546875" style="354" bestFit="1" customWidth="1"/>
    <col min="12298" max="12298" width="35.28515625" style="354" bestFit="1" customWidth="1"/>
    <col min="12299" max="12299" width="28.140625" style="354" bestFit="1" customWidth="1"/>
    <col min="12300" max="12300" width="33.140625" style="354" bestFit="1" customWidth="1"/>
    <col min="12301" max="12301" width="26" style="354" bestFit="1" customWidth="1"/>
    <col min="12302" max="12302" width="19.140625" style="354" bestFit="1" customWidth="1"/>
    <col min="12303" max="12303" width="10.42578125" style="354" customWidth="1"/>
    <col min="12304" max="12304" width="11.85546875" style="354" customWidth="1"/>
    <col min="12305" max="12305" width="14.7109375" style="354" customWidth="1"/>
    <col min="12306" max="12306" width="9" style="354" bestFit="1" customWidth="1"/>
    <col min="12307" max="12546" width="9.140625" style="354"/>
    <col min="12547" max="12547" width="4.7109375" style="354" bestFit="1" customWidth="1"/>
    <col min="12548" max="12548" width="9.7109375" style="354" bestFit="1" customWidth="1"/>
    <col min="12549" max="12549" width="10" style="354" bestFit="1" customWidth="1"/>
    <col min="12550" max="12550" width="8.85546875" style="354" bestFit="1" customWidth="1"/>
    <col min="12551" max="12551" width="22.85546875" style="354" customWidth="1"/>
    <col min="12552" max="12552" width="59.7109375" style="354" bestFit="1" customWidth="1"/>
    <col min="12553" max="12553" width="57.85546875" style="354" bestFit="1" customWidth="1"/>
    <col min="12554" max="12554" width="35.28515625" style="354" bestFit="1" customWidth="1"/>
    <col min="12555" max="12555" width="28.140625" style="354" bestFit="1" customWidth="1"/>
    <col min="12556" max="12556" width="33.140625" style="354" bestFit="1" customWidth="1"/>
    <col min="12557" max="12557" width="26" style="354" bestFit="1" customWidth="1"/>
    <col min="12558" max="12558" width="19.140625" style="354" bestFit="1" customWidth="1"/>
    <col min="12559" max="12559" width="10.42578125" style="354" customWidth="1"/>
    <col min="12560" max="12560" width="11.85546875" style="354" customWidth="1"/>
    <col min="12561" max="12561" width="14.7109375" style="354" customWidth="1"/>
    <col min="12562" max="12562" width="9" style="354" bestFit="1" customWidth="1"/>
    <col min="12563" max="12802" width="9.140625" style="354"/>
    <col min="12803" max="12803" width="4.7109375" style="354" bestFit="1" customWidth="1"/>
    <col min="12804" max="12804" width="9.7109375" style="354" bestFit="1" customWidth="1"/>
    <col min="12805" max="12805" width="10" style="354" bestFit="1" customWidth="1"/>
    <col min="12806" max="12806" width="8.85546875" style="354" bestFit="1" customWidth="1"/>
    <col min="12807" max="12807" width="22.85546875" style="354" customWidth="1"/>
    <col min="12808" max="12808" width="59.7109375" style="354" bestFit="1" customWidth="1"/>
    <col min="12809" max="12809" width="57.85546875" style="354" bestFit="1" customWidth="1"/>
    <col min="12810" max="12810" width="35.28515625" style="354" bestFit="1" customWidth="1"/>
    <col min="12811" max="12811" width="28.140625" style="354" bestFit="1" customWidth="1"/>
    <col min="12812" max="12812" width="33.140625" style="354" bestFit="1" customWidth="1"/>
    <col min="12813" max="12813" width="26" style="354" bestFit="1" customWidth="1"/>
    <col min="12814" max="12814" width="19.140625" style="354" bestFit="1" customWidth="1"/>
    <col min="12815" max="12815" width="10.42578125" style="354" customWidth="1"/>
    <col min="12816" max="12816" width="11.85546875" style="354" customWidth="1"/>
    <col min="12817" max="12817" width="14.7109375" style="354" customWidth="1"/>
    <col min="12818" max="12818" width="9" style="354" bestFit="1" customWidth="1"/>
    <col min="12819" max="13058" width="9.140625" style="354"/>
    <col min="13059" max="13059" width="4.7109375" style="354" bestFit="1" customWidth="1"/>
    <col min="13060" max="13060" width="9.7109375" style="354" bestFit="1" customWidth="1"/>
    <col min="13061" max="13061" width="10" style="354" bestFit="1" customWidth="1"/>
    <col min="13062" max="13062" width="8.85546875" style="354" bestFit="1" customWidth="1"/>
    <col min="13063" max="13063" width="22.85546875" style="354" customWidth="1"/>
    <col min="13064" max="13064" width="59.7109375" style="354" bestFit="1" customWidth="1"/>
    <col min="13065" max="13065" width="57.85546875" style="354" bestFit="1" customWidth="1"/>
    <col min="13066" max="13066" width="35.28515625" style="354" bestFit="1" customWidth="1"/>
    <col min="13067" max="13067" width="28.140625" style="354" bestFit="1" customWidth="1"/>
    <col min="13068" max="13068" width="33.140625" style="354" bestFit="1" customWidth="1"/>
    <col min="13069" max="13069" width="26" style="354" bestFit="1" customWidth="1"/>
    <col min="13070" max="13070" width="19.140625" style="354" bestFit="1" customWidth="1"/>
    <col min="13071" max="13071" width="10.42578125" style="354" customWidth="1"/>
    <col min="13072" max="13072" width="11.85546875" style="354" customWidth="1"/>
    <col min="13073" max="13073" width="14.7109375" style="354" customWidth="1"/>
    <col min="13074" max="13074" width="9" style="354" bestFit="1" customWidth="1"/>
    <col min="13075" max="13314" width="9.140625" style="354"/>
    <col min="13315" max="13315" width="4.7109375" style="354" bestFit="1" customWidth="1"/>
    <col min="13316" max="13316" width="9.7109375" style="354" bestFit="1" customWidth="1"/>
    <col min="13317" max="13317" width="10" style="354" bestFit="1" customWidth="1"/>
    <col min="13318" max="13318" width="8.85546875" style="354" bestFit="1" customWidth="1"/>
    <col min="13319" max="13319" width="22.85546875" style="354" customWidth="1"/>
    <col min="13320" max="13320" width="59.7109375" style="354" bestFit="1" customWidth="1"/>
    <col min="13321" max="13321" width="57.85546875" style="354" bestFit="1" customWidth="1"/>
    <col min="13322" max="13322" width="35.28515625" style="354" bestFit="1" customWidth="1"/>
    <col min="13323" max="13323" width="28.140625" style="354" bestFit="1" customWidth="1"/>
    <col min="13324" max="13324" width="33.140625" style="354" bestFit="1" customWidth="1"/>
    <col min="13325" max="13325" width="26" style="354" bestFit="1" customWidth="1"/>
    <col min="13326" max="13326" width="19.140625" style="354" bestFit="1" customWidth="1"/>
    <col min="13327" max="13327" width="10.42578125" style="354" customWidth="1"/>
    <col min="13328" max="13328" width="11.85546875" style="354" customWidth="1"/>
    <col min="13329" max="13329" width="14.7109375" style="354" customWidth="1"/>
    <col min="13330" max="13330" width="9" style="354" bestFit="1" customWidth="1"/>
    <col min="13331" max="13570" width="9.140625" style="354"/>
    <col min="13571" max="13571" width="4.7109375" style="354" bestFit="1" customWidth="1"/>
    <col min="13572" max="13572" width="9.7109375" style="354" bestFit="1" customWidth="1"/>
    <col min="13573" max="13573" width="10" style="354" bestFit="1" customWidth="1"/>
    <col min="13574" max="13574" width="8.85546875" style="354" bestFit="1" customWidth="1"/>
    <col min="13575" max="13575" width="22.85546875" style="354" customWidth="1"/>
    <col min="13576" max="13576" width="59.7109375" style="354" bestFit="1" customWidth="1"/>
    <col min="13577" max="13577" width="57.85546875" style="354" bestFit="1" customWidth="1"/>
    <col min="13578" max="13578" width="35.28515625" style="354" bestFit="1" customWidth="1"/>
    <col min="13579" max="13579" width="28.140625" style="354" bestFit="1" customWidth="1"/>
    <col min="13580" max="13580" width="33.140625" style="354" bestFit="1" customWidth="1"/>
    <col min="13581" max="13581" width="26" style="354" bestFit="1" customWidth="1"/>
    <col min="13582" max="13582" width="19.140625" style="354" bestFit="1" customWidth="1"/>
    <col min="13583" max="13583" width="10.42578125" style="354" customWidth="1"/>
    <col min="13584" max="13584" width="11.85546875" style="354" customWidth="1"/>
    <col min="13585" max="13585" width="14.7109375" style="354" customWidth="1"/>
    <col min="13586" max="13586" width="9" style="354" bestFit="1" customWidth="1"/>
    <col min="13587" max="13826" width="9.140625" style="354"/>
    <col min="13827" max="13827" width="4.7109375" style="354" bestFit="1" customWidth="1"/>
    <col min="13828" max="13828" width="9.7109375" style="354" bestFit="1" customWidth="1"/>
    <col min="13829" max="13829" width="10" style="354" bestFit="1" customWidth="1"/>
    <col min="13830" max="13830" width="8.85546875" style="354" bestFit="1" customWidth="1"/>
    <col min="13831" max="13831" width="22.85546875" style="354" customWidth="1"/>
    <col min="13832" max="13832" width="59.7109375" style="354" bestFit="1" customWidth="1"/>
    <col min="13833" max="13833" width="57.85546875" style="354" bestFit="1" customWidth="1"/>
    <col min="13834" max="13834" width="35.28515625" style="354" bestFit="1" customWidth="1"/>
    <col min="13835" max="13835" width="28.140625" style="354" bestFit="1" customWidth="1"/>
    <col min="13836" max="13836" width="33.140625" style="354" bestFit="1" customWidth="1"/>
    <col min="13837" max="13837" width="26" style="354" bestFit="1" customWidth="1"/>
    <col min="13838" max="13838" width="19.140625" style="354" bestFit="1" customWidth="1"/>
    <col min="13839" max="13839" width="10.42578125" style="354" customWidth="1"/>
    <col min="13840" max="13840" width="11.85546875" style="354" customWidth="1"/>
    <col min="13841" max="13841" width="14.7109375" style="354" customWidth="1"/>
    <col min="13842" max="13842" width="9" style="354" bestFit="1" customWidth="1"/>
    <col min="13843" max="14082" width="9.140625" style="354"/>
    <col min="14083" max="14083" width="4.7109375" style="354" bestFit="1" customWidth="1"/>
    <col min="14084" max="14084" width="9.7109375" style="354" bestFit="1" customWidth="1"/>
    <col min="14085" max="14085" width="10" style="354" bestFit="1" customWidth="1"/>
    <col min="14086" max="14086" width="8.85546875" style="354" bestFit="1" customWidth="1"/>
    <col min="14087" max="14087" width="22.85546875" style="354" customWidth="1"/>
    <col min="14088" max="14088" width="59.7109375" style="354" bestFit="1" customWidth="1"/>
    <col min="14089" max="14089" width="57.85546875" style="354" bestFit="1" customWidth="1"/>
    <col min="14090" max="14090" width="35.28515625" style="354" bestFit="1" customWidth="1"/>
    <col min="14091" max="14091" width="28.140625" style="354" bestFit="1" customWidth="1"/>
    <col min="14092" max="14092" width="33.140625" style="354" bestFit="1" customWidth="1"/>
    <col min="14093" max="14093" width="26" style="354" bestFit="1" customWidth="1"/>
    <col min="14094" max="14094" width="19.140625" style="354" bestFit="1" customWidth="1"/>
    <col min="14095" max="14095" width="10.42578125" style="354" customWidth="1"/>
    <col min="14096" max="14096" width="11.85546875" style="354" customWidth="1"/>
    <col min="14097" max="14097" width="14.7109375" style="354" customWidth="1"/>
    <col min="14098" max="14098" width="9" style="354" bestFit="1" customWidth="1"/>
    <col min="14099" max="14338" width="9.140625" style="354"/>
    <col min="14339" max="14339" width="4.7109375" style="354" bestFit="1" customWidth="1"/>
    <col min="14340" max="14340" width="9.7109375" style="354" bestFit="1" customWidth="1"/>
    <col min="14341" max="14341" width="10" style="354" bestFit="1" customWidth="1"/>
    <col min="14342" max="14342" width="8.85546875" style="354" bestFit="1" customWidth="1"/>
    <col min="14343" max="14343" width="22.85546875" style="354" customWidth="1"/>
    <col min="14344" max="14344" width="59.7109375" style="354" bestFit="1" customWidth="1"/>
    <col min="14345" max="14345" width="57.85546875" style="354" bestFit="1" customWidth="1"/>
    <col min="14346" max="14346" width="35.28515625" style="354" bestFit="1" customWidth="1"/>
    <col min="14347" max="14347" width="28.140625" style="354" bestFit="1" customWidth="1"/>
    <col min="14348" max="14348" width="33.140625" style="354" bestFit="1" customWidth="1"/>
    <col min="14349" max="14349" width="26" style="354" bestFit="1" customWidth="1"/>
    <col min="14350" max="14350" width="19.140625" style="354" bestFit="1" customWidth="1"/>
    <col min="14351" max="14351" width="10.42578125" style="354" customWidth="1"/>
    <col min="14352" max="14352" width="11.85546875" style="354" customWidth="1"/>
    <col min="14353" max="14353" width="14.7109375" style="354" customWidth="1"/>
    <col min="14354" max="14354" width="9" style="354" bestFit="1" customWidth="1"/>
    <col min="14355" max="14594" width="9.140625" style="354"/>
    <col min="14595" max="14595" width="4.7109375" style="354" bestFit="1" customWidth="1"/>
    <col min="14596" max="14596" width="9.7109375" style="354" bestFit="1" customWidth="1"/>
    <col min="14597" max="14597" width="10" style="354" bestFit="1" customWidth="1"/>
    <col min="14598" max="14598" width="8.85546875" style="354" bestFit="1" customWidth="1"/>
    <col min="14599" max="14599" width="22.85546875" style="354" customWidth="1"/>
    <col min="14600" max="14600" width="59.7109375" style="354" bestFit="1" customWidth="1"/>
    <col min="14601" max="14601" width="57.85546875" style="354" bestFit="1" customWidth="1"/>
    <col min="14602" max="14602" width="35.28515625" style="354" bestFit="1" customWidth="1"/>
    <col min="14603" max="14603" width="28.140625" style="354" bestFit="1" customWidth="1"/>
    <col min="14604" max="14604" width="33.140625" style="354" bestFit="1" customWidth="1"/>
    <col min="14605" max="14605" width="26" style="354" bestFit="1" customWidth="1"/>
    <col min="14606" max="14606" width="19.140625" style="354" bestFit="1" customWidth="1"/>
    <col min="14607" max="14607" width="10.42578125" style="354" customWidth="1"/>
    <col min="14608" max="14608" width="11.85546875" style="354" customWidth="1"/>
    <col min="14609" max="14609" width="14.7109375" style="354" customWidth="1"/>
    <col min="14610" max="14610" width="9" style="354" bestFit="1" customWidth="1"/>
    <col min="14611" max="14850" width="9.140625" style="354"/>
    <col min="14851" max="14851" width="4.7109375" style="354" bestFit="1" customWidth="1"/>
    <col min="14852" max="14852" width="9.7109375" style="354" bestFit="1" customWidth="1"/>
    <col min="14853" max="14853" width="10" style="354" bestFit="1" customWidth="1"/>
    <col min="14854" max="14854" width="8.85546875" style="354" bestFit="1" customWidth="1"/>
    <col min="14855" max="14855" width="22.85546875" style="354" customWidth="1"/>
    <col min="14856" max="14856" width="59.7109375" style="354" bestFit="1" customWidth="1"/>
    <col min="14857" max="14857" width="57.85546875" style="354" bestFit="1" customWidth="1"/>
    <col min="14858" max="14858" width="35.28515625" style="354" bestFit="1" customWidth="1"/>
    <col min="14859" max="14859" width="28.140625" style="354" bestFit="1" customWidth="1"/>
    <col min="14860" max="14860" width="33.140625" style="354" bestFit="1" customWidth="1"/>
    <col min="14861" max="14861" width="26" style="354" bestFit="1" customWidth="1"/>
    <col min="14862" max="14862" width="19.140625" style="354" bestFit="1" customWidth="1"/>
    <col min="14863" max="14863" width="10.42578125" style="354" customWidth="1"/>
    <col min="14864" max="14864" width="11.85546875" style="354" customWidth="1"/>
    <col min="14865" max="14865" width="14.7109375" style="354" customWidth="1"/>
    <col min="14866" max="14866" width="9" style="354" bestFit="1" customWidth="1"/>
    <col min="14867" max="15106" width="9.140625" style="354"/>
    <col min="15107" max="15107" width="4.7109375" style="354" bestFit="1" customWidth="1"/>
    <col min="15108" max="15108" width="9.7109375" style="354" bestFit="1" customWidth="1"/>
    <col min="15109" max="15109" width="10" style="354" bestFit="1" customWidth="1"/>
    <col min="15110" max="15110" width="8.85546875" style="354" bestFit="1" customWidth="1"/>
    <col min="15111" max="15111" width="22.85546875" style="354" customWidth="1"/>
    <col min="15112" max="15112" width="59.7109375" style="354" bestFit="1" customWidth="1"/>
    <col min="15113" max="15113" width="57.85546875" style="354" bestFit="1" customWidth="1"/>
    <col min="15114" max="15114" width="35.28515625" style="354" bestFit="1" customWidth="1"/>
    <col min="15115" max="15115" width="28.140625" style="354" bestFit="1" customWidth="1"/>
    <col min="15116" max="15116" width="33.140625" style="354" bestFit="1" customWidth="1"/>
    <col min="15117" max="15117" width="26" style="354" bestFit="1" customWidth="1"/>
    <col min="15118" max="15118" width="19.140625" style="354" bestFit="1" customWidth="1"/>
    <col min="15119" max="15119" width="10.42578125" style="354" customWidth="1"/>
    <col min="15120" max="15120" width="11.85546875" style="354" customWidth="1"/>
    <col min="15121" max="15121" width="14.7109375" style="354" customWidth="1"/>
    <col min="15122" max="15122" width="9" style="354" bestFit="1" customWidth="1"/>
    <col min="15123" max="15362" width="9.140625" style="354"/>
    <col min="15363" max="15363" width="4.7109375" style="354" bestFit="1" customWidth="1"/>
    <col min="15364" max="15364" width="9.7109375" style="354" bestFit="1" customWidth="1"/>
    <col min="15365" max="15365" width="10" style="354" bestFit="1" customWidth="1"/>
    <col min="15366" max="15366" width="8.85546875" style="354" bestFit="1" customWidth="1"/>
    <col min="15367" max="15367" width="22.85546875" style="354" customWidth="1"/>
    <col min="15368" max="15368" width="59.7109375" style="354" bestFit="1" customWidth="1"/>
    <col min="15369" max="15369" width="57.85546875" style="354" bestFit="1" customWidth="1"/>
    <col min="15370" max="15370" width="35.28515625" style="354" bestFit="1" customWidth="1"/>
    <col min="15371" max="15371" width="28.140625" style="354" bestFit="1" customWidth="1"/>
    <col min="15372" max="15372" width="33.140625" style="354" bestFit="1" customWidth="1"/>
    <col min="15373" max="15373" width="26" style="354" bestFit="1" customWidth="1"/>
    <col min="15374" max="15374" width="19.140625" style="354" bestFit="1" customWidth="1"/>
    <col min="15375" max="15375" width="10.42578125" style="354" customWidth="1"/>
    <col min="15376" max="15376" width="11.85546875" style="354" customWidth="1"/>
    <col min="15377" max="15377" width="14.7109375" style="354" customWidth="1"/>
    <col min="15378" max="15378" width="9" style="354" bestFit="1" customWidth="1"/>
    <col min="15379" max="15618" width="9.140625" style="354"/>
    <col min="15619" max="15619" width="4.7109375" style="354" bestFit="1" customWidth="1"/>
    <col min="15620" max="15620" width="9.7109375" style="354" bestFit="1" customWidth="1"/>
    <col min="15621" max="15621" width="10" style="354" bestFit="1" customWidth="1"/>
    <col min="15622" max="15622" width="8.85546875" style="354" bestFit="1" customWidth="1"/>
    <col min="15623" max="15623" width="22.85546875" style="354" customWidth="1"/>
    <col min="15624" max="15624" width="59.7109375" style="354" bestFit="1" customWidth="1"/>
    <col min="15625" max="15625" width="57.85546875" style="354" bestFit="1" customWidth="1"/>
    <col min="15626" max="15626" width="35.28515625" style="354" bestFit="1" customWidth="1"/>
    <col min="15627" max="15627" width="28.140625" style="354" bestFit="1" customWidth="1"/>
    <col min="15628" max="15628" width="33.140625" style="354" bestFit="1" customWidth="1"/>
    <col min="15629" max="15629" width="26" style="354" bestFit="1" customWidth="1"/>
    <col min="15630" max="15630" width="19.140625" style="354" bestFit="1" customWidth="1"/>
    <col min="15631" max="15631" width="10.42578125" style="354" customWidth="1"/>
    <col min="15632" max="15632" width="11.85546875" style="354" customWidth="1"/>
    <col min="15633" max="15633" width="14.7109375" style="354" customWidth="1"/>
    <col min="15634" max="15634" width="9" style="354" bestFit="1" customWidth="1"/>
    <col min="15635" max="15874" width="9.140625" style="354"/>
    <col min="15875" max="15875" width="4.7109375" style="354" bestFit="1" customWidth="1"/>
    <col min="15876" max="15876" width="9.7109375" style="354" bestFit="1" customWidth="1"/>
    <col min="15877" max="15877" width="10" style="354" bestFit="1" customWidth="1"/>
    <col min="15878" max="15878" width="8.85546875" style="354" bestFit="1" customWidth="1"/>
    <col min="15879" max="15879" width="22.85546875" style="354" customWidth="1"/>
    <col min="15880" max="15880" width="59.7109375" style="354" bestFit="1" customWidth="1"/>
    <col min="15881" max="15881" width="57.85546875" style="354" bestFit="1" customWidth="1"/>
    <col min="15882" max="15882" width="35.28515625" style="354" bestFit="1" customWidth="1"/>
    <col min="15883" max="15883" width="28.140625" style="354" bestFit="1" customWidth="1"/>
    <col min="15884" max="15884" width="33.140625" style="354" bestFit="1" customWidth="1"/>
    <col min="15885" max="15885" width="26" style="354" bestFit="1" customWidth="1"/>
    <col min="15886" max="15886" width="19.140625" style="354" bestFit="1" customWidth="1"/>
    <col min="15887" max="15887" width="10.42578125" style="354" customWidth="1"/>
    <col min="15888" max="15888" width="11.85546875" style="354" customWidth="1"/>
    <col min="15889" max="15889" width="14.7109375" style="354" customWidth="1"/>
    <col min="15890" max="15890" width="9" style="354" bestFit="1" customWidth="1"/>
    <col min="15891" max="16130" width="9.140625" style="354"/>
    <col min="16131" max="16131" width="4.7109375" style="354" bestFit="1" customWidth="1"/>
    <col min="16132" max="16132" width="9.7109375" style="354" bestFit="1" customWidth="1"/>
    <col min="16133" max="16133" width="10" style="354" bestFit="1" customWidth="1"/>
    <col min="16134" max="16134" width="8.85546875" style="354" bestFit="1" customWidth="1"/>
    <col min="16135" max="16135" width="22.85546875" style="354" customWidth="1"/>
    <col min="16136" max="16136" width="59.7109375" style="354" bestFit="1" customWidth="1"/>
    <col min="16137" max="16137" width="57.85546875" style="354" bestFit="1" customWidth="1"/>
    <col min="16138" max="16138" width="35.28515625" style="354" bestFit="1" customWidth="1"/>
    <col min="16139" max="16139" width="28.140625" style="354" bestFit="1" customWidth="1"/>
    <col min="16140" max="16140" width="33.140625" style="354" bestFit="1" customWidth="1"/>
    <col min="16141" max="16141" width="26" style="354" bestFit="1" customWidth="1"/>
    <col min="16142" max="16142" width="19.140625" style="354" bestFit="1" customWidth="1"/>
    <col min="16143" max="16143" width="10.42578125" style="354" customWidth="1"/>
    <col min="16144" max="16144" width="11.85546875" style="354" customWidth="1"/>
    <col min="16145" max="16145" width="14.7109375" style="354" customWidth="1"/>
    <col min="16146" max="16146" width="9" style="354" bestFit="1" customWidth="1"/>
    <col min="16147" max="16384" width="9.140625" style="354"/>
  </cols>
  <sheetData>
    <row r="1" spans="1:19" ht="17.25" customHeight="1" x14ac:dyDescent="0.25"/>
    <row r="2" spans="1:19" x14ac:dyDescent="0.25">
      <c r="A2" s="423" t="s">
        <v>2641</v>
      </c>
    </row>
    <row r="3" spans="1:19" x14ac:dyDescent="0.25">
      <c r="M3" s="380"/>
      <c r="N3" s="380"/>
      <c r="O3" s="380"/>
      <c r="P3" s="380"/>
    </row>
    <row r="4" spans="1:19" s="378" customFormat="1" ht="49.5" customHeight="1" x14ac:dyDescent="0.25">
      <c r="A4" s="849" t="s">
        <v>0</v>
      </c>
      <c r="B4" s="849" t="s">
        <v>1</v>
      </c>
      <c r="C4" s="849" t="s">
        <v>2</v>
      </c>
      <c r="D4" s="849" t="s">
        <v>3</v>
      </c>
      <c r="E4" s="849" t="s">
        <v>4</v>
      </c>
      <c r="F4" s="849" t="s">
        <v>5</v>
      </c>
      <c r="G4" s="849" t="s">
        <v>6</v>
      </c>
      <c r="H4" s="849" t="s">
        <v>7</v>
      </c>
      <c r="I4" s="849"/>
      <c r="J4" s="849" t="s">
        <v>8</v>
      </c>
      <c r="K4" s="849" t="s">
        <v>9</v>
      </c>
      <c r="L4" s="1107"/>
      <c r="M4" s="864" t="s">
        <v>10</v>
      </c>
      <c r="N4" s="864"/>
      <c r="O4" s="864" t="s">
        <v>11</v>
      </c>
      <c r="P4" s="864"/>
      <c r="Q4" s="849" t="s">
        <v>12</v>
      </c>
      <c r="R4" s="849" t="s">
        <v>13</v>
      </c>
      <c r="S4" s="377"/>
    </row>
    <row r="5" spans="1:19" s="378" customFormat="1" x14ac:dyDescent="0.2">
      <c r="A5" s="849"/>
      <c r="B5" s="849"/>
      <c r="C5" s="849"/>
      <c r="D5" s="849"/>
      <c r="E5" s="849"/>
      <c r="F5" s="849"/>
      <c r="G5" s="849"/>
      <c r="H5" s="396" t="s">
        <v>14</v>
      </c>
      <c r="I5" s="396" t="s">
        <v>15</v>
      </c>
      <c r="J5" s="849"/>
      <c r="K5" s="396">
        <v>2020</v>
      </c>
      <c r="L5" s="396">
        <v>2021</v>
      </c>
      <c r="M5" s="355">
        <v>2020</v>
      </c>
      <c r="N5" s="355">
        <v>2021</v>
      </c>
      <c r="O5" s="355">
        <v>2020</v>
      </c>
      <c r="P5" s="355">
        <v>2021</v>
      </c>
      <c r="Q5" s="849"/>
      <c r="R5" s="849"/>
      <c r="S5" s="377"/>
    </row>
    <row r="6" spans="1:19" s="378" customFormat="1" x14ac:dyDescent="0.2">
      <c r="A6" s="396" t="s">
        <v>16</v>
      </c>
      <c r="B6" s="396" t="s">
        <v>17</v>
      </c>
      <c r="C6" s="396" t="s">
        <v>18</v>
      </c>
      <c r="D6" s="396" t="s">
        <v>19</v>
      </c>
      <c r="E6" s="396" t="s">
        <v>20</v>
      </c>
      <c r="F6" s="396" t="s">
        <v>21</v>
      </c>
      <c r="G6" s="396" t="s">
        <v>22</v>
      </c>
      <c r="H6" s="396" t="s">
        <v>23</v>
      </c>
      <c r="I6" s="396" t="s">
        <v>24</v>
      </c>
      <c r="J6" s="396" t="s">
        <v>25</v>
      </c>
      <c r="K6" s="396" t="s">
        <v>26</v>
      </c>
      <c r="L6" s="396" t="s">
        <v>27</v>
      </c>
      <c r="M6" s="397" t="s">
        <v>28</v>
      </c>
      <c r="N6" s="397" t="s">
        <v>29</v>
      </c>
      <c r="O6" s="397" t="s">
        <v>30</v>
      </c>
      <c r="P6" s="397" t="s">
        <v>31</v>
      </c>
      <c r="Q6" s="396" t="s">
        <v>32</v>
      </c>
      <c r="R6" s="396" t="s">
        <v>33</v>
      </c>
      <c r="S6" s="377"/>
    </row>
    <row r="7" spans="1:19" s="372" customFormat="1" ht="77.25" customHeight="1" x14ac:dyDescent="0.25">
      <c r="A7" s="697">
        <v>1</v>
      </c>
      <c r="B7" s="697">
        <v>1</v>
      </c>
      <c r="C7" s="697">
        <v>4</v>
      </c>
      <c r="D7" s="697">
        <v>2</v>
      </c>
      <c r="E7" s="697" t="s">
        <v>2642</v>
      </c>
      <c r="F7" s="697" t="s">
        <v>2643</v>
      </c>
      <c r="G7" s="697" t="s">
        <v>2644</v>
      </c>
      <c r="H7" s="697" t="s">
        <v>2645</v>
      </c>
      <c r="I7" s="697">
        <v>19</v>
      </c>
      <c r="J7" s="697" t="s">
        <v>2646</v>
      </c>
      <c r="K7" s="697" t="s">
        <v>38</v>
      </c>
      <c r="L7" s="705"/>
      <c r="M7" s="695">
        <v>1800</v>
      </c>
      <c r="N7" s="576"/>
      <c r="O7" s="695">
        <v>1800</v>
      </c>
      <c r="P7" s="576"/>
      <c r="Q7" s="697" t="s">
        <v>2647</v>
      </c>
      <c r="R7" s="697" t="s">
        <v>2648</v>
      </c>
      <c r="S7" s="374"/>
    </row>
    <row r="8" spans="1:19" s="372" customFormat="1" ht="217.5" customHeight="1" x14ac:dyDescent="0.25">
      <c r="A8" s="532">
        <v>2</v>
      </c>
      <c r="B8" s="532">
        <v>1</v>
      </c>
      <c r="C8" s="532">
        <v>4</v>
      </c>
      <c r="D8" s="532">
        <v>5</v>
      </c>
      <c r="E8" s="532" t="s">
        <v>2649</v>
      </c>
      <c r="F8" s="532" t="s">
        <v>2650</v>
      </c>
      <c r="G8" s="532" t="s">
        <v>510</v>
      </c>
      <c r="H8" s="532" t="s">
        <v>51</v>
      </c>
      <c r="I8" s="532">
        <v>70</v>
      </c>
      <c r="J8" s="532" t="s">
        <v>2651</v>
      </c>
      <c r="K8" s="532" t="s">
        <v>38</v>
      </c>
      <c r="L8" s="447"/>
      <c r="M8" s="535">
        <v>6812</v>
      </c>
      <c r="N8" s="447"/>
      <c r="O8" s="535">
        <v>6812</v>
      </c>
      <c r="P8" s="447"/>
      <c r="Q8" s="532" t="s">
        <v>2647</v>
      </c>
      <c r="R8" s="699" t="s">
        <v>2648</v>
      </c>
    </row>
    <row r="9" spans="1:19" s="372" customFormat="1" ht="155.44999999999999" customHeight="1" x14ac:dyDescent="0.25">
      <c r="A9" s="532">
        <v>3</v>
      </c>
      <c r="B9" s="532">
        <v>1</v>
      </c>
      <c r="C9" s="532">
        <v>4</v>
      </c>
      <c r="D9" s="532">
        <v>2</v>
      </c>
      <c r="E9" s="532" t="s">
        <v>2652</v>
      </c>
      <c r="F9" s="532" t="s">
        <v>2653</v>
      </c>
      <c r="G9" s="532" t="s">
        <v>2644</v>
      </c>
      <c r="H9" s="532" t="s">
        <v>2645</v>
      </c>
      <c r="I9" s="532">
        <v>18</v>
      </c>
      <c r="J9" s="532" t="s">
        <v>2654</v>
      </c>
      <c r="K9" s="532" t="s">
        <v>45</v>
      </c>
      <c r="L9" s="447"/>
      <c r="M9" s="535">
        <v>1000</v>
      </c>
      <c r="N9" s="447"/>
      <c r="O9" s="535">
        <v>1000</v>
      </c>
      <c r="P9" s="447"/>
      <c r="Q9" s="532" t="s">
        <v>2647</v>
      </c>
      <c r="R9" s="532" t="s">
        <v>2648</v>
      </c>
    </row>
    <row r="10" spans="1:19" s="372" customFormat="1" ht="87.75" customHeight="1" x14ac:dyDescent="0.25">
      <c r="A10" s="532">
        <v>4</v>
      </c>
      <c r="B10" s="532">
        <v>1</v>
      </c>
      <c r="C10" s="532">
        <v>4</v>
      </c>
      <c r="D10" s="532">
        <v>2</v>
      </c>
      <c r="E10" s="532" t="s">
        <v>2655</v>
      </c>
      <c r="F10" s="532" t="s">
        <v>2656</v>
      </c>
      <c r="G10" s="532" t="s">
        <v>1637</v>
      </c>
      <c r="H10" s="532" t="s">
        <v>222</v>
      </c>
      <c r="I10" s="532">
        <v>1</v>
      </c>
      <c r="J10" s="532" t="s">
        <v>2657</v>
      </c>
      <c r="K10" s="532" t="s">
        <v>38</v>
      </c>
      <c r="L10" s="447"/>
      <c r="M10" s="535">
        <v>19680</v>
      </c>
      <c r="N10" s="447"/>
      <c r="O10" s="535">
        <v>19680</v>
      </c>
      <c r="P10" s="447"/>
      <c r="Q10" s="532" t="s">
        <v>2647</v>
      </c>
      <c r="R10" s="532" t="s">
        <v>2658</v>
      </c>
    </row>
    <row r="11" spans="1:19" s="372" customFormat="1" ht="105.75" customHeight="1" x14ac:dyDescent="0.25">
      <c r="A11" s="532">
        <v>5</v>
      </c>
      <c r="B11" s="532">
        <v>1</v>
      </c>
      <c r="C11" s="532">
        <v>4</v>
      </c>
      <c r="D11" s="532">
        <v>2</v>
      </c>
      <c r="E11" s="532" t="s">
        <v>2659</v>
      </c>
      <c r="F11" s="532" t="s">
        <v>2660</v>
      </c>
      <c r="G11" s="532" t="s">
        <v>2661</v>
      </c>
      <c r="H11" s="532" t="s">
        <v>2139</v>
      </c>
      <c r="I11" s="532">
        <v>24</v>
      </c>
      <c r="J11" s="532" t="s">
        <v>2657</v>
      </c>
      <c r="K11" s="532" t="s">
        <v>38</v>
      </c>
      <c r="L11" s="447"/>
      <c r="M11" s="535">
        <v>49600</v>
      </c>
      <c r="N11" s="447"/>
      <c r="O11" s="535">
        <v>49600</v>
      </c>
      <c r="P11" s="447"/>
      <c r="Q11" s="532" t="s">
        <v>2647</v>
      </c>
      <c r="R11" s="532" t="s">
        <v>2658</v>
      </c>
    </row>
    <row r="12" spans="1:19" s="372" customFormat="1" ht="103.5" customHeight="1" x14ac:dyDescent="0.25">
      <c r="A12" s="532">
        <v>6</v>
      </c>
      <c r="B12" s="532">
        <v>1</v>
      </c>
      <c r="C12" s="532">
        <v>4</v>
      </c>
      <c r="D12" s="532">
        <v>2</v>
      </c>
      <c r="E12" s="532" t="s">
        <v>2662</v>
      </c>
      <c r="F12" s="532" t="s">
        <v>2663</v>
      </c>
      <c r="G12" s="532" t="s">
        <v>510</v>
      </c>
      <c r="H12" s="532" t="s">
        <v>51</v>
      </c>
      <c r="I12" s="532">
        <v>60</v>
      </c>
      <c r="J12" s="697" t="s">
        <v>2664</v>
      </c>
      <c r="K12" s="697" t="s">
        <v>38</v>
      </c>
      <c r="L12" s="717"/>
      <c r="M12" s="695">
        <v>26879.7</v>
      </c>
      <c r="N12" s="717"/>
      <c r="O12" s="695">
        <v>26879.7</v>
      </c>
      <c r="P12" s="717"/>
      <c r="Q12" s="697" t="s">
        <v>2647</v>
      </c>
      <c r="R12" s="697" t="s">
        <v>2648</v>
      </c>
    </row>
    <row r="13" spans="1:19" s="372" customFormat="1" ht="105" customHeight="1" x14ac:dyDescent="0.25">
      <c r="A13" s="532">
        <v>7</v>
      </c>
      <c r="B13" s="532">
        <v>1</v>
      </c>
      <c r="C13" s="532">
        <v>4</v>
      </c>
      <c r="D13" s="532">
        <v>2</v>
      </c>
      <c r="E13" s="532" t="s">
        <v>2665</v>
      </c>
      <c r="F13" s="532" t="s">
        <v>2666</v>
      </c>
      <c r="G13" s="532" t="s">
        <v>2667</v>
      </c>
      <c r="H13" s="532" t="s">
        <v>2668</v>
      </c>
      <c r="I13" s="532" t="s">
        <v>2669</v>
      </c>
      <c r="J13" s="697" t="s">
        <v>2670</v>
      </c>
      <c r="K13" s="697" t="s">
        <v>38</v>
      </c>
      <c r="L13" s="697"/>
      <c r="M13" s="695">
        <v>24546.25</v>
      </c>
      <c r="N13" s="717"/>
      <c r="O13" s="695">
        <v>24546.25</v>
      </c>
      <c r="P13" s="717"/>
      <c r="Q13" s="697" t="s">
        <v>2647</v>
      </c>
      <c r="R13" s="697" t="s">
        <v>2658</v>
      </c>
    </row>
    <row r="14" spans="1:19" s="372" customFormat="1" ht="178.5" customHeight="1" x14ac:dyDescent="0.25">
      <c r="A14" s="532">
        <v>8</v>
      </c>
      <c r="B14" s="532">
        <v>1</v>
      </c>
      <c r="C14" s="532">
        <v>4</v>
      </c>
      <c r="D14" s="532">
        <v>2</v>
      </c>
      <c r="E14" s="532" t="s">
        <v>2671</v>
      </c>
      <c r="F14" s="532" t="s">
        <v>2672</v>
      </c>
      <c r="G14" s="532" t="s">
        <v>2673</v>
      </c>
      <c r="H14" s="532" t="s">
        <v>2674</v>
      </c>
      <c r="I14" s="532" t="s">
        <v>2675</v>
      </c>
      <c r="J14" s="697" t="s">
        <v>2676</v>
      </c>
      <c r="K14" s="697" t="s">
        <v>38</v>
      </c>
      <c r="L14" s="697"/>
      <c r="M14" s="695">
        <v>38659.47</v>
      </c>
      <c r="N14" s="717"/>
      <c r="O14" s="695">
        <v>38659.47</v>
      </c>
      <c r="P14" s="717"/>
      <c r="Q14" s="697" t="s">
        <v>2647</v>
      </c>
      <c r="R14" s="697" t="s">
        <v>2658</v>
      </c>
    </row>
    <row r="15" spans="1:19" s="372" customFormat="1" ht="100.5" customHeight="1" thickBot="1" x14ac:dyDescent="0.3">
      <c r="A15" s="505">
        <v>9</v>
      </c>
      <c r="B15" s="505">
        <v>1</v>
      </c>
      <c r="C15" s="505">
        <v>4</v>
      </c>
      <c r="D15" s="505">
        <v>2</v>
      </c>
      <c r="E15" s="505" t="s">
        <v>2677</v>
      </c>
      <c r="F15" s="505" t="s">
        <v>2678</v>
      </c>
      <c r="G15" s="505" t="s">
        <v>2679</v>
      </c>
      <c r="H15" s="505" t="s">
        <v>2680</v>
      </c>
      <c r="I15" s="505" t="s">
        <v>2681</v>
      </c>
      <c r="J15" s="505" t="s">
        <v>2682</v>
      </c>
      <c r="K15" s="505" t="s">
        <v>38</v>
      </c>
      <c r="L15" s="505"/>
      <c r="M15" s="507">
        <v>14543.15</v>
      </c>
      <c r="N15" s="506"/>
      <c r="O15" s="507">
        <v>14543.15</v>
      </c>
      <c r="P15" s="506"/>
      <c r="Q15" s="505" t="s">
        <v>2647</v>
      </c>
      <c r="R15" s="505" t="s">
        <v>2658</v>
      </c>
      <c r="S15" s="562"/>
    </row>
    <row r="16" spans="1:19" s="372" customFormat="1" ht="170.25" customHeight="1" x14ac:dyDescent="0.25">
      <c r="A16" s="699">
        <v>10</v>
      </c>
      <c r="B16" s="699">
        <v>1</v>
      </c>
      <c r="C16" s="699">
        <v>4</v>
      </c>
      <c r="D16" s="699">
        <v>2</v>
      </c>
      <c r="E16" s="699" t="s">
        <v>2683</v>
      </c>
      <c r="F16" s="699" t="s">
        <v>2684</v>
      </c>
      <c r="G16" s="699" t="s">
        <v>1637</v>
      </c>
      <c r="H16" s="699" t="s">
        <v>2685</v>
      </c>
      <c r="I16" s="537" t="s">
        <v>2686</v>
      </c>
      <c r="J16" s="699" t="s">
        <v>2687</v>
      </c>
      <c r="K16" s="543"/>
      <c r="L16" s="699" t="s">
        <v>34</v>
      </c>
      <c r="M16" s="543"/>
      <c r="N16" s="696">
        <v>80000</v>
      </c>
      <c r="O16" s="543"/>
      <c r="P16" s="696">
        <v>80000</v>
      </c>
      <c r="Q16" s="699" t="s">
        <v>2647</v>
      </c>
      <c r="R16" s="699" t="s">
        <v>2648</v>
      </c>
    </row>
    <row r="17" spans="1:116" s="372" customFormat="1" ht="100.35" customHeight="1" x14ac:dyDescent="0.25">
      <c r="A17" s="836">
        <v>11</v>
      </c>
      <c r="B17" s="836">
        <v>1</v>
      </c>
      <c r="C17" s="836">
        <v>4</v>
      </c>
      <c r="D17" s="836">
        <v>5</v>
      </c>
      <c r="E17" s="880" t="s">
        <v>2688</v>
      </c>
      <c r="F17" s="880" t="s">
        <v>2689</v>
      </c>
      <c r="G17" s="532" t="s">
        <v>2690</v>
      </c>
      <c r="H17" s="532" t="s">
        <v>51</v>
      </c>
      <c r="I17" s="532">
        <v>50</v>
      </c>
      <c r="J17" s="836" t="s">
        <v>2691</v>
      </c>
      <c r="K17" s="836"/>
      <c r="L17" s="836" t="s">
        <v>45</v>
      </c>
      <c r="M17" s="856"/>
      <c r="N17" s="856">
        <v>44816.83</v>
      </c>
      <c r="O17" s="856"/>
      <c r="P17" s="856">
        <v>44816.83</v>
      </c>
      <c r="Q17" s="836" t="s">
        <v>2647</v>
      </c>
      <c r="R17" s="836" t="s">
        <v>2648</v>
      </c>
    </row>
    <row r="18" spans="1:116" s="372" customFormat="1" ht="70.900000000000006" customHeight="1" x14ac:dyDescent="0.25">
      <c r="A18" s="833"/>
      <c r="B18" s="833"/>
      <c r="C18" s="833"/>
      <c r="D18" s="833"/>
      <c r="E18" s="880"/>
      <c r="F18" s="880"/>
      <c r="G18" s="532" t="s">
        <v>44</v>
      </c>
      <c r="H18" s="532" t="s">
        <v>2692</v>
      </c>
      <c r="I18" s="532">
        <v>30</v>
      </c>
      <c r="J18" s="833"/>
      <c r="K18" s="833"/>
      <c r="L18" s="833"/>
      <c r="M18" s="857"/>
      <c r="N18" s="857"/>
      <c r="O18" s="857"/>
      <c r="P18" s="857"/>
      <c r="Q18" s="833"/>
      <c r="R18" s="833"/>
    </row>
    <row r="19" spans="1:116" s="579" customFormat="1" ht="56.25" customHeight="1" x14ac:dyDescent="0.25">
      <c r="A19" s="836">
        <v>12</v>
      </c>
      <c r="B19" s="880">
        <v>1</v>
      </c>
      <c r="C19" s="880">
        <v>4</v>
      </c>
      <c r="D19" s="836">
        <v>2</v>
      </c>
      <c r="E19" s="880" t="s">
        <v>2693</v>
      </c>
      <c r="F19" s="836" t="s">
        <v>2694</v>
      </c>
      <c r="G19" s="504" t="s">
        <v>2695</v>
      </c>
      <c r="H19" s="532" t="s">
        <v>2696</v>
      </c>
      <c r="I19" s="504" t="s">
        <v>2697</v>
      </c>
      <c r="J19" s="836" t="s">
        <v>2698</v>
      </c>
      <c r="K19" s="1296"/>
      <c r="L19" s="836" t="s">
        <v>34</v>
      </c>
      <c r="M19" s="1296"/>
      <c r="N19" s="856">
        <v>191524.89</v>
      </c>
      <c r="O19" s="1296"/>
      <c r="P19" s="856">
        <v>191524.89</v>
      </c>
      <c r="Q19" s="836" t="s">
        <v>2647</v>
      </c>
      <c r="R19" s="836" t="s">
        <v>2648</v>
      </c>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2"/>
      <c r="BA19" s="372"/>
      <c r="BB19" s="372"/>
      <c r="BC19" s="372"/>
      <c r="BD19" s="372"/>
      <c r="BE19" s="372"/>
      <c r="BF19" s="372"/>
      <c r="BG19" s="372"/>
      <c r="BH19" s="372"/>
      <c r="BI19" s="372"/>
      <c r="BJ19" s="372"/>
      <c r="BK19" s="372"/>
      <c r="BL19" s="372"/>
      <c r="BM19" s="372"/>
      <c r="BN19" s="372"/>
      <c r="BO19" s="372"/>
      <c r="BP19" s="372"/>
      <c r="BQ19" s="372"/>
      <c r="BR19" s="372"/>
      <c r="BS19" s="372"/>
      <c r="BT19" s="372"/>
      <c r="BU19" s="372"/>
      <c r="BV19" s="372"/>
      <c r="BW19" s="372"/>
      <c r="BX19" s="372"/>
      <c r="BY19" s="372"/>
      <c r="BZ19" s="372"/>
      <c r="CA19" s="372"/>
      <c r="CB19" s="372"/>
      <c r="CC19" s="372"/>
      <c r="CD19" s="372"/>
      <c r="CE19" s="372"/>
      <c r="CF19" s="372"/>
      <c r="CG19" s="372"/>
      <c r="CH19" s="372"/>
      <c r="CI19" s="372"/>
      <c r="CJ19" s="372"/>
      <c r="CK19" s="372"/>
      <c r="CL19" s="372"/>
      <c r="CM19" s="372"/>
      <c r="CN19" s="372"/>
      <c r="CO19" s="372"/>
      <c r="CP19" s="372"/>
      <c r="CQ19" s="372"/>
      <c r="CR19" s="372"/>
      <c r="CS19" s="372"/>
      <c r="CT19" s="372"/>
      <c r="CU19" s="372"/>
      <c r="CV19" s="372"/>
      <c r="CW19" s="372"/>
      <c r="CX19" s="372"/>
      <c r="CY19" s="372"/>
      <c r="CZ19" s="372"/>
      <c r="DA19" s="372"/>
      <c r="DB19" s="372"/>
      <c r="DC19" s="372"/>
      <c r="DD19" s="372"/>
      <c r="DE19" s="372"/>
      <c r="DF19" s="372"/>
      <c r="DG19" s="372"/>
      <c r="DH19" s="372"/>
      <c r="DI19" s="372"/>
      <c r="DJ19" s="372"/>
      <c r="DK19" s="372"/>
      <c r="DL19" s="372"/>
    </row>
    <row r="20" spans="1:116" s="372" customFormat="1" ht="90" customHeight="1" x14ac:dyDescent="0.25">
      <c r="A20" s="869"/>
      <c r="B20" s="880"/>
      <c r="C20" s="880"/>
      <c r="D20" s="869"/>
      <c r="E20" s="880"/>
      <c r="F20" s="869"/>
      <c r="G20" s="504" t="s">
        <v>1787</v>
      </c>
      <c r="H20" s="532" t="s">
        <v>2699</v>
      </c>
      <c r="I20" s="563" t="s">
        <v>2700</v>
      </c>
      <c r="J20" s="869"/>
      <c r="K20" s="1297"/>
      <c r="L20" s="869"/>
      <c r="M20" s="1297"/>
      <c r="N20" s="871"/>
      <c r="O20" s="1297"/>
      <c r="P20" s="871"/>
      <c r="Q20" s="869"/>
      <c r="R20" s="869"/>
    </row>
    <row r="21" spans="1:116" s="372" customFormat="1" ht="87" customHeight="1" x14ac:dyDescent="0.25">
      <c r="A21" s="869"/>
      <c r="B21" s="880"/>
      <c r="C21" s="880"/>
      <c r="D21" s="869"/>
      <c r="E21" s="880"/>
      <c r="F21" s="869"/>
      <c r="G21" s="504" t="s">
        <v>2701</v>
      </c>
      <c r="H21" s="532" t="s">
        <v>2702</v>
      </c>
      <c r="I21" s="504" t="s">
        <v>2703</v>
      </c>
      <c r="J21" s="869"/>
      <c r="K21" s="1297"/>
      <c r="L21" s="869"/>
      <c r="M21" s="1297"/>
      <c r="N21" s="871"/>
      <c r="O21" s="1297"/>
      <c r="P21" s="871"/>
      <c r="Q21" s="869"/>
      <c r="R21" s="869"/>
    </row>
    <row r="22" spans="1:116" s="372" customFormat="1" ht="66.75" customHeight="1" x14ac:dyDescent="0.25">
      <c r="A22" s="833"/>
      <c r="B22" s="880"/>
      <c r="C22" s="880"/>
      <c r="D22" s="833"/>
      <c r="E22" s="880"/>
      <c r="F22" s="833"/>
      <c r="G22" s="504" t="s">
        <v>2704</v>
      </c>
      <c r="H22" s="532" t="s">
        <v>2705</v>
      </c>
      <c r="I22" s="504">
        <v>6</v>
      </c>
      <c r="J22" s="833"/>
      <c r="K22" s="1298"/>
      <c r="L22" s="833"/>
      <c r="M22" s="1298"/>
      <c r="N22" s="857"/>
      <c r="O22" s="1298"/>
      <c r="P22" s="857"/>
      <c r="Q22" s="833"/>
      <c r="R22" s="833"/>
    </row>
    <row r="23" spans="1:116" s="372" customFormat="1" ht="75.599999999999994" customHeight="1" x14ac:dyDescent="0.25">
      <c r="A23" s="532">
        <v>13</v>
      </c>
      <c r="B23" s="532">
        <v>1</v>
      </c>
      <c r="C23" s="532">
        <v>4</v>
      </c>
      <c r="D23" s="532">
        <v>2</v>
      </c>
      <c r="E23" s="532" t="s">
        <v>2706</v>
      </c>
      <c r="F23" s="532" t="s">
        <v>2707</v>
      </c>
      <c r="G23" s="532" t="s">
        <v>2690</v>
      </c>
      <c r="H23" s="532" t="s">
        <v>2645</v>
      </c>
      <c r="I23" s="532">
        <v>27</v>
      </c>
      <c r="J23" s="532" t="s">
        <v>2708</v>
      </c>
      <c r="K23" s="447"/>
      <c r="L23" s="532" t="s">
        <v>39</v>
      </c>
      <c r="M23" s="447"/>
      <c r="N23" s="535">
        <v>4000</v>
      </c>
      <c r="O23" s="447"/>
      <c r="P23" s="535">
        <v>4000</v>
      </c>
      <c r="Q23" s="532" t="s">
        <v>2647</v>
      </c>
      <c r="R23" s="532" t="s">
        <v>2648</v>
      </c>
    </row>
    <row r="24" spans="1:116" ht="15.75" customHeight="1" x14ac:dyDescent="0.25">
      <c r="A24" s="836">
        <v>14</v>
      </c>
      <c r="B24" s="836">
        <v>1</v>
      </c>
      <c r="C24" s="836">
        <v>4</v>
      </c>
      <c r="D24" s="836">
        <v>2</v>
      </c>
      <c r="E24" s="836" t="s">
        <v>2709</v>
      </c>
      <c r="F24" s="836" t="s">
        <v>2710</v>
      </c>
      <c r="G24" s="836" t="s">
        <v>194</v>
      </c>
      <c r="H24" s="836" t="s">
        <v>51</v>
      </c>
      <c r="I24" s="836">
        <v>50</v>
      </c>
      <c r="J24" s="836" t="s">
        <v>2711</v>
      </c>
      <c r="K24" s="836"/>
      <c r="L24" s="836" t="s">
        <v>38</v>
      </c>
      <c r="M24" s="836"/>
      <c r="N24" s="856">
        <v>11229.38</v>
      </c>
      <c r="O24" s="836"/>
      <c r="P24" s="856">
        <v>11229.38</v>
      </c>
      <c r="Q24" s="836" t="s">
        <v>2647</v>
      </c>
      <c r="R24" s="836" t="s">
        <v>2648</v>
      </c>
    </row>
    <row r="25" spans="1:116" ht="161.44999999999999" customHeight="1" x14ac:dyDescent="0.25">
      <c r="A25" s="833"/>
      <c r="B25" s="833"/>
      <c r="C25" s="833"/>
      <c r="D25" s="833"/>
      <c r="E25" s="833"/>
      <c r="F25" s="833"/>
      <c r="G25" s="833"/>
      <c r="H25" s="833"/>
      <c r="I25" s="833"/>
      <c r="J25" s="833"/>
      <c r="K25" s="833"/>
      <c r="L25" s="833"/>
      <c r="M25" s="833"/>
      <c r="N25" s="857"/>
      <c r="O25" s="833"/>
      <c r="P25" s="857"/>
      <c r="Q25" s="833"/>
      <c r="R25" s="833"/>
    </row>
    <row r="26" spans="1:116" ht="46.15" customHeight="1" x14ac:dyDescent="0.25">
      <c r="A26" s="836">
        <v>15</v>
      </c>
      <c r="B26" s="836">
        <v>1</v>
      </c>
      <c r="C26" s="836">
        <v>4</v>
      </c>
      <c r="D26" s="836">
        <v>2</v>
      </c>
      <c r="E26" s="836" t="s">
        <v>2712</v>
      </c>
      <c r="F26" s="836" t="s">
        <v>2713</v>
      </c>
      <c r="G26" s="532" t="s">
        <v>194</v>
      </c>
      <c r="H26" s="532" t="s">
        <v>51</v>
      </c>
      <c r="I26" s="532">
        <v>28</v>
      </c>
      <c r="J26" s="836" t="s">
        <v>2714</v>
      </c>
      <c r="K26" s="836"/>
      <c r="L26" s="836" t="s">
        <v>45</v>
      </c>
      <c r="M26" s="836"/>
      <c r="N26" s="856">
        <v>89226.04</v>
      </c>
      <c r="O26" s="836"/>
      <c r="P26" s="856">
        <v>89226.04</v>
      </c>
      <c r="Q26" s="836" t="s">
        <v>2647</v>
      </c>
      <c r="R26" s="836" t="s">
        <v>2648</v>
      </c>
    </row>
    <row r="27" spans="1:116" ht="114" customHeight="1" x14ac:dyDescent="0.25">
      <c r="A27" s="833"/>
      <c r="B27" s="833"/>
      <c r="C27" s="833"/>
      <c r="D27" s="833"/>
      <c r="E27" s="833"/>
      <c r="F27" s="833"/>
      <c r="G27" s="532" t="s">
        <v>44</v>
      </c>
      <c r="H27" s="532" t="s">
        <v>2692</v>
      </c>
      <c r="I27" s="532">
        <v>28</v>
      </c>
      <c r="J27" s="833"/>
      <c r="K27" s="833"/>
      <c r="L27" s="833"/>
      <c r="M27" s="833"/>
      <c r="N27" s="857"/>
      <c r="O27" s="833"/>
      <c r="P27" s="857"/>
      <c r="Q27" s="833"/>
      <c r="R27" s="833"/>
    </row>
    <row r="28" spans="1:116" ht="37.15" customHeight="1" x14ac:dyDescent="0.25">
      <c r="A28" s="975">
        <v>16</v>
      </c>
      <c r="B28" s="836">
        <v>1</v>
      </c>
      <c r="C28" s="836">
        <v>4</v>
      </c>
      <c r="D28" s="836">
        <v>2</v>
      </c>
      <c r="E28" s="836" t="s">
        <v>2715</v>
      </c>
      <c r="F28" s="836" t="s">
        <v>2716</v>
      </c>
      <c r="G28" s="532" t="s">
        <v>194</v>
      </c>
      <c r="H28" s="532" t="s">
        <v>51</v>
      </c>
      <c r="I28" s="532">
        <v>26</v>
      </c>
      <c r="J28" s="836" t="s">
        <v>2708</v>
      </c>
      <c r="K28" s="836"/>
      <c r="L28" s="836" t="s">
        <v>45</v>
      </c>
      <c r="M28" s="836"/>
      <c r="N28" s="856">
        <v>49990.6</v>
      </c>
      <c r="O28" s="836"/>
      <c r="P28" s="856">
        <v>49990.6</v>
      </c>
      <c r="Q28" s="836" t="s">
        <v>2647</v>
      </c>
      <c r="R28" s="836" t="s">
        <v>2648</v>
      </c>
    </row>
    <row r="29" spans="1:116" ht="112.9" customHeight="1" x14ac:dyDescent="0.25">
      <c r="A29" s="1206"/>
      <c r="B29" s="833"/>
      <c r="C29" s="833"/>
      <c r="D29" s="833"/>
      <c r="E29" s="833"/>
      <c r="F29" s="833"/>
      <c r="G29" s="532" t="s">
        <v>44</v>
      </c>
      <c r="H29" s="532" t="s">
        <v>2692</v>
      </c>
      <c r="I29" s="532">
        <v>26</v>
      </c>
      <c r="J29" s="833"/>
      <c r="K29" s="833"/>
      <c r="L29" s="833"/>
      <c r="M29" s="833"/>
      <c r="N29" s="857"/>
      <c r="O29" s="833"/>
      <c r="P29" s="857"/>
      <c r="Q29" s="833"/>
      <c r="R29" s="833"/>
    </row>
    <row r="30" spans="1:116" ht="129" customHeight="1" x14ac:dyDescent="0.25">
      <c r="A30" s="975">
        <v>17</v>
      </c>
      <c r="B30" s="836">
        <v>1</v>
      </c>
      <c r="C30" s="836">
        <v>4</v>
      </c>
      <c r="D30" s="836">
        <v>5</v>
      </c>
      <c r="E30" s="836" t="s">
        <v>2717</v>
      </c>
      <c r="F30" s="836" t="s">
        <v>2718</v>
      </c>
      <c r="G30" s="532" t="s">
        <v>194</v>
      </c>
      <c r="H30" s="532" t="s">
        <v>51</v>
      </c>
      <c r="I30" s="532">
        <v>31</v>
      </c>
      <c r="J30" s="836" t="s">
        <v>2708</v>
      </c>
      <c r="K30" s="836"/>
      <c r="L30" s="836" t="s">
        <v>45</v>
      </c>
      <c r="M30" s="836"/>
      <c r="N30" s="856">
        <v>49484.19</v>
      </c>
      <c r="O30" s="836"/>
      <c r="P30" s="856">
        <v>49484.19</v>
      </c>
      <c r="Q30" s="836" t="s">
        <v>2647</v>
      </c>
      <c r="R30" s="836" t="s">
        <v>2648</v>
      </c>
    </row>
    <row r="31" spans="1:116" ht="36" customHeight="1" x14ac:dyDescent="0.25">
      <c r="A31" s="1206"/>
      <c r="B31" s="833"/>
      <c r="C31" s="833"/>
      <c r="D31" s="833"/>
      <c r="E31" s="833"/>
      <c r="F31" s="833"/>
      <c r="G31" s="532" t="s">
        <v>44</v>
      </c>
      <c r="H31" s="532" t="s">
        <v>2692</v>
      </c>
      <c r="I31" s="532">
        <v>31</v>
      </c>
      <c r="J31" s="833"/>
      <c r="K31" s="833"/>
      <c r="L31" s="833"/>
      <c r="M31" s="833"/>
      <c r="N31" s="857"/>
      <c r="O31" s="833"/>
      <c r="P31" s="857"/>
      <c r="Q31" s="833"/>
      <c r="R31" s="833"/>
    </row>
    <row r="32" spans="1:116" ht="111" customHeight="1" x14ac:dyDescent="0.25">
      <c r="A32" s="532">
        <v>18</v>
      </c>
      <c r="B32" s="532">
        <v>1</v>
      </c>
      <c r="C32" s="532">
        <v>4</v>
      </c>
      <c r="D32" s="532">
        <v>2</v>
      </c>
      <c r="E32" s="532" t="s">
        <v>2719</v>
      </c>
      <c r="F32" s="561" t="s">
        <v>2720</v>
      </c>
      <c r="G32" s="532" t="s">
        <v>44</v>
      </c>
      <c r="H32" s="532" t="s">
        <v>2692</v>
      </c>
      <c r="I32" s="532">
        <v>23</v>
      </c>
      <c r="J32" s="532" t="s">
        <v>2721</v>
      </c>
      <c r="K32" s="532"/>
      <c r="L32" s="532" t="s">
        <v>45</v>
      </c>
      <c r="M32" s="532"/>
      <c r="N32" s="535">
        <v>36052.97</v>
      </c>
      <c r="O32" s="532"/>
      <c r="P32" s="535">
        <v>36052.97</v>
      </c>
      <c r="Q32" s="532" t="s">
        <v>2647</v>
      </c>
      <c r="R32" s="532" t="s">
        <v>2648</v>
      </c>
    </row>
    <row r="33" spans="1:18" s="364" customFormat="1" x14ac:dyDescent="0.25">
      <c r="A33" s="497"/>
      <c r="B33" s="497"/>
      <c r="C33" s="497"/>
      <c r="D33" s="497"/>
      <c r="E33" s="497"/>
      <c r="F33" s="497"/>
      <c r="G33" s="497"/>
      <c r="H33" s="497"/>
      <c r="I33" s="497"/>
      <c r="J33" s="497"/>
      <c r="K33" s="497"/>
      <c r="L33" s="497"/>
      <c r="M33" s="649"/>
      <c r="N33" s="649"/>
      <c r="O33" s="649"/>
      <c r="P33" s="649"/>
      <c r="Q33" s="497"/>
      <c r="R33" s="497"/>
    </row>
    <row r="34" spans="1:18" ht="15.75" x14ac:dyDescent="0.25">
      <c r="M34" s="828"/>
      <c r="N34" s="1295" t="s">
        <v>35</v>
      </c>
      <c r="O34" s="1295"/>
      <c r="P34" s="1295"/>
    </row>
    <row r="35" spans="1:18" x14ac:dyDescent="0.25">
      <c r="M35" s="969"/>
      <c r="N35" s="826" t="s">
        <v>36</v>
      </c>
      <c r="O35" s="969" t="s">
        <v>37</v>
      </c>
      <c r="P35" s="969"/>
    </row>
    <row r="36" spans="1:18" x14ac:dyDescent="0.25">
      <c r="M36" s="969"/>
      <c r="N36" s="828"/>
      <c r="O36" s="393">
        <v>2020</v>
      </c>
      <c r="P36" s="393">
        <v>2021</v>
      </c>
    </row>
    <row r="37" spans="1:18" x14ac:dyDescent="0.25">
      <c r="M37" s="393" t="s">
        <v>729</v>
      </c>
      <c r="N37" s="582">
        <v>18</v>
      </c>
      <c r="O37" s="371">
        <f>O7+O8+O9+O10+O11+O12+O14+O13+O15</f>
        <v>183520.56999999998</v>
      </c>
      <c r="P37" s="371">
        <f>SUM(P16+P17+P19+P23+P24+P26+P28+P30+P32)</f>
        <v>556324.9</v>
      </c>
    </row>
    <row r="40" spans="1:18" x14ac:dyDescent="0.25">
      <c r="N40" s="380"/>
    </row>
    <row r="41" spans="1:18" x14ac:dyDescent="0.25">
      <c r="N41" s="380"/>
      <c r="P41" s="380"/>
    </row>
  </sheetData>
  <mergeCells count="111">
    <mergeCell ref="Q4:Q5"/>
    <mergeCell ref="R4:R5"/>
    <mergeCell ref="A17:A18"/>
    <mergeCell ref="B17:B18"/>
    <mergeCell ref="C17:C18"/>
    <mergeCell ref="D17:D18"/>
    <mergeCell ref="E17:E18"/>
    <mergeCell ref="F17:F18"/>
    <mergeCell ref="J17:J18"/>
    <mergeCell ref="K17:K18"/>
    <mergeCell ref="G4:G5"/>
    <mergeCell ref="H4:I4"/>
    <mergeCell ref="J4:J5"/>
    <mergeCell ref="K4:L4"/>
    <mergeCell ref="M4:N4"/>
    <mergeCell ref="O4:P4"/>
    <mergeCell ref="A4:A5"/>
    <mergeCell ref="B4:B5"/>
    <mergeCell ref="C4:C5"/>
    <mergeCell ref="D4:D5"/>
    <mergeCell ref="E4:E5"/>
    <mergeCell ref="F4:F5"/>
    <mergeCell ref="P19:P22"/>
    <mergeCell ref="Q19:Q22"/>
    <mergeCell ref="R19:R22"/>
    <mergeCell ref="R17:R18"/>
    <mergeCell ref="A19:A22"/>
    <mergeCell ref="B19:B22"/>
    <mergeCell ref="C19:C22"/>
    <mergeCell ref="D19:D22"/>
    <mergeCell ref="E19:E22"/>
    <mergeCell ref="F19:F22"/>
    <mergeCell ref="J19:J22"/>
    <mergeCell ref="K19:K22"/>
    <mergeCell ref="L19:L22"/>
    <mergeCell ref="L17:L18"/>
    <mergeCell ref="M17:M18"/>
    <mergeCell ref="N17:N18"/>
    <mergeCell ref="O17:O18"/>
    <mergeCell ref="P17:P18"/>
    <mergeCell ref="Q17:Q18"/>
    <mergeCell ref="A24:A25"/>
    <mergeCell ref="B24:B25"/>
    <mergeCell ref="C24:C25"/>
    <mergeCell ref="D24:D25"/>
    <mergeCell ref="E24:E25"/>
    <mergeCell ref="F24:F25"/>
    <mergeCell ref="M19:M22"/>
    <mergeCell ref="N19:N22"/>
    <mergeCell ref="O19:O22"/>
    <mergeCell ref="M24:M25"/>
    <mergeCell ref="N24:N25"/>
    <mergeCell ref="O24:O25"/>
    <mergeCell ref="P24:P25"/>
    <mergeCell ref="Q24:Q25"/>
    <mergeCell ref="R24:R25"/>
    <mergeCell ref="G24:G25"/>
    <mergeCell ref="H24:H25"/>
    <mergeCell ref="I24:I25"/>
    <mergeCell ref="J24:J25"/>
    <mergeCell ref="K24:K25"/>
    <mergeCell ref="L24:L25"/>
    <mergeCell ref="P26:P27"/>
    <mergeCell ref="Q26:Q27"/>
    <mergeCell ref="R26:R27"/>
    <mergeCell ref="A28:A29"/>
    <mergeCell ref="B28:B29"/>
    <mergeCell ref="C28:C29"/>
    <mergeCell ref="D28:D29"/>
    <mergeCell ref="E28:E29"/>
    <mergeCell ref="F28:F29"/>
    <mergeCell ref="J28:J29"/>
    <mergeCell ref="J26:J27"/>
    <mergeCell ref="K26:K27"/>
    <mergeCell ref="L26:L27"/>
    <mergeCell ref="M26:M27"/>
    <mergeCell ref="N26:N27"/>
    <mergeCell ref="O26:O27"/>
    <mergeCell ref="A26:A27"/>
    <mergeCell ref="B26:B27"/>
    <mergeCell ref="C26:C27"/>
    <mergeCell ref="D26:D27"/>
    <mergeCell ref="E26:E27"/>
    <mergeCell ref="F26:F27"/>
    <mergeCell ref="Q28:Q29"/>
    <mergeCell ref="R28:R29"/>
    <mergeCell ref="A30:A31"/>
    <mergeCell ref="B30:B31"/>
    <mergeCell ref="C30:C31"/>
    <mergeCell ref="D30:D31"/>
    <mergeCell ref="E30:E31"/>
    <mergeCell ref="F30:F31"/>
    <mergeCell ref="J30:J31"/>
    <mergeCell ref="K30:K31"/>
    <mergeCell ref="K28:K29"/>
    <mergeCell ref="L28:L29"/>
    <mergeCell ref="M28:M29"/>
    <mergeCell ref="N28:N29"/>
    <mergeCell ref="O28:O29"/>
    <mergeCell ref="P28:P29"/>
    <mergeCell ref="R30:R31"/>
    <mergeCell ref="M34:M36"/>
    <mergeCell ref="N34:P34"/>
    <mergeCell ref="N35:N36"/>
    <mergeCell ref="O35:P35"/>
    <mergeCell ref="L30:L31"/>
    <mergeCell ref="M30:M31"/>
    <mergeCell ref="N30:N31"/>
    <mergeCell ref="O30:O31"/>
    <mergeCell ref="P30:P31"/>
    <mergeCell ref="Q30:Q31"/>
  </mergeCells>
  <pageMargins left="0.25" right="0.25" top="0.75" bottom="0.75" header="0.3" footer="0.3"/>
  <pageSetup paperSize="8" scale="43"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F52BB-428C-43A3-9B23-1460B90FADC6}">
  <sheetPr>
    <pageSetUpPr fitToPage="1"/>
  </sheetPr>
  <dimension ref="A2:R79"/>
  <sheetViews>
    <sheetView topLeftCell="A61" zoomScale="70" zoomScaleNormal="70" workbookViewId="0">
      <selection activeCell="E131" sqref="E131"/>
    </sheetView>
  </sheetViews>
  <sheetFormatPr defaultColWidth="9.140625" defaultRowHeight="15" x14ac:dyDescent="0.25"/>
  <cols>
    <col min="1" max="1" width="6.28515625" style="354" customWidth="1"/>
    <col min="2" max="2" width="8.85546875" style="354" customWidth="1"/>
    <col min="3" max="3" width="11.42578125" style="354" customWidth="1"/>
    <col min="4" max="4" width="9.7109375" style="354" customWidth="1"/>
    <col min="5" max="5" width="45.7109375" style="354" customWidth="1"/>
    <col min="6" max="6" width="77.28515625" style="354" customWidth="1"/>
    <col min="7" max="7" width="29.85546875" style="354" customWidth="1"/>
    <col min="8" max="8" width="20.42578125" style="354" customWidth="1"/>
    <col min="9" max="9" width="12.140625" style="354" customWidth="1"/>
    <col min="10" max="10" width="32.140625" style="354" customWidth="1"/>
    <col min="11" max="11" width="12.140625" style="354" customWidth="1"/>
    <col min="12" max="12" width="12.7109375" style="354" customWidth="1"/>
    <col min="13" max="13" width="17.85546875" style="354" customWidth="1"/>
    <col min="14" max="14" width="17.28515625" style="354" customWidth="1"/>
    <col min="15" max="16" width="18" style="354" customWidth="1"/>
    <col min="17" max="17" width="21.28515625" style="354" customWidth="1"/>
    <col min="18" max="18" width="23.5703125" style="354" customWidth="1"/>
    <col min="19" max="16384" width="9.140625" style="354"/>
  </cols>
  <sheetData>
    <row r="2" spans="1:18" x14ac:dyDescent="0.25">
      <c r="A2" s="486" t="s">
        <v>2722</v>
      </c>
    </row>
    <row r="3" spans="1:18" x14ac:dyDescent="0.25">
      <c r="M3" s="380"/>
      <c r="N3" s="380"/>
      <c r="O3" s="380"/>
      <c r="P3" s="380"/>
    </row>
    <row r="4" spans="1:18" s="378" customFormat="1" ht="63.75" customHeight="1" x14ac:dyDescent="0.2">
      <c r="A4" s="1346" t="s">
        <v>0</v>
      </c>
      <c r="B4" s="1347" t="s">
        <v>1</v>
      </c>
      <c r="C4" s="1347" t="s">
        <v>2</v>
      </c>
      <c r="D4" s="1347" t="s">
        <v>3</v>
      </c>
      <c r="E4" s="1346" t="s">
        <v>4</v>
      </c>
      <c r="F4" s="1346" t="s">
        <v>5</v>
      </c>
      <c r="G4" s="1346" t="s">
        <v>6</v>
      </c>
      <c r="H4" s="1347" t="s">
        <v>7</v>
      </c>
      <c r="I4" s="1347"/>
      <c r="J4" s="1346" t="s">
        <v>8</v>
      </c>
      <c r="K4" s="1347" t="s">
        <v>9</v>
      </c>
      <c r="L4" s="1347"/>
      <c r="M4" s="1350" t="s">
        <v>10</v>
      </c>
      <c r="N4" s="1350"/>
      <c r="O4" s="1350" t="s">
        <v>11</v>
      </c>
      <c r="P4" s="1350"/>
      <c r="Q4" s="1346" t="s">
        <v>12</v>
      </c>
      <c r="R4" s="1347" t="s">
        <v>13</v>
      </c>
    </row>
    <row r="5" spans="1:18" s="378" customFormat="1" x14ac:dyDescent="0.2">
      <c r="A5" s="1346"/>
      <c r="B5" s="1347"/>
      <c r="C5" s="1347"/>
      <c r="D5" s="1347"/>
      <c r="E5" s="1346"/>
      <c r="F5" s="1346"/>
      <c r="G5" s="1346"/>
      <c r="H5" s="518" t="s">
        <v>14</v>
      </c>
      <c r="I5" s="518" t="s">
        <v>15</v>
      </c>
      <c r="J5" s="1346"/>
      <c r="K5" s="602">
        <v>2020</v>
      </c>
      <c r="L5" s="602">
        <v>2021</v>
      </c>
      <c r="M5" s="520">
        <v>2020</v>
      </c>
      <c r="N5" s="520">
        <v>2021</v>
      </c>
      <c r="O5" s="520">
        <v>2020</v>
      </c>
      <c r="P5" s="520">
        <v>2021</v>
      </c>
      <c r="Q5" s="1346"/>
      <c r="R5" s="1347"/>
    </row>
    <row r="6" spans="1:18" s="378" customFormat="1" ht="30" customHeight="1" x14ac:dyDescent="0.2">
      <c r="A6" s="519" t="s">
        <v>16</v>
      </c>
      <c r="B6" s="518" t="s">
        <v>17</v>
      </c>
      <c r="C6" s="518" t="s">
        <v>18</v>
      </c>
      <c r="D6" s="518" t="s">
        <v>19</v>
      </c>
      <c r="E6" s="519" t="s">
        <v>20</v>
      </c>
      <c r="F6" s="519" t="s">
        <v>21</v>
      </c>
      <c r="G6" s="519" t="s">
        <v>22</v>
      </c>
      <c r="H6" s="518" t="s">
        <v>23</v>
      </c>
      <c r="I6" s="518" t="s">
        <v>24</v>
      </c>
      <c r="J6" s="519" t="s">
        <v>25</v>
      </c>
      <c r="K6" s="602" t="s">
        <v>26</v>
      </c>
      <c r="L6" s="602" t="s">
        <v>27</v>
      </c>
      <c r="M6" s="603" t="s">
        <v>28</v>
      </c>
      <c r="N6" s="603" t="s">
        <v>29</v>
      </c>
      <c r="O6" s="603" t="s">
        <v>30</v>
      </c>
      <c r="P6" s="603" t="s">
        <v>31</v>
      </c>
      <c r="Q6" s="519" t="s">
        <v>32</v>
      </c>
      <c r="R6" s="518" t="s">
        <v>33</v>
      </c>
    </row>
    <row r="7" spans="1:18" s="555" customFormat="1" ht="77.25" customHeight="1" x14ac:dyDescent="0.25">
      <c r="A7" s="1348">
        <v>1</v>
      </c>
      <c r="B7" s="1342">
        <v>1</v>
      </c>
      <c r="C7" s="1345">
        <v>4</v>
      </c>
      <c r="D7" s="1342">
        <v>2</v>
      </c>
      <c r="E7" s="1342" t="s">
        <v>2723</v>
      </c>
      <c r="F7" s="1349" t="s">
        <v>2724</v>
      </c>
      <c r="G7" s="1333" t="s">
        <v>194</v>
      </c>
      <c r="H7" s="607" t="s">
        <v>50</v>
      </c>
      <c r="I7" s="608" t="s">
        <v>41</v>
      </c>
      <c r="J7" s="1342" t="s">
        <v>2725</v>
      </c>
      <c r="K7" s="1344" t="s">
        <v>2726</v>
      </c>
      <c r="L7" s="1344"/>
      <c r="M7" s="1341">
        <v>72659.14</v>
      </c>
      <c r="N7" s="1345"/>
      <c r="O7" s="1341">
        <v>72659.14</v>
      </c>
      <c r="P7" s="1341"/>
      <c r="Q7" s="1342" t="s">
        <v>2727</v>
      </c>
      <c r="R7" s="1342" t="s">
        <v>2728</v>
      </c>
    </row>
    <row r="8" spans="1:18" s="555" customFormat="1" ht="72.75" customHeight="1" x14ac:dyDescent="0.25">
      <c r="A8" s="1348"/>
      <c r="B8" s="1342"/>
      <c r="C8" s="1345"/>
      <c r="D8" s="1342"/>
      <c r="E8" s="1342"/>
      <c r="F8" s="1349"/>
      <c r="G8" s="1333"/>
      <c r="H8" s="605" t="s">
        <v>585</v>
      </c>
      <c r="I8" s="607">
        <v>30</v>
      </c>
      <c r="J8" s="1342"/>
      <c r="K8" s="1344"/>
      <c r="L8" s="1344"/>
      <c r="M8" s="1341"/>
      <c r="N8" s="1345"/>
      <c r="O8" s="1341"/>
      <c r="P8" s="1341"/>
      <c r="Q8" s="1342"/>
      <c r="R8" s="1342"/>
    </row>
    <row r="9" spans="1:18" s="555" customFormat="1" ht="47.25" customHeight="1" x14ac:dyDescent="0.25">
      <c r="A9" s="1348"/>
      <c r="B9" s="1342"/>
      <c r="C9" s="1345"/>
      <c r="D9" s="1342"/>
      <c r="E9" s="1342"/>
      <c r="F9" s="1349"/>
      <c r="G9" s="1333" t="s">
        <v>44</v>
      </c>
      <c r="H9" s="605" t="s">
        <v>201</v>
      </c>
      <c r="I9" s="608" t="s">
        <v>41</v>
      </c>
      <c r="J9" s="1342"/>
      <c r="K9" s="1344"/>
      <c r="L9" s="1344"/>
      <c r="M9" s="1341"/>
      <c r="N9" s="1345"/>
      <c r="O9" s="1341"/>
      <c r="P9" s="1341"/>
      <c r="Q9" s="1342"/>
      <c r="R9" s="1342"/>
    </row>
    <row r="10" spans="1:18" s="555" customFormat="1" ht="60" customHeight="1" x14ac:dyDescent="0.25">
      <c r="A10" s="1348"/>
      <c r="B10" s="1342"/>
      <c r="C10" s="1345"/>
      <c r="D10" s="1342"/>
      <c r="E10" s="1342"/>
      <c r="F10" s="1349"/>
      <c r="G10" s="1333"/>
      <c r="H10" s="605" t="s">
        <v>585</v>
      </c>
      <c r="I10" s="608" t="s">
        <v>1496</v>
      </c>
      <c r="J10" s="1342"/>
      <c r="K10" s="1344"/>
      <c r="L10" s="1344"/>
      <c r="M10" s="1341"/>
      <c r="N10" s="1345"/>
      <c r="O10" s="1341"/>
      <c r="P10" s="1341"/>
      <c r="Q10" s="1342"/>
      <c r="R10" s="1342"/>
    </row>
    <row r="11" spans="1:18" s="555" customFormat="1" ht="91.5" customHeight="1" x14ac:dyDescent="0.25">
      <c r="A11" s="1348"/>
      <c r="B11" s="1342"/>
      <c r="C11" s="1345"/>
      <c r="D11" s="1342"/>
      <c r="E11" s="1342"/>
      <c r="F11" s="1349"/>
      <c r="G11" s="1342" t="s">
        <v>2729</v>
      </c>
      <c r="H11" s="605" t="s">
        <v>2730</v>
      </c>
      <c r="I11" s="608" t="s">
        <v>41</v>
      </c>
      <c r="J11" s="1342"/>
      <c r="K11" s="1344"/>
      <c r="L11" s="1344"/>
      <c r="M11" s="1341"/>
      <c r="N11" s="1345"/>
      <c r="O11" s="1341"/>
      <c r="P11" s="1341"/>
      <c r="Q11" s="1342"/>
      <c r="R11" s="1342"/>
    </row>
    <row r="12" spans="1:18" s="555" customFormat="1" ht="45" x14ac:dyDescent="0.25">
      <c r="A12" s="1348"/>
      <c r="B12" s="1342"/>
      <c r="C12" s="1345"/>
      <c r="D12" s="1342"/>
      <c r="E12" s="1342"/>
      <c r="F12" s="1349"/>
      <c r="G12" s="1342"/>
      <c r="H12" s="605" t="s">
        <v>2731</v>
      </c>
      <c r="I12" s="605">
        <v>24</v>
      </c>
      <c r="J12" s="1342"/>
      <c r="K12" s="1344"/>
      <c r="L12" s="1344"/>
      <c r="M12" s="1341"/>
      <c r="N12" s="1345"/>
      <c r="O12" s="1341"/>
      <c r="P12" s="1341"/>
      <c r="Q12" s="1342"/>
      <c r="R12" s="1342"/>
    </row>
    <row r="13" spans="1:18" s="555" customFormat="1" ht="57.75" customHeight="1" x14ac:dyDescent="0.25">
      <c r="A13" s="1348"/>
      <c r="B13" s="1342"/>
      <c r="C13" s="1345"/>
      <c r="D13" s="1342"/>
      <c r="E13" s="1342"/>
      <c r="F13" s="1349"/>
      <c r="G13" s="1342"/>
      <c r="H13" s="605" t="s">
        <v>2732</v>
      </c>
      <c r="I13" s="605">
        <v>1</v>
      </c>
      <c r="J13" s="1342"/>
      <c r="K13" s="1344"/>
      <c r="L13" s="1344"/>
      <c r="M13" s="1341"/>
      <c r="N13" s="1345"/>
      <c r="O13" s="1341"/>
      <c r="P13" s="1341"/>
      <c r="Q13" s="1342"/>
      <c r="R13" s="1342"/>
    </row>
    <row r="14" spans="1:18" s="555" customFormat="1" ht="7.5" customHeight="1" x14ac:dyDescent="0.25">
      <c r="A14" s="1348"/>
      <c r="B14" s="1342"/>
      <c r="C14" s="1345"/>
      <c r="D14" s="1342"/>
      <c r="E14" s="1342"/>
      <c r="F14" s="1349"/>
      <c r="G14" s="1342"/>
      <c r="H14" s="1342" t="s">
        <v>2733</v>
      </c>
      <c r="I14" s="1343" t="s">
        <v>2734</v>
      </c>
      <c r="J14" s="1342"/>
      <c r="K14" s="1344"/>
      <c r="L14" s="1344"/>
      <c r="M14" s="1341"/>
      <c r="N14" s="1345"/>
      <c r="O14" s="1341"/>
      <c r="P14" s="1341"/>
      <c r="Q14" s="1342"/>
      <c r="R14" s="1342"/>
    </row>
    <row r="15" spans="1:18" s="555" customFormat="1" ht="97.5" customHeight="1" x14ac:dyDescent="0.25">
      <c r="A15" s="1348"/>
      <c r="B15" s="1342"/>
      <c r="C15" s="1345"/>
      <c r="D15" s="1342"/>
      <c r="E15" s="1342"/>
      <c r="F15" s="1349"/>
      <c r="G15" s="1342"/>
      <c r="H15" s="1342"/>
      <c r="I15" s="1343"/>
      <c r="J15" s="1342"/>
      <c r="K15" s="1344"/>
      <c r="L15" s="1344"/>
      <c r="M15" s="1341"/>
      <c r="N15" s="1345"/>
      <c r="O15" s="1341"/>
      <c r="P15" s="1341"/>
      <c r="Q15" s="1342"/>
      <c r="R15" s="1342"/>
    </row>
    <row r="16" spans="1:18" s="555" customFormat="1" ht="78.75" customHeight="1" x14ac:dyDescent="0.25">
      <c r="A16" s="1348"/>
      <c r="B16" s="1342"/>
      <c r="C16" s="1345"/>
      <c r="D16" s="1342"/>
      <c r="E16" s="1342"/>
      <c r="F16" s="1349"/>
      <c r="G16" s="1342"/>
      <c r="H16" s="605" t="s">
        <v>2735</v>
      </c>
      <c r="I16" s="606">
        <v>2</v>
      </c>
      <c r="J16" s="1342"/>
      <c r="K16" s="1344"/>
      <c r="L16" s="1344"/>
      <c r="M16" s="1341"/>
      <c r="N16" s="1345"/>
      <c r="O16" s="1341"/>
      <c r="P16" s="1341"/>
      <c r="Q16" s="1342"/>
      <c r="R16" s="1342"/>
    </row>
    <row r="17" spans="1:18" s="555" customFormat="1" ht="103.5" customHeight="1" x14ac:dyDescent="0.25">
      <c r="A17" s="1348"/>
      <c r="B17" s="1342"/>
      <c r="C17" s="1345"/>
      <c r="D17" s="1342"/>
      <c r="E17" s="1342"/>
      <c r="F17" s="1349"/>
      <c r="G17" s="1342"/>
      <c r="H17" s="605" t="s">
        <v>2736</v>
      </c>
      <c r="I17" s="606" t="s">
        <v>2737</v>
      </c>
      <c r="J17" s="1342"/>
      <c r="K17" s="1344"/>
      <c r="L17" s="1344"/>
      <c r="M17" s="1341"/>
      <c r="N17" s="1345"/>
      <c r="O17" s="1341"/>
      <c r="P17" s="1341"/>
      <c r="Q17" s="1342"/>
      <c r="R17" s="1342"/>
    </row>
    <row r="18" spans="1:18" s="555" customFormat="1" ht="60" x14ac:dyDescent="0.25">
      <c r="A18" s="1348"/>
      <c r="B18" s="1342"/>
      <c r="C18" s="1345"/>
      <c r="D18" s="1342"/>
      <c r="E18" s="1342"/>
      <c r="F18" s="1349"/>
      <c r="G18" s="1342"/>
      <c r="H18" s="605" t="s">
        <v>2738</v>
      </c>
      <c r="I18" s="606" t="s">
        <v>2739</v>
      </c>
      <c r="J18" s="1342"/>
      <c r="K18" s="1344"/>
      <c r="L18" s="1344"/>
      <c r="M18" s="1341"/>
      <c r="N18" s="1345"/>
      <c r="O18" s="1341"/>
      <c r="P18" s="1341"/>
      <c r="Q18" s="1342"/>
      <c r="R18" s="1342"/>
    </row>
    <row r="19" spans="1:18" s="555" customFormat="1" ht="80.25" customHeight="1" x14ac:dyDescent="0.25">
      <c r="A19" s="1348"/>
      <c r="B19" s="1342"/>
      <c r="C19" s="1345"/>
      <c r="D19" s="1342"/>
      <c r="E19" s="1342"/>
      <c r="F19" s="1349"/>
      <c r="G19" s="1342"/>
      <c r="H19" s="604" t="s">
        <v>2740</v>
      </c>
      <c r="I19" s="517" t="s">
        <v>2741</v>
      </c>
      <c r="J19" s="1342"/>
      <c r="K19" s="1344"/>
      <c r="L19" s="1344"/>
      <c r="M19" s="1341"/>
      <c r="N19" s="1345"/>
      <c r="O19" s="1341"/>
      <c r="P19" s="1341"/>
      <c r="Q19" s="1342"/>
      <c r="R19" s="1342"/>
    </row>
    <row r="20" spans="1:18" s="555" customFormat="1" ht="148.5" customHeight="1" x14ac:dyDescent="0.25">
      <c r="A20" s="1337">
        <v>2</v>
      </c>
      <c r="B20" s="1333">
        <v>1</v>
      </c>
      <c r="C20" s="1337">
        <v>4</v>
      </c>
      <c r="D20" s="1333">
        <v>2</v>
      </c>
      <c r="E20" s="1333" t="s">
        <v>2742</v>
      </c>
      <c r="F20" s="1333" t="s">
        <v>2743</v>
      </c>
      <c r="G20" s="1333" t="s">
        <v>44</v>
      </c>
      <c r="H20" s="605" t="s">
        <v>201</v>
      </c>
      <c r="I20" s="607">
        <v>1</v>
      </c>
      <c r="J20" s="1333" t="s">
        <v>2744</v>
      </c>
      <c r="K20" s="1335" t="s">
        <v>2745</v>
      </c>
      <c r="L20" s="1335"/>
      <c r="M20" s="1338">
        <v>37354</v>
      </c>
      <c r="N20" s="1337"/>
      <c r="O20" s="1338">
        <v>37354</v>
      </c>
      <c r="P20" s="1338"/>
      <c r="Q20" s="1333" t="s">
        <v>2727</v>
      </c>
      <c r="R20" s="1333" t="s">
        <v>2728</v>
      </c>
    </row>
    <row r="21" spans="1:18" s="555" customFormat="1" ht="90" customHeight="1" x14ac:dyDescent="0.25">
      <c r="A21" s="1337"/>
      <c r="B21" s="1333"/>
      <c r="C21" s="1337"/>
      <c r="D21" s="1333"/>
      <c r="E21" s="1333"/>
      <c r="F21" s="1333"/>
      <c r="G21" s="1333"/>
      <c r="H21" s="605" t="s">
        <v>585</v>
      </c>
      <c r="I21" s="605">
        <v>32</v>
      </c>
      <c r="J21" s="1333"/>
      <c r="K21" s="1335"/>
      <c r="L21" s="1335"/>
      <c r="M21" s="1338"/>
      <c r="N21" s="1337"/>
      <c r="O21" s="1338"/>
      <c r="P21" s="1338"/>
      <c r="Q21" s="1333"/>
      <c r="R21" s="1333"/>
    </row>
    <row r="22" spans="1:18" s="555" customFormat="1" ht="144" customHeight="1" x14ac:dyDescent="0.25">
      <c r="A22" s="1337">
        <v>3</v>
      </c>
      <c r="B22" s="1333">
        <v>1</v>
      </c>
      <c r="C22" s="1337">
        <v>4</v>
      </c>
      <c r="D22" s="1333">
        <v>2</v>
      </c>
      <c r="E22" s="1333" t="s">
        <v>2746</v>
      </c>
      <c r="F22" s="1333" t="s">
        <v>2747</v>
      </c>
      <c r="G22" s="1333" t="s">
        <v>44</v>
      </c>
      <c r="H22" s="605" t="s">
        <v>201</v>
      </c>
      <c r="I22" s="516">
        <v>1</v>
      </c>
      <c r="J22" s="1333" t="s">
        <v>2748</v>
      </c>
      <c r="K22" s="1335" t="s">
        <v>2745</v>
      </c>
      <c r="L22" s="1335"/>
      <c r="M22" s="1338">
        <v>22225</v>
      </c>
      <c r="N22" s="1337"/>
      <c r="O22" s="1338">
        <v>22225</v>
      </c>
      <c r="P22" s="1338"/>
      <c r="Q22" s="1333" t="s">
        <v>2727</v>
      </c>
      <c r="R22" s="1333" t="s">
        <v>2728</v>
      </c>
    </row>
    <row r="23" spans="1:18" s="555" customFormat="1" ht="97.5" customHeight="1" x14ac:dyDescent="0.25">
      <c r="A23" s="1337"/>
      <c r="B23" s="1333"/>
      <c r="C23" s="1337"/>
      <c r="D23" s="1333"/>
      <c r="E23" s="1333"/>
      <c r="F23" s="1333"/>
      <c r="G23" s="1333"/>
      <c r="H23" s="608" t="s">
        <v>585</v>
      </c>
      <c r="I23" s="605">
        <v>25</v>
      </c>
      <c r="J23" s="1333"/>
      <c r="K23" s="1335"/>
      <c r="L23" s="1335"/>
      <c r="M23" s="1338"/>
      <c r="N23" s="1337"/>
      <c r="O23" s="1338"/>
      <c r="P23" s="1338"/>
      <c r="Q23" s="1333"/>
      <c r="R23" s="1333"/>
    </row>
    <row r="24" spans="1:18" s="560" customFormat="1" ht="135" customHeight="1" x14ac:dyDescent="0.25">
      <c r="A24" s="1337">
        <v>4</v>
      </c>
      <c r="B24" s="1337">
        <v>1</v>
      </c>
      <c r="C24" s="1337">
        <v>4</v>
      </c>
      <c r="D24" s="1333">
        <v>2</v>
      </c>
      <c r="E24" s="1333" t="s">
        <v>2749</v>
      </c>
      <c r="F24" s="1333" t="s">
        <v>2750</v>
      </c>
      <c r="G24" s="1333" t="s">
        <v>2751</v>
      </c>
      <c r="H24" s="605" t="s">
        <v>2752</v>
      </c>
      <c r="I24" s="608" t="s">
        <v>41</v>
      </c>
      <c r="J24" s="1333" t="s">
        <v>2748</v>
      </c>
      <c r="K24" s="1335" t="s">
        <v>2745</v>
      </c>
      <c r="L24" s="1335"/>
      <c r="M24" s="1338">
        <v>21933.75</v>
      </c>
      <c r="N24" s="1337"/>
      <c r="O24" s="1338">
        <v>21933.75</v>
      </c>
      <c r="P24" s="1338"/>
      <c r="Q24" s="1333" t="s">
        <v>2727</v>
      </c>
      <c r="R24" s="1333" t="s">
        <v>2728</v>
      </c>
    </row>
    <row r="25" spans="1:18" s="560" customFormat="1" ht="92.25" customHeight="1" x14ac:dyDescent="0.25">
      <c r="A25" s="1337"/>
      <c r="B25" s="1337"/>
      <c r="C25" s="1337"/>
      <c r="D25" s="1333"/>
      <c r="E25" s="1333"/>
      <c r="F25" s="1333"/>
      <c r="G25" s="1333"/>
      <c r="H25" s="608" t="s">
        <v>585</v>
      </c>
      <c r="I25" s="605">
        <v>25</v>
      </c>
      <c r="J25" s="1333"/>
      <c r="K25" s="1335"/>
      <c r="L25" s="1335"/>
      <c r="M25" s="1338"/>
      <c r="N25" s="1337"/>
      <c r="O25" s="1338"/>
      <c r="P25" s="1338"/>
      <c r="Q25" s="1333"/>
      <c r="R25" s="1333"/>
    </row>
    <row r="26" spans="1:18" s="560" customFormat="1" ht="92.25" customHeight="1" x14ac:dyDescent="0.25">
      <c r="A26" s="1333">
        <v>5</v>
      </c>
      <c r="B26" s="1333">
        <v>1</v>
      </c>
      <c r="C26" s="1337">
        <v>4</v>
      </c>
      <c r="D26" s="1333">
        <v>2</v>
      </c>
      <c r="E26" s="1333" t="s">
        <v>2753</v>
      </c>
      <c r="F26" s="1333" t="s">
        <v>2754</v>
      </c>
      <c r="G26" s="1340" t="s">
        <v>380</v>
      </c>
      <c r="H26" s="605" t="s">
        <v>1243</v>
      </c>
      <c r="I26" s="605">
        <v>4</v>
      </c>
      <c r="J26" s="1333" t="s">
        <v>2755</v>
      </c>
      <c r="K26" s="1333" t="s">
        <v>2745</v>
      </c>
      <c r="L26" s="1333"/>
      <c r="M26" s="1339">
        <v>22750</v>
      </c>
      <c r="N26" s="1339"/>
      <c r="O26" s="1339">
        <v>22750</v>
      </c>
      <c r="P26" s="1339"/>
      <c r="Q26" s="1333" t="s">
        <v>2727</v>
      </c>
      <c r="R26" s="1333" t="s">
        <v>2728</v>
      </c>
    </row>
    <row r="27" spans="1:18" s="560" customFormat="1" ht="80.25" customHeight="1" x14ac:dyDescent="0.25">
      <c r="A27" s="1333"/>
      <c r="B27" s="1333"/>
      <c r="C27" s="1337"/>
      <c r="D27" s="1333"/>
      <c r="E27" s="1333"/>
      <c r="F27" s="1333"/>
      <c r="G27" s="1340"/>
      <c r="H27" s="605" t="s">
        <v>585</v>
      </c>
      <c r="I27" s="605">
        <v>100</v>
      </c>
      <c r="J27" s="1333"/>
      <c r="K27" s="1333"/>
      <c r="L27" s="1333"/>
      <c r="M27" s="1339"/>
      <c r="N27" s="1339"/>
      <c r="O27" s="1339"/>
      <c r="P27" s="1339"/>
      <c r="Q27" s="1333"/>
      <c r="R27" s="1333"/>
    </row>
    <row r="28" spans="1:18" s="560" customFormat="1" ht="86.25" customHeight="1" x14ac:dyDescent="0.25">
      <c r="A28" s="1333"/>
      <c r="B28" s="1333"/>
      <c r="C28" s="1337"/>
      <c r="D28" s="1333"/>
      <c r="E28" s="1333"/>
      <c r="F28" s="1333"/>
      <c r="G28" s="1333" t="s">
        <v>728</v>
      </c>
      <c r="H28" s="605" t="s">
        <v>1340</v>
      </c>
      <c r="I28" s="605">
        <v>1</v>
      </c>
      <c r="J28" s="1333"/>
      <c r="K28" s="1333"/>
      <c r="L28" s="1333"/>
      <c r="M28" s="1339"/>
      <c r="N28" s="1339"/>
      <c r="O28" s="1339"/>
      <c r="P28" s="1339"/>
      <c r="Q28" s="1333"/>
      <c r="R28" s="1333"/>
    </row>
    <row r="29" spans="1:18" s="560" customFormat="1" ht="105" customHeight="1" x14ac:dyDescent="0.25">
      <c r="A29" s="1333"/>
      <c r="B29" s="1333"/>
      <c r="C29" s="1337"/>
      <c r="D29" s="1333"/>
      <c r="E29" s="1333"/>
      <c r="F29" s="1333"/>
      <c r="G29" s="1333"/>
      <c r="H29" s="605" t="s">
        <v>2756</v>
      </c>
      <c r="I29" s="605">
        <v>30</v>
      </c>
      <c r="J29" s="1333"/>
      <c r="K29" s="1333"/>
      <c r="L29" s="1333"/>
      <c r="M29" s="1339"/>
      <c r="N29" s="1339"/>
      <c r="O29" s="1339"/>
      <c r="P29" s="1339"/>
      <c r="Q29" s="1333"/>
      <c r="R29" s="1333"/>
    </row>
    <row r="30" spans="1:18" s="560" customFormat="1" x14ac:dyDescent="0.25">
      <c r="A30" s="1333">
        <v>6</v>
      </c>
      <c r="B30" s="1337">
        <v>1</v>
      </c>
      <c r="C30" s="1337">
        <v>4</v>
      </c>
      <c r="D30" s="1333">
        <v>2</v>
      </c>
      <c r="E30" s="1333" t="s">
        <v>2757</v>
      </c>
      <c r="F30" s="1333" t="s">
        <v>2758</v>
      </c>
      <c r="G30" s="1333" t="s">
        <v>776</v>
      </c>
      <c r="H30" s="1333" t="s">
        <v>222</v>
      </c>
      <c r="I30" s="1334" t="s">
        <v>41</v>
      </c>
      <c r="J30" s="1333" t="s">
        <v>2759</v>
      </c>
      <c r="K30" s="1335" t="s">
        <v>2760</v>
      </c>
      <c r="L30" s="1335"/>
      <c r="M30" s="1338">
        <v>40000</v>
      </c>
      <c r="N30" s="1337"/>
      <c r="O30" s="1338">
        <v>40000</v>
      </c>
      <c r="P30" s="1338"/>
      <c r="Q30" s="1333" t="s">
        <v>2727</v>
      </c>
      <c r="R30" s="1333" t="s">
        <v>2728</v>
      </c>
    </row>
    <row r="31" spans="1:18" s="560" customFormat="1" ht="235.5" customHeight="1" x14ac:dyDescent="0.25">
      <c r="A31" s="1333"/>
      <c r="B31" s="1337"/>
      <c r="C31" s="1337"/>
      <c r="D31" s="1333"/>
      <c r="E31" s="1333"/>
      <c r="F31" s="1333"/>
      <c r="G31" s="1333"/>
      <c r="H31" s="1333"/>
      <c r="I31" s="1334"/>
      <c r="J31" s="1333"/>
      <c r="K31" s="1335"/>
      <c r="L31" s="1335"/>
      <c r="M31" s="1338"/>
      <c r="N31" s="1337"/>
      <c r="O31" s="1338"/>
      <c r="P31" s="1338"/>
      <c r="Q31" s="1333"/>
      <c r="R31" s="1333"/>
    </row>
    <row r="32" spans="1:18" s="555" customFormat="1" ht="30" x14ac:dyDescent="0.25">
      <c r="A32" s="1333">
        <v>7</v>
      </c>
      <c r="B32" s="1333">
        <v>1</v>
      </c>
      <c r="C32" s="1333">
        <v>4</v>
      </c>
      <c r="D32" s="1333">
        <v>2</v>
      </c>
      <c r="E32" s="1333" t="s">
        <v>2761</v>
      </c>
      <c r="F32" s="1333" t="s">
        <v>2762</v>
      </c>
      <c r="G32" s="1333" t="s">
        <v>113</v>
      </c>
      <c r="H32" s="605" t="s">
        <v>203</v>
      </c>
      <c r="I32" s="605">
        <v>1</v>
      </c>
      <c r="J32" s="1333" t="s">
        <v>2763</v>
      </c>
      <c r="K32" s="1337" t="s">
        <v>43</v>
      </c>
      <c r="L32" s="1337"/>
      <c r="M32" s="1338">
        <v>10900</v>
      </c>
      <c r="N32" s="1338"/>
      <c r="O32" s="1338">
        <v>10900</v>
      </c>
      <c r="P32" s="1338"/>
      <c r="Q32" s="1333" t="s">
        <v>2727</v>
      </c>
      <c r="R32" s="1333" t="s">
        <v>2728</v>
      </c>
    </row>
    <row r="33" spans="1:18" s="555" customFormat="1" ht="78.75" customHeight="1" x14ac:dyDescent="0.25">
      <c r="A33" s="1333"/>
      <c r="B33" s="1333"/>
      <c r="C33" s="1333"/>
      <c r="D33" s="1333"/>
      <c r="E33" s="1333"/>
      <c r="F33" s="1333"/>
      <c r="G33" s="1333"/>
      <c r="H33" s="605" t="s">
        <v>2764</v>
      </c>
      <c r="I33" s="605">
        <v>10</v>
      </c>
      <c r="J33" s="1333"/>
      <c r="K33" s="1337"/>
      <c r="L33" s="1337"/>
      <c r="M33" s="1338"/>
      <c r="N33" s="1338"/>
      <c r="O33" s="1338"/>
      <c r="P33" s="1338"/>
      <c r="Q33" s="1333"/>
      <c r="R33" s="1333"/>
    </row>
    <row r="34" spans="1:18" s="555" customFormat="1" ht="52.5" customHeight="1" x14ac:dyDescent="0.25">
      <c r="A34" s="1333"/>
      <c r="B34" s="1333"/>
      <c r="C34" s="1333"/>
      <c r="D34" s="1333"/>
      <c r="E34" s="1333"/>
      <c r="F34" s="1333"/>
      <c r="G34" s="1333" t="s">
        <v>194</v>
      </c>
      <c r="H34" s="605" t="s">
        <v>50</v>
      </c>
      <c r="I34" s="605">
        <v>1</v>
      </c>
      <c r="J34" s="1333"/>
      <c r="K34" s="1337"/>
      <c r="L34" s="1337"/>
      <c r="M34" s="1338"/>
      <c r="N34" s="1338"/>
      <c r="O34" s="1338"/>
      <c r="P34" s="1338"/>
      <c r="Q34" s="1333"/>
      <c r="R34" s="1333"/>
    </row>
    <row r="35" spans="1:18" s="555" customFormat="1" ht="56.25" customHeight="1" x14ac:dyDescent="0.25">
      <c r="A35" s="1333"/>
      <c r="B35" s="1333"/>
      <c r="C35" s="1333"/>
      <c r="D35" s="1333"/>
      <c r="E35" s="1333"/>
      <c r="F35" s="1333"/>
      <c r="G35" s="1333"/>
      <c r="H35" s="605" t="s">
        <v>585</v>
      </c>
      <c r="I35" s="605">
        <v>40</v>
      </c>
      <c r="J35" s="1333"/>
      <c r="K35" s="1337"/>
      <c r="L35" s="1337"/>
      <c r="M35" s="1338"/>
      <c r="N35" s="1338"/>
      <c r="O35" s="1338"/>
      <c r="P35" s="1338"/>
      <c r="Q35" s="1333"/>
      <c r="R35" s="1333"/>
    </row>
    <row r="36" spans="1:18" s="555" customFormat="1" ht="133.5" customHeight="1" x14ac:dyDescent="0.25">
      <c r="A36" s="1303">
        <v>8</v>
      </c>
      <c r="B36" s="1303">
        <v>1</v>
      </c>
      <c r="C36" s="1303">
        <v>4</v>
      </c>
      <c r="D36" s="1303">
        <v>2</v>
      </c>
      <c r="E36" s="1303" t="s">
        <v>2765</v>
      </c>
      <c r="F36" s="1303" t="s">
        <v>2766</v>
      </c>
      <c r="G36" s="613" t="s">
        <v>510</v>
      </c>
      <c r="H36" s="611" t="s">
        <v>50</v>
      </c>
      <c r="I36" s="609">
        <v>1</v>
      </c>
      <c r="J36" s="1303" t="s">
        <v>2767</v>
      </c>
      <c r="K36" s="1328"/>
      <c r="L36" s="1303" t="s">
        <v>2768</v>
      </c>
      <c r="M36" s="1327"/>
      <c r="N36" s="1327">
        <v>71350.06</v>
      </c>
      <c r="O36" s="1327"/>
      <c r="P36" s="1327">
        <v>71350.06</v>
      </c>
      <c r="Q36" s="1303" t="s">
        <v>2727</v>
      </c>
      <c r="R36" s="1303" t="s">
        <v>2728</v>
      </c>
    </row>
    <row r="37" spans="1:18" s="555" customFormat="1" ht="136.5" customHeight="1" x14ac:dyDescent="0.25">
      <c r="A37" s="1303"/>
      <c r="B37" s="1303"/>
      <c r="C37" s="1303"/>
      <c r="D37" s="1303"/>
      <c r="E37" s="1303"/>
      <c r="F37" s="1336"/>
      <c r="G37" s="614"/>
      <c r="H37" s="515" t="s">
        <v>585</v>
      </c>
      <c r="I37" s="609">
        <v>70</v>
      </c>
      <c r="J37" s="1303"/>
      <c r="K37" s="1328"/>
      <c r="L37" s="1303"/>
      <c r="M37" s="1327"/>
      <c r="N37" s="1327"/>
      <c r="O37" s="1327"/>
      <c r="P37" s="1327"/>
      <c r="Q37" s="1303"/>
      <c r="R37" s="1303"/>
    </row>
    <row r="38" spans="1:18" s="555" customFormat="1" ht="138.75" customHeight="1" x14ac:dyDescent="0.25">
      <c r="A38" s="1303"/>
      <c r="B38" s="1303"/>
      <c r="C38" s="1303"/>
      <c r="D38" s="1303"/>
      <c r="E38" s="1303"/>
      <c r="F38" s="1303"/>
      <c r="G38" s="1316" t="s">
        <v>190</v>
      </c>
      <c r="H38" s="609" t="s">
        <v>2769</v>
      </c>
      <c r="I38" s="609">
        <v>1</v>
      </c>
      <c r="J38" s="1303"/>
      <c r="K38" s="1328"/>
      <c r="L38" s="1303"/>
      <c r="M38" s="1327"/>
      <c r="N38" s="1327"/>
      <c r="O38" s="1327"/>
      <c r="P38" s="1327"/>
      <c r="Q38" s="1303"/>
      <c r="R38" s="1303"/>
    </row>
    <row r="39" spans="1:18" s="555" customFormat="1" ht="151.5" customHeight="1" x14ac:dyDescent="0.25">
      <c r="A39" s="1303"/>
      <c r="B39" s="1303"/>
      <c r="C39" s="1303"/>
      <c r="D39" s="1303"/>
      <c r="E39" s="1303"/>
      <c r="F39" s="1336"/>
      <c r="G39" s="1317"/>
      <c r="H39" s="514" t="s">
        <v>2770</v>
      </c>
      <c r="I39" s="611">
        <v>4000</v>
      </c>
      <c r="J39" s="1303"/>
      <c r="K39" s="1328"/>
      <c r="L39" s="1328"/>
      <c r="M39" s="1327"/>
      <c r="N39" s="1327"/>
      <c r="O39" s="1327"/>
      <c r="P39" s="1327"/>
      <c r="Q39" s="1303"/>
      <c r="R39" s="1303"/>
    </row>
    <row r="40" spans="1:18" s="555" customFormat="1" ht="45" customHeight="1" x14ac:dyDescent="0.25">
      <c r="A40" s="1328">
        <v>9</v>
      </c>
      <c r="B40" s="1328">
        <v>1</v>
      </c>
      <c r="C40" s="1328">
        <v>4</v>
      </c>
      <c r="D40" s="1303">
        <v>2</v>
      </c>
      <c r="E40" s="1303" t="s">
        <v>2771</v>
      </c>
      <c r="F40" s="1303" t="s">
        <v>2772</v>
      </c>
      <c r="G40" s="1303" t="s">
        <v>1723</v>
      </c>
      <c r="H40" s="609" t="s">
        <v>50</v>
      </c>
      <c r="I40" s="612" t="s">
        <v>41</v>
      </c>
      <c r="J40" s="1331" t="s">
        <v>2773</v>
      </c>
      <c r="K40" s="1332"/>
      <c r="L40" s="1332" t="s">
        <v>2774</v>
      </c>
      <c r="M40" s="1327"/>
      <c r="N40" s="1327">
        <v>30867</v>
      </c>
      <c r="O40" s="1327"/>
      <c r="P40" s="1327">
        <v>30867</v>
      </c>
      <c r="Q40" s="1303" t="s">
        <v>2727</v>
      </c>
      <c r="R40" s="1303" t="s">
        <v>2728</v>
      </c>
    </row>
    <row r="41" spans="1:18" s="555" customFormat="1" ht="51" customHeight="1" x14ac:dyDescent="0.25">
      <c r="A41" s="1328"/>
      <c r="B41" s="1328"/>
      <c r="C41" s="1328"/>
      <c r="D41" s="1303"/>
      <c r="E41" s="1303"/>
      <c r="F41" s="1303"/>
      <c r="G41" s="1303"/>
      <c r="H41" s="609" t="s">
        <v>585</v>
      </c>
      <c r="I41" s="612" t="s">
        <v>1496</v>
      </c>
      <c r="J41" s="1331"/>
      <c r="K41" s="1332"/>
      <c r="L41" s="1332"/>
      <c r="M41" s="1327"/>
      <c r="N41" s="1327"/>
      <c r="O41" s="1327"/>
      <c r="P41" s="1327"/>
      <c r="Q41" s="1303"/>
      <c r="R41" s="1303"/>
    </row>
    <row r="42" spans="1:18" s="555" customFormat="1" ht="94.5" customHeight="1" x14ac:dyDescent="0.25">
      <c r="A42" s="1328"/>
      <c r="B42" s="1328"/>
      <c r="C42" s="1328"/>
      <c r="D42" s="1303"/>
      <c r="E42" s="1303"/>
      <c r="F42" s="1303"/>
      <c r="G42" s="1303" t="s">
        <v>44</v>
      </c>
      <c r="H42" s="609" t="s">
        <v>201</v>
      </c>
      <c r="I42" s="612" t="s">
        <v>41</v>
      </c>
      <c r="J42" s="1331"/>
      <c r="K42" s="1332"/>
      <c r="L42" s="1332"/>
      <c r="M42" s="1327"/>
      <c r="N42" s="1327"/>
      <c r="O42" s="1327"/>
      <c r="P42" s="1327"/>
      <c r="Q42" s="1303"/>
      <c r="R42" s="1303"/>
    </row>
    <row r="43" spans="1:18" s="555" customFormat="1" ht="63" customHeight="1" x14ac:dyDescent="0.25">
      <c r="A43" s="1328"/>
      <c r="B43" s="1328"/>
      <c r="C43" s="1328"/>
      <c r="D43" s="1303"/>
      <c r="E43" s="1303"/>
      <c r="F43" s="1303"/>
      <c r="G43" s="1303"/>
      <c r="H43" s="609" t="s">
        <v>585</v>
      </c>
      <c r="I43" s="612" t="s">
        <v>1496</v>
      </c>
      <c r="J43" s="1331"/>
      <c r="K43" s="1332"/>
      <c r="L43" s="1332"/>
      <c r="M43" s="1327"/>
      <c r="N43" s="1327"/>
      <c r="O43" s="1327"/>
      <c r="P43" s="1327"/>
      <c r="Q43" s="1303"/>
      <c r="R43" s="1303"/>
    </row>
    <row r="44" spans="1:18" s="555" customFormat="1" ht="41.25" customHeight="1" x14ac:dyDescent="0.25">
      <c r="A44" s="1328">
        <v>10</v>
      </c>
      <c r="B44" s="1328">
        <v>1</v>
      </c>
      <c r="C44" s="1328">
        <v>4</v>
      </c>
      <c r="D44" s="1303">
        <v>2</v>
      </c>
      <c r="E44" s="1303" t="s">
        <v>2775</v>
      </c>
      <c r="F44" s="1303" t="s">
        <v>2776</v>
      </c>
      <c r="G44" s="1303" t="s">
        <v>1723</v>
      </c>
      <c r="H44" s="609" t="s">
        <v>50</v>
      </c>
      <c r="I44" s="612" t="s">
        <v>41</v>
      </c>
      <c r="J44" s="1331" t="s">
        <v>2777</v>
      </c>
      <c r="K44" s="1332"/>
      <c r="L44" s="1332" t="s">
        <v>2778</v>
      </c>
      <c r="M44" s="1327"/>
      <c r="N44" s="1327">
        <v>31010</v>
      </c>
      <c r="O44" s="1327"/>
      <c r="P44" s="1327">
        <v>31010</v>
      </c>
      <c r="Q44" s="1303" t="s">
        <v>2727</v>
      </c>
      <c r="R44" s="1303" t="s">
        <v>2728</v>
      </c>
    </row>
    <row r="45" spans="1:18" s="555" customFormat="1" ht="94.5" customHeight="1" x14ac:dyDescent="0.25">
      <c r="A45" s="1328"/>
      <c r="B45" s="1328"/>
      <c r="C45" s="1328"/>
      <c r="D45" s="1303"/>
      <c r="E45" s="1303"/>
      <c r="F45" s="1303"/>
      <c r="G45" s="1303"/>
      <c r="H45" s="609" t="s">
        <v>585</v>
      </c>
      <c r="I45" s="612" t="s">
        <v>1496</v>
      </c>
      <c r="J45" s="1331"/>
      <c r="K45" s="1332"/>
      <c r="L45" s="1332"/>
      <c r="M45" s="1327"/>
      <c r="N45" s="1327"/>
      <c r="O45" s="1327"/>
      <c r="P45" s="1327"/>
      <c r="Q45" s="1303"/>
      <c r="R45" s="1303"/>
    </row>
    <row r="46" spans="1:18" s="555" customFormat="1" ht="110.25" customHeight="1" x14ac:dyDescent="0.25">
      <c r="A46" s="1328"/>
      <c r="B46" s="1328"/>
      <c r="C46" s="1328"/>
      <c r="D46" s="1303"/>
      <c r="E46" s="1303"/>
      <c r="F46" s="1303"/>
      <c r="G46" s="1303" t="s">
        <v>44</v>
      </c>
      <c r="H46" s="609" t="s">
        <v>201</v>
      </c>
      <c r="I46" s="612" t="s">
        <v>41</v>
      </c>
      <c r="J46" s="1331"/>
      <c r="K46" s="1332"/>
      <c r="L46" s="1332"/>
      <c r="M46" s="1327"/>
      <c r="N46" s="1327"/>
      <c r="O46" s="1327"/>
      <c r="P46" s="1327"/>
      <c r="Q46" s="1303"/>
      <c r="R46" s="1303"/>
    </row>
    <row r="47" spans="1:18" s="555" customFormat="1" ht="54.75" customHeight="1" x14ac:dyDescent="0.25">
      <c r="A47" s="1328"/>
      <c r="B47" s="1328"/>
      <c r="C47" s="1328"/>
      <c r="D47" s="1303"/>
      <c r="E47" s="1303"/>
      <c r="F47" s="1303"/>
      <c r="G47" s="1303"/>
      <c r="H47" s="609" t="s">
        <v>585</v>
      </c>
      <c r="I47" s="612" t="s">
        <v>1496</v>
      </c>
      <c r="J47" s="1331"/>
      <c r="K47" s="1332"/>
      <c r="L47" s="1332"/>
      <c r="M47" s="1327"/>
      <c r="N47" s="1327"/>
      <c r="O47" s="1327"/>
      <c r="P47" s="1327"/>
      <c r="Q47" s="1303"/>
      <c r="R47" s="1303"/>
    </row>
    <row r="48" spans="1:18" s="555" customFormat="1" ht="245.25" customHeight="1" x14ac:dyDescent="0.25">
      <c r="A48" s="609">
        <v>11</v>
      </c>
      <c r="B48" s="611">
        <v>1</v>
      </c>
      <c r="C48" s="611">
        <v>4</v>
      </c>
      <c r="D48" s="611">
        <v>2</v>
      </c>
      <c r="E48" s="615" t="s">
        <v>2779</v>
      </c>
      <c r="F48" s="615" t="s">
        <v>2780</v>
      </c>
      <c r="G48" s="611" t="s">
        <v>776</v>
      </c>
      <c r="H48" s="611" t="s">
        <v>222</v>
      </c>
      <c r="I48" s="611">
        <v>3</v>
      </c>
      <c r="J48" s="615" t="s">
        <v>2781</v>
      </c>
      <c r="K48" s="513"/>
      <c r="L48" s="609" t="s">
        <v>2745</v>
      </c>
      <c r="M48" s="513"/>
      <c r="N48" s="610">
        <v>112500</v>
      </c>
      <c r="O48" s="610"/>
      <c r="P48" s="610">
        <v>112500</v>
      </c>
      <c r="Q48" s="611" t="s">
        <v>2727</v>
      </c>
      <c r="R48" s="609" t="s">
        <v>2728</v>
      </c>
    </row>
    <row r="49" spans="1:18" s="555" customFormat="1" ht="128.25" customHeight="1" x14ac:dyDescent="0.25">
      <c r="A49" s="1303">
        <v>12</v>
      </c>
      <c r="B49" s="1328">
        <v>1</v>
      </c>
      <c r="C49" s="1328">
        <v>4</v>
      </c>
      <c r="D49" s="1328">
        <v>2</v>
      </c>
      <c r="E49" s="1303" t="s">
        <v>2782</v>
      </c>
      <c r="F49" s="1303" t="s">
        <v>2783</v>
      </c>
      <c r="G49" s="1303" t="s">
        <v>1723</v>
      </c>
      <c r="H49" s="609" t="s">
        <v>50</v>
      </c>
      <c r="I49" s="612" t="s">
        <v>41</v>
      </c>
      <c r="J49" s="1303" t="s">
        <v>2784</v>
      </c>
      <c r="K49" s="1328"/>
      <c r="L49" s="1303" t="s">
        <v>2785</v>
      </c>
      <c r="M49" s="1328"/>
      <c r="N49" s="1327">
        <v>20600</v>
      </c>
      <c r="O49" s="1327"/>
      <c r="P49" s="1327">
        <v>20600</v>
      </c>
      <c r="Q49" s="1303" t="s">
        <v>2727</v>
      </c>
      <c r="R49" s="1303" t="s">
        <v>2728</v>
      </c>
    </row>
    <row r="50" spans="1:18" s="555" customFormat="1" ht="182.25" customHeight="1" x14ac:dyDescent="0.25">
      <c r="A50" s="1303"/>
      <c r="B50" s="1328"/>
      <c r="C50" s="1328"/>
      <c r="D50" s="1328"/>
      <c r="E50" s="1303"/>
      <c r="F50" s="1303"/>
      <c r="G50" s="1303"/>
      <c r="H50" s="609" t="s">
        <v>585</v>
      </c>
      <c r="I50" s="612" t="s">
        <v>1496</v>
      </c>
      <c r="J50" s="1303"/>
      <c r="K50" s="1328"/>
      <c r="L50" s="1328"/>
      <c r="M50" s="1328"/>
      <c r="N50" s="1327"/>
      <c r="O50" s="1327"/>
      <c r="P50" s="1327"/>
      <c r="Q50" s="1303"/>
      <c r="R50" s="1303"/>
    </row>
    <row r="51" spans="1:18" s="555" customFormat="1" ht="54" customHeight="1" x14ac:dyDescent="0.25">
      <c r="A51" s="1316">
        <v>13</v>
      </c>
      <c r="B51" s="1326">
        <v>1</v>
      </c>
      <c r="C51" s="1326">
        <v>4</v>
      </c>
      <c r="D51" s="1326">
        <v>2</v>
      </c>
      <c r="E51" s="1316" t="s">
        <v>2786</v>
      </c>
      <c r="F51" s="1316" t="s">
        <v>2787</v>
      </c>
      <c r="G51" s="1303" t="s">
        <v>44</v>
      </c>
      <c r="H51" s="609" t="s">
        <v>201</v>
      </c>
      <c r="I51" s="612" t="s">
        <v>41</v>
      </c>
      <c r="J51" s="1316" t="s">
        <v>2788</v>
      </c>
      <c r="K51" s="1326"/>
      <c r="L51" s="1316" t="s">
        <v>2789</v>
      </c>
      <c r="M51" s="1318"/>
      <c r="N51" s="1318">
        <v>55284.425000000003</v>
      </c>
      <c r="O51" s="512"/>
      <c r="P51" s="1318">
        <v>55284.425000000003</v>
      </c>
      <c r="Q51" s="1316" t="s">
        <v>2727</v>
      </c>
      <c r="R51" s="1316" t="s">
        <v>2728</v>
      </c>
    </row>
    <row r="52" spans="1:18" s="555" customFormat="1" ht="54" customHeight="1" x14ac:dyDescent="0.25">
      <c r="A52" s="1325"/>
      <c r="B52" s="1319"/>
      <c r="C52" s="1319"/>
      <c r="D52" s="1319"/>
      <c r="E52" s="1325"/>
      <c r="F52" s="1325"/>
      <c r="G52" s="1303"/>
      <c r="H52" s="609" t="s">
        <v>585</v>
      </c>
      <c r="I52" s="612" t="s">
        <v>1509</v>
      </c>
      <c r="J52" s="1325"/>
      <c r="K52" s="1319"/>
      <c r="L52" s="1325"/>
      <c r="M52" s="1319"/>
      <c r="N52" s="1319"/>
      <c r="O52" s="511"/>
      <c r="P52" s="1329"/>
      <c r="Q52" s="1325"/>
      <c r="R52" s="1325"/>
    </row>
    <row r="53" spans="1:18" s="555" customFormat="1" ht="54" customHeight="1" x14ac:dyDescent="0.25">
      <c r="A53" s="1325"/>
      <c r="B53" s="1319"/>
      <c r="C53" s="1319"/>
      <c r="D53" s="1319"/>
      <c r="E53" s="1325"/>
      <c r="F53" s="1325"/>
      <c r="G53" s="1316" t="s">
        <v>194</v>
      </c>
      <c r="H53" s="609" t="s">
        <v>50</v>
      </c>
      <c r="I53" s="612" t="s">
        <v>41</v>
      </c>
      <c r="J53" s="1325"/>
      <c r="K53" s="1319"/>
      <c r="L53" s="1325"/>
      <c r="M53" s="1319"/>
      <c r="N53" s="1319"/>
      <c r="O53" s="511"/>
      <c r="P53" s="1329"/>
      <c r="Q53" s="1325"/>
      <c r="R53" s="1325"/>
    </row>
    <row r="54" spans="1:18" s="555" customFormat="1" ht="54" customHeight="1" x14ac:dyDescent="0.25">
      <c r="A54" s="1325"/>
      <c r="B54" s="1319"/>
      <c r="C54" s="1319"/>
      <c r="D54" s="1319"/>
      <c r="E54" s="1325"/>
      <c r="F54" s="1325"/>
      <c r="G54" s="1317"/>
      <c r="H54" s="609" t="s">
        <v>51</v>
      </c>
      <c r="I54" s="612" t="s">
        <v>2790</v>
      </c>
      <c r="J54" s="1325"/>
      <c r="K54" s="1319"/>
      <c r="L54" s="1325"/>
      <c r="M54" s="1319"/>
      <c r="N54" s="1319"/>
      <c r="O54" s="511"/>
      <c r="P54" s="1329"/>
      <c r="Q54" s="1325"/>
      <c r="R54" s="1325"/>
    </row>
    <row r="55" spans="1:18" s="555" customFormat="1" ht="54" customHeight="1" x14ac:dyDescent="0.25">
      <c r="A55" s="1325"/>
      <c r="B55" s="1319"/>
      <c r="C55" s="1319"/>
      <c r="D55" s="1319"/>
      <c r="E55" s="1325"/>
      <c r="F55" s="1325"/>
      <c r="G55" s="1316" t="s">
        <v>1818</v>
      </c>
      <c r="H55" s="609" t="s">
        <v>1852</v>
      </c>
      <c r="I55" s="612" t="s">
        <v>41</v>
      </c>
      <c r="J55" s="1325"/>
      <c r="K55" s="1319"/>
      <c r="L55" s="1325"/>
      <c r="M55" s="1319"/>
      <c r="N55" s="1319"/>
      <c r="O55" s="511"/>
      <c r="P55" s="1329"/>
      <c r="Q55" s="1325"/>
      <c r="R55" s="1325"/>
    </row>
    <row r="56" spans="1:18" s="555" customFormat="1" ht="54" customHeight="1" x14ac:dyDescent="0.25">
      <c r="A56" s="1317"/>
      <c r="B56" s="1320"/>
      <c r="C56" s="1320"/>
      <c r="D56" s="1320"/>
      <c r="E56" s="1317"/>
      <c r="F56" s="1317"/>
      <c r="G56" s="1317"/>
      <c r="H56" s="609" t="s">
        <v>2791</v>
      </c>
      <c r="I56" s="612" t="s">
        <v>2790</v>
      </c>
      <c r="J56" s="1317"/>
      <c r="K56" s="1320"/>
      <c r="L56" s="1317"/>
      <c r="M56" s="1320"/>
      <c r="N56" s="1320"/>
      <c r="O56" s="510"/>
      <c r="P56" s="1330"/>
      <c r="Q56" s="1317"/>
      <c r="R56" s="1317"/>
    </row>
    <row r="57" spans="1:18" s="555" customFormat="1" ht="111.75" customHeight="1" x14ac:dyDescent="0.25">
      <c r="A57" s="1302">
        <v>14</v>
      </c>
      <c r="B57" s="1302">
        <v>1</v>
      </c>
      <c r="C57" s="1324">
        <v>4</v>
      </c>
      <c r="D57" s="1302">
        <v>2</v>
      </c>
      <c r="E57" s="1302" t="s">
        <v>2792</v>
      </c>
      <c r="F57" s="1302" t="s">
        <v>2793</v>
      </c>
      <c r="G57" s="1302" t="s">
        <v>44</v>
      </c>
      <c r="H57" s="615" t="s">
        <v>201</v>
      </c>
      <c r="I57" s="615">
        <v>1</v>
      </c>
      <c r="J57" s="1302" t="s">
        <v>2794</v>
      </c>
      <c r="K57" s="1322"/>
      <c r="L57" s="1322" t="s">
        <v>2745</v>
      </c>
      <c r="M57" s="1321"/>
      <c r="N57" s="1321">
        <v>34587</v>
      </c>
      <c r="O57" s="1321"/>
      <c r="P57" s="1321">
        <v>34587</v>
      </c>
      <c r="Q57" s="1302" t="s">
        <v>2727</v>
      </c>
      <c r="R57" s="1302" t="s">
        <v>2728</v>
      </c>
    </row>
    <row r="58" spans="1:18" s="555" customFormat="1" ht="111.75" customHeight="1" x14ac:dyDescent="0.25">
      <c r="A58" s="1302"/>
      <c r="B58" s="1302"/>
      <c r="C58" s="1324"/>
      <c r="D58" s="1302"/>
      <c r="E58" s="1302"/>
      <c r="F58" s="1302"/>
      <c r="G58" s="1302"/>
      <c r="H58" s="615" t="s">
        <v>585</v>
      </c>
      <c r="I58" s="509" t="s">
        <v>1509</v>
      </c>
      <c r="J58" s="1302"/>
      <c r="K58" s="1322"/>
      <c r="L58" s="1322"/>
      <c r="M58" s="1321"/>
      <c r="N58" s="1321"/>
      <c r="O58" s="1321"/>
      <c r="P58" s="1321"/>
      <c r="Q58" s="1302"/>
      <c r="R58" s="1302"/>
    </row>
    <row r="59" spans="1:18" s="555" customFormat="1" ht="178.5" customHeight="1" x14ac:dyDescent="0.25">
      <c r="A59" s="1302">
        <v>15</v>
      </c>
      <c r="B59" s="1302">
        <v>1</v>
      </c>
      <c r="C59" s="1302">
        <v>4</v>
      </c>
      <c r="D59" s="1302">
        <v>2</v>
      </c>
      <c r="E59" s="1302" t="s">
        <v>2795</v>
      </c>
      <c r="F59" s="1316" t="s">
        <v>2796</v>
      </c>
      <c r="G59" s="1302" t="s">
        <v>44</v>
      </c>
      <c r="H59" s="615" t="s">
        <v>201</v>
      </c>
      <c r="I59" s="615">
        <v>1</v>
      </c>
      <c r="J59" s="1303" t="s">
        <v>2797</v>
      </c>
      <c r="K59" s="1302"/>
      <c r="L59" s="1302" t="s">
        <v>2798</v>
      </c>
      <c r="M59" s="1302"/>
      <c r="N59" s="1323">
        <v>27299.85</v>
      </c>
      <c r="O59" s="1323"/>
      <c r="P59" s="1323">
        <v>27299.85</v>
      </c>
      <c r="Q59" s="1323" t="s">
        <v>2727</v>
      </c>
      <c r="R59" s="1302" t="s">
        <v>2728</v>
      </c>
    </row>
    <row r="60" spans="1:18" s="555" customFormat="1" ht="150.75" customHeight="1" x14ac:dyDescent="0.25">
      <c r="A60" s="1302"/>
      <c r="B60" s="1302"/>
      <c r="C60" s="1302"/>
      <c r="D60" s="1302"/>
      <c r="E60" s="1302"/>
      <c r="F60" s="1317"/>
      <c r="G60" s="1302"/>
      <c r="H60" s="615" t="s">
        <v>585</v>
      </c>
      <c r="I60" s="509" t="s">
        <v>166</v>
      </c>
      <c r="J60" s="1303"/>
      <c r="K60" s="1303"/>
      <c r="L60" s="1303"/>
      <c r="M60" s="1303"/>
      <c r="N60" s="1323"/>
      <c r="O60" s="1323"/>
      <c r="P60" s="1323"/>
      <c r="Q60" s="1323"/>
      <c r="R60" s="1302"/>
    </row>
    <row r="61" spans="1:18" s="555" customFormat="1" ht="65.25" customHeight="1" x14ac:dyDescent="0.25">
      <c r="A61" s="1310">
        <v>16</v>
      </c>
      <c r="B61" s="1310">
        <v>1</v>
      </c>
      <c r="C61" s="1313">
        <v>4</v>
      </c>
      <c r="D61" s="1304">
        <v>2</v>
      </c>
      <c r="E61" s="1304" t="s">
        <v>2799</v>
      </c>
      <c r="F61" s="1302" t="s">
        <v>2800</v>
      </c>
      <c r="G61" s="1302" t="s">
        <v>380</v>
      </c>
      <c r="H61" s="615" t="s">
        <v>1243</v>
      </c>
      <c r="I61" s="509" t="s">
        <v>199</v>
      </c>
      <c r="J61" s="1304" t="s">
        <v>2801</v>
      </c>
      <c r="K61" s="1307"/>
      <c r="L61" s="1307" t="s">
        <v>2802</v>
      </c>
      <c r="M61" s="1299"/>
      <c r="N61" s="1299">
        <v>69200</v>
      </c>
      <c r="O61" s="1299"/>
      <c r="P61" s="1299">
        <v>69200</v>
      </c>
      <c r="Q61" s="1304" t="s">
        <v>2727</v>
      </c>
      <c r="R61" s="1304" t="s">
        <v>2728</v>
      </c>
    </row>
    <row r="62" spans="1:18" s="555" customFormat="1" ht="68.25" customHeight="1" x14ac:dyDescent="0.25">
      <c r="A62" s="1311"/>
      <c r="B62" s="1311"/>
      <c r="C62" s="1314"/>
      <c r="D62" s="1305"/>
      <c r="E62" s="1305"/>
      <c r="F62" s="1302"/>
      <c r="G62" s="1302"/>
      <c r="H62" s="615" t="s">
        <v>585</v>
      </c>
      <c r="I62" s="509" t="s">
        <v>2803</v>
      </c>
      <c r="J62" s="1305"/>
      <c r="K62" s="1308"/>
      <c r="L62" s="1308"/>
      <c r="M62" s="1300"/>
      <c r="N62" s="1300"/>
      <c r="O62" s="1300"/>
      <c r="P62" s="1300"/>
      <c r="Q62" s="1305"/>
      <c r="R62" s="1305"/>
    </row>
    <row r="63" spans="1:18" s="555" customFormat="1" ht="63.75" customHeight="1" x14ac:dyDescent="0.25">
      <c r="A63" s="1311"/>
      <c r="B63" s="1311"/>
      <c r="C63" s="1314"/>
      <c r="D63" s="1305"/>
      <c r="E63" s="1305"/>
      <c r="F63" s="1302"/>
      <c r="G63" s="1304" t="s">
        <v>194</v>
      </c>
      <c r="H63" s="615" t="s">
        <v>50</v>
      </c>
      <c r="I63" s="509" t="s">
        <v>41</v>
      </c>
      <c r="J63" s="1305"/>
      <c r="K63" s="1308"/>
      <c r="L63" s="1308"/>
      <c r="M63" s="1300"/>
      <c r="N63" s="1300"/>
      <c r="O63" s="1300"/>
      <c r="P63" s="1300"/>
      <c r="Q63" s="1305"/>
      <c r="R63" s="1305"/>
    </row>
    <row r="64" spans="1:18" s="555" customFormat="1" ht="69.75" customHeight="1" x14ac:dyDescent="0.25">
      <c r="A64" s="1312"/>
      <c r="B64" s="1312"/>
      <c r="C64" s="1315"/>
      <c r="D64" s="1306"/>
      <c r="E64" s="1306"/>
      <c r="F64" s="1302"/>
      <c r="G64" s="1306"/>
      <c r="H64" s="615" t="s">
        <v>585</v>
      </c>
      <c r="I64" s="509" t="s">
        <v>2473</v>
      </c>
      <c r="J64" s="1306"/>
      <c r="K64" s="1309"/>
      <c r="L64" s="1309"/>
      <c r="M64" s="1301"/>
      <c r="N64" s="1301"/>
      <c r="O64" s="1301"/>
      <c r="P64" s="1301"/>
      <c r="Q64" s="1306"/>
      <c r="R64" s="1306"/>
    </row>
    <row r="65" spans="1:18" s="555" customFormat="1" ht="61.5" customHeight="1" x14ac:dyDescent="0.25">
      <c r="A65" s="982">
        <v>17</v>
      </c>
      <c r="B65" s="984">
        <v>1</v>
      </c>
      <c r="C65" s="984">
        <v>4</v>
      </c>
      <c r="D65" s="984">
        <v>2</v>
      </c>
      <c r="E65" s="982" t="s">
        <v>2804</v>
      </c>
      <c r="F65" s="982" t="s">
        <v>2805</v>
      </c>
      <c r="G65" s="586" t="s">
        <v>56</v>
      </c>
      <c r="H65" s="586" t="s">
        <v>57</v>
      </c>
      <c r="I65" s="586">
        <v>1</v>
      </c>
      <c r="J65" s="983" t="s">
        <v>2806</v>
      </c>
      <c r="K65" s="985"/>
      <c r="L65" s="983" t="s">
        <v>2760</v>
      </c>
      <c r="M65" s="985"/>
      <c r="N65" s="1014">
        <v>28000</v>
      </c>
      <c r="O65" s="985"/>
      <c r="P65" s="1014">
        <v>28000</v>
      </c>
      <c r="Q65" s="985" t="s">
        <v>2727</v>
      </c>
      <c r="R65" s="983" t="s">
        <v>2728</v>
      </c>
    </row>
    <row r="66" spans="1:18" s="555" customFormat="1" ht="53.25" customHeight="1" x14ac:dyDescent="0.25">
      <c r="A66" s="982"/>
      <c r="B66" s="984"/>
      <c r="C66" s="984"/>
      <c r="D66" s="984"/>
      <c r="E66" s="982"/>
      <c r="F66" s="982"/>
      <c r="G66" s="984" t="s">
        <v>938</v>
      </c>
      <c r="H66" s="605" t="s">
        <v>203</v>
      </c>
      <c r="I66" s="586">
        <v>1</v>
      </c>
      <c r="J66" s="990"/>
      <c r="K66" s="1003"/>
      <c r="L66" s="1003"/>
      <c r="M66" s="1003"/>
      <c r="N66" s="1015"/>
      <c r="O66" s="1003"/>
      <c r="P66" s="1015"/>
      <c r="Q66" s="1003"/>
      <c r="R66" s="1003"/>
    </row>
    <row r="67" spans="1:18" s="555" customFormat="1" ht="77.25" customHeight="1" x14ac:dyDescent="0.25">
      <c r="A67" s="982"/>
      <c r="B67" s="984"/>
      <c r="C67" s="984"/>
      <c r="D67" s="984"/>
      <c r="E67" s="982"/>
      <c r="F67" s="982"/>
      <c r="G67" s="984"/>
      <c r="H67" s="605" t="s">
        <v>2764</v>
      </c>
      <c r="I67" s="586">
        <v>7</v>
      </c>
      <c r="J67" s="990"/>
      <c r="K67" s="1003"/>
      <c r="L67" s="1003"/>
      <c r="M67" s="1003"/>
      <c r="N67" s="1015"/>
      <c r="O67" s="1003"/>
      <c r="P67" s="1015"/>
      <c r="Q67" s="1003"/>
      <c r="R67" s="1003"/>
    </row>
    <row r="68" spans="1:18" s="555" customFormat="1" ht="61.5" customHeight="1" x14ac:dyDescent="0.25">
      <c r="A68" s="982"/>
      <c r="B68" s="984"/>
      <c r="C68" s="984"/>
      <c r="D68" s="984"/>
      <c r="E68" s="982"/>
      <c r="F68" s="982"/>
      <c r="G68" s="984" t="s">
        <v>194</v>
      </c>
      <c r="H68" s="586" t="s">
        <v>878</v>
      </c>
      <c r="I68" s="586">
        <v>1</v>
      </c>
      <c r="J68" s="990"/>
      <c r="K68" s="1003"/>
      <c r="L68" s="1003"/>
      <c r="M68" s="1003"/>
      <c r="N68" s="1015"/>
      <c r="O68" s="1003"/>
      <c r="P68" s="1015"/>
      <c r="Q68" s="1003"/>
      <c r="R68" s="1003"/>
    </row>
    <row r="69" spans="1:18" s="555" customFormat="1" ht="57" customHeight="1" x14ac:dyDescent="0.25">
      <c r="A69" s="982"/>
      <c r="B69" s="984"/>
      <c r="C69" s="984"/>
      <c r="D69" s="984"/>
      <c r="E69" s="982"/>
      <c r="F69" s="982"/>
      <c r="G69" s="984"/>
      <c r="H69" s="586" t="s">
        <v>585</v>
      </c>
      <c r="I69" s="586">
        <v>30</v>
      </c>
      <c r="J69" s="997"/>
      <c r="K69" s="1004"/>
      <c r="L69" s="1004"/>
      <c r="M69" s="1004"/>
      <c r="N69" s="1016"/>
      <c r="O69" s="1004"/>
      <c r="P69" s="1016"/>
      <c r="Q69" s="1004"/>
      <c r="R69" s="1004"/>
    </row>
    <row r="70" spans="1:18" x14ac:dyDescent="0.25">
      <c r="F70" s="508"/>
      <c r="G70" s="599"/>
      <c r="I70" s="598"/>
    </row>
    <row r="71" spans="1:18" ht="15.75" x14ac:dyDescent="0.25">
      <c r="M71" s="969"/>
      <c r="N71" s="1033" t="s">
        <v>35</v>
      </c>
      <c r="O71" s="1033"/>
      <c r="P71" s="1033"/>
    </row>
    <row r="72" spans="1:18" x14ac:dyDescent="0.25">
      <c r="M72" s="969"/>
      <c r="N72" s="826" t="s">
        <v>36</v>
      </c>
      <c r="O72" s="969" t="s">
        <v>37</v>
      </c>
      <c r="P72" s="969"/>
    </row>
    <row r="73" spans="1:18" x14ac:dyDescent="0.25">
      <c r="M73" s="969"/>
      <c r="N73" s="828"/>
      <c r="O73" s="393">
        <v>2020</v>
      </c>
      <c r="P73" s="393">
        <v>2021</v>
      </c>
    </row>
    <row r="74" spans="1:18" x14ac:dyDescent="0.25">
      <c r="M74" s="393" t="s">
        <v>729</v>
      </c>
      <c r="N74" s="601">
        <v>17</v>
      </c>
      <c r="O74" s="385">
        <f>SUM(O7,O20,O22,O24,O26,O30,O32)</f>
        <v>227821.89</v>
      </c>
      <c r="P74" s="385">
        <f>SUM(P57:P69,P51,P49,P48,P44,P40,P36)</f>
        <v>480698.33500000002</v>
      </c>
    </row>
    <row r="79" spans="1:18" x14ac:dyDescent="0.25">
      <c r="O79" s="380"/>
    </row>
  </sheetData>
  <mergeCells count="287">
    <mergeCell ref="Q4:Q5"/>
    <mergeCell ref="R4:R5"/>
    <mergeCell ref="A7:A19"/>
    <mergeCell ref="B7:B19"/>
    <mergeCell ref="C7:C19"/>
    <mergeCell ref="D7:D19"/>
    <mergeCell ref="E7:E19"/>
    <mergeCell ref="F7:F19"/>
    <mergeCell ref="G7:G8"/>
    <mergeCell ref="J7:J19"/>
    <mergeCell ref="G4:G5"/>
    <mergeCell ref="H4:I4"/>
    <mergeCell ref="J4:J5"/>
    <mergeCell ref="K4:L4"/>
    <mergeCell ref="M4:N4"/>
    <mergeCell ref="O4:P4"/>
    <mergeCell ref="A4:A5"/>
    <mergeCell ref="B4:B5"/>
    <mergeCell ref="C4:C5"/>
    <mergeCell ref="D4:D5"/>
    <mergeCell ref="E4:E5"/>
    <mergeCell ref="F4:F5"/>
    <mergeCell ref="Q7:Q19"/>
    <mergeCell ref="R7:R19"/>
    <mergeCell ref="G9:G10"/>
    <mergeCell ref="G11:G19"/>
    <mergeCell ref="H14:H15"/>
    <mergeCell ref="I14:I15"/>
    <mergeCell ref="K7:K19"/>
    <mergeCell ref="L7:L19"/>
    <mergeCell ref="M7:M19"/>
    <mergeCell ref="N7:N19"/>
    <mergeCell ref="O7:O19"/>
    <mergeCell ref="P7:P19"/>
    <mergeCell ref="O20:O21"/>
    <mergeCell ref="P20:P21"/>
    <mergeCell ref="Q20:Q21"/>
    <mergeCell ref="R20:R21"/>
    <mergeCell ref="A22:A23"/>
    <mergeCell ref="B22:B23"/>
    <mergeCell ref="C22:C23"/>
    <mergeCell ref="D22:D23"/>
    <mergeCell ref="E22:E23"/>
    <mergeCell ref="F22:F23"/>
    <mergeCell ref="G20:G21"/>
    <mergeCell ref="J20:J21"/>
    <mergeCell ref="K20:K21"/>
    <mergeCell ref="L20:L21"/>
    <mergeCell ref="M20:M21"/>
    <mergeCell ref="N20:N21"/>
    <mergeCell ref="A20:A21"/>
    <mergeCell ref="B20:B21"/>
    <mergeCell ref="C20:C21"/>
    <mergeCell ref="D20:D21"/>
    <mergeCell ref="E20:E21"/>
    <mergeCell ref="F20:F21"/>
    <mergeCell ref="O22:O23"/>
    <mergeCell ref="P22:P23"/>
    <mergeCell ref="Q22:Q23"/>
    <mergeCell ref="R22:R23"/>
    <mergeCell ref="A24:A25"/>
    <mergeCell ref="B24:B25"/>
    <mergeCell ref="C24:C25"/>
    <mergeCell ref="D24:D25"/>
    <mergeCell ref="E24:E25"/>
    <mergeCell ref="F24:F25"/>
    <mergeCell ref="G22:G23"/>
    <mergeCell ref="J22:J23"/>
    <mergeCell ref="K22:K23"/>
    <mergeCell ref="L22:L23"/>
    <mergeCell ref="M22:M23"/>
    <mergeCell ref="N22:N23"/>
    <mergeCell ref="O24:O25"/>
    <mergeCell ref="P24:P25"/>
    <mergeCell ref="Q24:Q25"/>
    <mergeCell ref="R24:R25"/>
    <mergeCell ref="L24:L25"/>
    <mergeCell ref="M24:M25"/>
    <mergeCell ref="N24:N25"/>
    <mergeCell ref="A26:A29"/>
    <mergeCell ref="B26:B29"/>
    <mergeCell ref="C26:C29"/>
    <mergeCell ref="D26:D29"/>
    <mergeCell ref="E26:E29"/>
    <mergeCell ref="F26:F29"/>
    <mergeCell ref="G24:G25"/>
    <mergeCell ref="J24:J25"/>
    <mergeCell ref="K24:K25"/>
    <mergeCell ref="O26:O29"/>
    <mergeCell ref="P26:P29"/>
    <mergeCell ref="Q26:Q29"/>
    <mergeCell ref="R26:R29"/>
    <mergeCell ref="G28:G29"/>
    <mergeCell ref="A30:A31"/>
    <mergeCell ref="B30:B31"/>
    <mergeCell ref="C30:C31"/>
    <mergeCell ref="D30:D31"/>
    <mergeCell ref="E30:E31"/>
    <mergeCell ref="G26:G27"/>
    <mergeCell ref="J26:J29"/>
    <mergeCell ref="K26:K29"/>
    <mergeCell ref="L26:L29"/>
    <mergeCell ref="M26:M29"/>
    <mergeCell ref="N26:N29"/>
    <mergeCell ref="R30:R31"/>
    <mergeCell ref="L30:L31"/>
    <mergeCell ref="M30:M31"/>
    <mergeCell ref="N30:N31"/>
    <mergeCell ref="O30:O31"/>
    <mergeCell ref="P30:P31"/>
    <mergeCell ref="Q30:Q31"/>
    <mergeCell ref="F30:F31"/>
    <mergeCell ref="A32:A35"/>
    <mergeCell ref="B32:B35"/>
    <mergeCell ref="C32:C35"/>
    <mergeCell ref="D32:D35"/>
    <mergeCell ref="E32:E35"/>
    <mergeCell ref="F32:F35"/>
    <mergeCell ref="G32:G33"/>
    <mergeCell ref="J32:J35"/>
    <mergeCell ref="K32:K35"/>
    <mergeCell ref="G30:G31"/>
    <mergeCell ref="H30:H31"/>
    <mergeCell ref="I30:I31"/>
    <mergeCell ref="J30:J31"/>
    <mergeCell ref="K30:K31"/>
    <mergeCell ref="R32:R35"/>
    <mergeCell ref="G34:G35"/>
    <mergeCell ref="A36:A39"/>
    <mergeCell ref="B36:B39"/>
    <mergeCell ref="C36:C39"/>
    <mergeCell ref="D36:D39"/>
    <mergeCell ref="E36:E39"/>
    <mergeCell ref="F36:F39"/>
    <mergeCell ref="J36:J39"/>
    <mergeCell ref="K36:K39"/>
    <mergeCell ref="L32:L35"/>
    <mergeCell ref="M32:M35"/>
    <mergeCell ref="N32:N35"/>
    <mergeCell ref="O32:O35"/>
    <mergeCell ref="P32:P35"/>
    <mergeCell ref="Q32:Q35"/>
    <mergeCell ref="R36:R39"/>
    <mergeCell ref="G38:G39"/>
    <mergeCell ref="M36:M39"/>
    <mergeCell ref="A40:A43"/>
    <mergeCell ref="B40:B43"/>
    <mergeCell ref="C40:C43"/>
    <mergeCell ref="D40:D43"/>
    <mergeCell ref="E40:E43"/>
    <mergeCell ref="F40:F43"/>
    <mergeCell ref="G40:G41"/>
    <mergeCell ref="J40:J43"/>
    <mergeCell ref="L36:L39"/>
    <mergeCell ref="N36:N39"/>
    <mergeCell ref="O36:O39"/>
    <mergeCell ref="P36:P39"/>
    <mergeCell ref="Q36:Q39"/>
    <mergeCell ref="Q40:Q43"/>
    <mergeCell ref="R40:R43"/>
    <mergeCell ref="G42:G43"/>
    <mergeCell ref="A44:A47"/>
    <mergeCell ref="B44:B47"/>
    <mergeCell ref="C44:C47"/>
    <mergeCell ref="D44:D47"/>
    <mergeCell ref="E44:E47"/>
    <mergeCell ref="F44:F47"/>
    <mergeCell ref="G44:G45"/>
    <mergeCell ref="K40:K43"/>
    <mergeCell ref="L40:L43"/>
    <mergeCell ref="M40:M43"/>
    <mergeCell ref="N40:N43"/>
    <mergeCell ref="O40:O43"/>
    <mergeCell ref="P40:P43"/>
    <mergeCell ref="P44:P47"/>
    <mergeCell ref="Q44:Q47"/>
    <mergeCell ref="R44:R47"/>
    <mergeCell ref="G46:G47"/>
    <mergeCell ref="A49:A50"/>
    <mergeCell ref="B49:B50"/>
    <mergeCell ref="C49:C50"/>
    <mergeCell ref="D49:D50"/>
    <mergeCell ref="E49:E50"/>
    <mergeCell ref="F49:F50"/>
    <mergeCell ref="J44:J47"/>
    <mergeCell ref="K44:K47"/>
    <mergeCell ref="L44:L47"/>
    <mergeCell ref="M44:M47"/>
    <mergeCell ref="N44:N47"/>
    <mergeCell ref="O44:O47"/>
    <mergeCell ref="O49:O50"/>
    <mergeCell ref="P49:P50"/>
    <mergeCell ref="Q49:Q50"/>
    <mergeCell ref="R49:R50"/>
    <mergeCell ref="A51:A56"/>
    <mergeCell ref="B51:B56"/>
    <mergeCell ref="C51:C56"/>
    <mergeCell ref="D51:D56"/>
    <mergeCell ref="E51:E56"/>
    <mergeCell ref="F51:F56"/>
    <mergeCell ref="G49:G50"/>
    <mergeCell ref="J49:J50"/>
    <mergeCell ref="K49:K50"/>
    <mergeCell ref="L49:L50"/>
    <mergeCell ref="M49:M50"/>
    <mergeCell ref="N49:N50"/>
    <mergeCell ref="P51:P56"/>
    <mergeCell ref="Q51:Q56"/>
    <mergeCell ref="R51:R56"/>
    <mergeCell ref="G53:G54"/>
    <mergeCell ref="G55:G56"/>
    <mergeCell ref="A57:A58"/>
    <mergeCell ref="B57:B58"/>
    <mergeCell ref="C57:C58"/>
    <mergeCell ref="D57:D58"/>
    <mergeCell ref="E57:E58"/>
    <mergeCell ref="G51:G52"/>
    <mergeCell ref="J51:J56"/>
    <mergeCell ref="K51:K56"/>
    <mergeCell ref="L51:L56"/>
    <mergeCell ref="M51:M56"/>
    <mergeCell ref="N51:N56"/>
    <mergeCell ref="N57:N58"/>
    <mergeCell ref="O57:O58"/>
    <mergeCell ref="P57:P58"/>
    <mergeCell ref="Q57:Q58"/>
    <mergeCell ref="R57:R58"/>
    <mergeCell ref="A59:A60"/>
    <mergeCell ref="B59:B60"/>
    <mergeCell ref="C59:C60"/>
    <mergeCell ref="D59:D60"/>
    <mergeCell ref="E59:E60"/>
    <mergeCell ref="F57:F58"/>
    <mergeCell ref="G57:G58"/>
    <mergeCell ref="J57:J58"/>
    <mergeCell ref="K57:K58"/>
    <mergeCell ref="L57:L58"/>
    <mergeCell ref="M57:M58"/>
    <mergeCell ref="N59:N60"/>
    <mergeCell ref="O59:O60"/>
    <mergeCell ref="P59:P60"/>
    <mergeCell ref="Q59:Q60"/>
    <mergeCell ref="R59:R60"/>
    <mergeCell ref="L59:L60"/>
    <mergeCell ref="M59:M60"/>
    <mergeCell ref="Q61:Q64"/>
    <mergeCell ref="R61:R64"/>
    <mergeCell ref="G63:G64"/>
    <mergeCell ref="F61:F64"/>
    <mergeCell ref="G61:G62"/>
    <mergeCell ref="J61:J64"/>
    <mergeCell ref="K61:K64"/>
    <mergeCell ref="L61:L64"/>
    <mergeCell ref="M61:M64"/>
    <mergeCell ref="F59:F60"/>
    <mergeCell ref="G59:G60"/>
    <mergeCell ref="J59:J60"/>
    <mergeCell ref="K59:K60"/>
    <mergeCell ref="A65:A69"/>
    <mergeCell ref="B65:B69"/>
    <mergeCell ref="C65:C69"/>
    <mergeCell ref="D65:D69"/>
    <mergeCell ref="E65:E69"/>
    <mergeCell ref="F65:F69"/>
    <mergeCell ref="N61:N64"/>
    <mergeCell ref="O61:O64"/>
    <mergeCell ref="P61:P64"/>
    <mergeCell ref="P65:P69"/>
    <mergeCell ref="A61:A64"/>
    <mergeCell ref="B61:B64"/>
    <mergeCell ref="C61:C64"/>
    <mergeCell ref="D61:D64"/>
    <mergeCell ref="E61:E64"/>
    <mergeCell ref="Q65:Q69"/>
    <mergeCell ref="R65:R69"/>
    <mergeCell ref="G66:G67"/>
    <mergeCell ref="G68:G69"/>
    <mergeCell ref="M71:M73"/>
    <mergeCell ref="N71:P71"/>
    <mergeCell ref="N72:N73"/>
    <mergeCell ref="O72:P72"/>
    <mergeCell ref="J65:J69"/>
    <mergeCell ref="K65:K69"/>
    <mergeCell ref="L65:L69"/>
    <mergeCell ref="M65:M69"/>
    <mergeCell ref="N65:N69"/>
    <mergeCell ref="O65:O69"/>
  </mergeCells>
  <pageMargins left="0.7" right="0.7" top="0.75" bottom="0.75" header="0.3" footer="0.3"/>
  <pageSetup paperSize="8" scale="48" fitToHeight="0" orientation="landscape" r:id="rId1"/>
  <rowBreaks count="3" manualBreakCount="3">
    <brk id="23" max="16383" man="1"/>
    <brk id="35" max="16383" man="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01581-BEF8-4542-B502-A77E56EE8CAE}">
  <dimension ref="A1:S55"/>
  <sheetViews>
    <sheetView topLeftCell="F39" zoomScale="70" zoomScaleNormal="70" workbookViewId="0">
      <selection activeCell="E131" sqref="E131"/>
    </sheetView>
  </sheetViews>
  <sheetFormatPr defaultRowHeight="15" x14ac:dyDescent="0.25"/>
  <cols>
    <col min="1" max="1" width="4.5703125" style="354" customWidth="1"/>
    <col min="2" max="2" width="8.5703125" style="354" customWidth="1"/>
    <col min="3" max="3" width="11.42578125" style="354" customWidth="1"/>
    <col min="4" max="4" width="9.5703125" style="354" customWidth="1"/>
    <col min="5" max="5" width="45.5703125" style="354" customWidth="1"/>
    <col min="6" max="6" width="61.42578125" style="357" customWidth="1"/>
    <col min="7" max="7" width="35.5703125" style="354" customWidth="1"/>
    <col min="8" max="9" width="24.5703125" style="357" customWidth="1"/>
    <col min="10" max="10" width="32.42578125" style="354" customWidth="1"/>
    <col min="11" max="11" width="28.5703125" style="354" customWidth="1"/>
    <col min="12" max="12" width="17.42578125" style="354" customWidth="1"/>
    <col min="13" max="13" width="17.5703125" style="354" customWidth="1"/>
    <col min="14" max="14" width="17.42578125" style="354" customWidth="1"/>
    <col min="15" max="16" width="18" style="354" customWidth="1"/>
    <col min="17" max="17" width="21.42578125" style="354" customWidth="1"/>
    <col min="18" max="18" width="23.5703125" style="354" customWidth="1"/>
    <col min="19" max="19" width="19.5703125" style="354" customWidth="1"/>
    <col min="20" max="258" width="9.140625" style="354"/>
    <col min="259" max="259" width="4.5703125" style="354" bestFit="1" customWidth="1"/>
    <col min="260" max="260" width="9.5703125" style="354" bestFit="1" customWidth="1"/>
    <col min="261" max="261" width="10" style="354" bestFit="1" customWidth="1"/>
    <col min="262" max="262" width="8.5703125" style="354" bestFit="1" customWidth="1"/>
    <col min="263" max="263" width="22.5703125" style="354" customWidth="1"/>
    <col min="264" max="264" width="59.5703125" style="354" bestFit="1" customWidth="1"/>
    <col min="265" max="265" width="57.5703125" style="354" bestFit="1" customWidth="1"/>
    <col min="266" max="266" width="35.42578125" style="354" bestFit="1" customWidth="1"/>
    <col min="267" max="267" width="28.42578125" style="354" bestFit="1" customWidth="1"/>
    <col min="268" max="268" width="33.42578125" style="354" bestFit="1" customWidth="1"/>
    <col min="269" max="269" width="26" style="354" bestFit="1" customWidth="1"/>
    <col min="270" max="270" width="19.42578125" style="354" bestFit="1" customWidth="1"/>
    <col min="271" max="271" width="10.42578125" style="354" customWidth="1"/>
    <col min="272" max="272" width="11.5703125" style="354" customWidth="1"/>
    <col min="273" max="273" width="14.5703125" style="354" customWidth="1"/>
    <col min="274" max="274" width="9" style="354" bestFit="1" customWidth="1"/>
    <col min="275" max="514" width="9.140625" style="354"/>
    <col min="515" max="515" width="4.5703125" style="354" bestFit="1" customWidth="1"/>
    <col min="516" max="516" width="9.5703125" style="354" bestFit="1" customWidth="1"/>
    <col min="517" max="517" width="10" style="354" bestFit="1" customWidth="1"/>
    <col min="518" max="518" width="8.5703125" style="354" bestFit="1" customWidth="1"/>
    <col min="519" max="519" width="22.5703125" style="354" customWidth="1"/>
    <col min="520" max="520" width="59.5703125" style="354" bestFit="1" customWidth="1"/>
    <col min="521" max="521" width="57.5703125" style="354" bestFit="1" customWidth="1"/>
    <col min="522" max="522" width="35.42578125" style="354" bestFit="1" customWidth="1"/>
    <col min="523" max="523" width="28.42578125" style="354" bestFit="1" customWidth="1"/>
    <col min="524" max="524" width="33.42578125" style="354" bestFit="1" customWidth="1"/>
    <col min="525" max="525" width="26" style="354" bestFit="1" customWidth="1"/>
    <col min="526" max="526" width="19.42578125" style="354" bestFit="1" customWidth="1"/>
    <col min="527" max="527" width="10.42578125" style="354" customWidth="1"/>
    <col min="528" max="528" width="11.5703125" style="354" customWidth="1"/>
    <col min="529" max="529" width="14.5703125" style="354" customWidth="1"/>
    <col min="530" max="530" width="9" style="354" bestFit="1" customWidth="1"/>
    <col min="531" max="770" width="9.140625" style="354"/>
    <col min="771" max="771" width="4.5703125" style="354" bestFit="1" customWidth="1"/>
    <col min="772" max="772" width="9.5703125" style="354" bestFit="1" customWidth="1"/>
    <col min="773" max="773" width="10" style="354" bestFit="1" customWidth="1"/>
    <col min="774" max="774" width="8.5703125" style="354" bestFit="1" customWidth="1"/>
    <col min="775" max="775" width="22.5703125" style="354" customWidth="1"/>
    <col min="776" max="776" width="59.5703125" style="354" bestFit="1" customWidth="1"/>
    <col min="777" max="777" width="57.5703125" style="354" bestFit="1" customWidth="1"/>
    <col min="778" max="778" width="35.42578125" style="354" bestFit="1" customWidth="1"/>
    <col min="779" max="779" width="28.42578125" style="354" bestFit="1" customWidth="1"/>
    <col min="780" max="780" width="33.42578125" style="354" bestFit="1" customWidth="1"/>
    <col min="781" max="781" width="26" style="354" bestFit="1" customWidth="1"/>
    <col min="782" max="782" width="19.42578125" style="354" bestFit="1" customWidth="1"/>
    <col min="783" max="783" width="10.42578125" style="354" customWidth="1"/>
    <col min="784" max="784" width="11.5703125" style="354" customWidth="1"/>
    <col min="785" max="785" width="14.5703125" style="354" customWidth="1"/>
    <col min="786" max="786" width="9" style="354" bestFit="1" customWidth="1"/>
    <col min="787" max="1026" width="9.140625" style="354"/>
    <col min="1027" max="1027" width="4.5703125" style="354" bestFit="1" customWidth="1"/>
    <col min="1028" max="1028" width="9.5703125" style="354" bestFit="1" customWidth="1"/>
    <col min="1029" max="1029" width="10" style="354" bestFit="1" customWidth="1"/>
    <col min="1030" max="1030" width="8.5703125" style="354" bestFit="1" customWidth="1"/>
    <col min="1031" max="1031" width="22.5703125" style="354" customWidth="1"/>
    <col min="1032" max="1032" width="59.5703125" style="354" bestFit="1" customWidth="1"/>
    <col min="1033" max="1033" width="57.5703125" style="354" bestFit="1" customWidth="1"/>
    <col min="1034" max="1034" width="35.42578125" style="354" bestFit="1" customWidth="1"/>
    <col min="1035" max="1035" width="28.42578125" style="354" bestFit="1" customWidth="1"/>
    <col min="1036" max="1036" width="33.42578125" style="354" bestFit="1" customWidth="1"/>
    <col min="1037" max="1037" width="26" style="354" bestFit="1" customWidth="1"/>
    <col min="1038" max="1038" width="19.42578125" style="354" bestFit="1" customWidth="1"/>
    <col min="1039" max="1039" width="10.42578125" style="354" customWidth="1"/>
    <col min="1040" max="1040" width="11.5703125" style="354" customWidth="1"/>
    <col min="1041" max="1041" width="14.5703125" style="354" customWidth="1"/>
    <col min="1042" max="1042" width="9" style="354" bestFit="1" customWidth="1"/>
    <col min="1043" max="1282" width="9.140625" style="354"/>
    <col min="1283" max="1283" width="4.5703125" style="354" bestFit="1" customWidth="1"/>
    <col min="1284" max="1284" width="9.5703125" style="354" bestFit="1" customWidth="1"/>
    <col min="1285" max="1285" width="10" style="354" bestFit="1" customWidth="1"/>
    <col min="1286" max="1286" width="8.5703125" style="354" bestFit="1" customWidth="1"/>
    <col min="1287" max="1287" width="22.5703125" style="354" customWidth="1"/>
    <col min="1288" max="1288" width="59.5703125" style="354" bestFit="1" customWidth="1"/>
    <col min="1289" max="1289" width="57.5703125" style="354" bestFit="1" customWidth="1"/>
    <col min="1290" max="1290" width="35.42578125" style="354" bestFit="1" customWidth="1"/>
    <col min="1291" max="1291" width="28.42578125" style="354" bestFit="1" customWidth="1"/>
    <col min="1292" max="1292" width="33.42578125" style="354" bestFit="1" customWidth="1"/>
    <col min="1293" max="1293" width="26" style="354" bestFit="1" customWidth="1"/>
    <col min="1294" max="1294" width="19.42578125" style="354" bestFit="1" customWidth="1"/>
    <col min="1295" max="1295" width="10.42578125" style="354" customWidth="1"/>
    <col min="1296" max="1296" width="11.5703125" style="354" customWidth="1"/>
    <col min="1297" max="1297" width="14.5703125" style="354" customWidth="1"/>
    <col min="1298" max="1298" width="9" style="354" bestFit="1" customWidth="1"/>
    <col min="1299" max="1538" width="9.140625" style="354"/>
    <col min="1539" max="1539" width="4.5703125" style="354" bestFit="1" customWidth="1"/>
    <col min="1540" max="1540" width="9.5703125" style="354" bestFit="1" customWidth="1"/>
    <col min="1541" max="1541" width="10" style="354" bestFit="1" customWidth="1"/>
    <col min="1542" max="1542" width="8.5703125" style="354" bestFit="1" customWidth="1"/>
    <col min="1543" max="1543" width="22.5703125" style="354" customWidth="1"/>
    <col min="1544" max="1544" width="59.5703125" style="354" bestFit="1" customWidth="1"/>
    <col min="1545" max="1545" width="57.5703125" style="354" bestFit="1" customWidth="1"/>
    <col min="1546" max="1546" width="35.42578125" style="354" bestFit="1" customWidth="1"/>
    <col min="1547" max="1547" width="28.42578125" style="354" bestFit="1" customWidth="1"/>
    <col min="1548" max="1548" width="33.42578125" style="354" bestFit="1" customWidth="1"/>
    <col min="1549" max="1549" width="26" style="354" bestFit="1" customWidth="1"/>
    <col min="1550" max="1550" width="19.42578125" style="354" bestFit="1" customWidth="1"/>
    <col min="1551" max="1551" width="10.42578125" style="354" customWidth="1"/>
    <col min="1552" max="1552" width="11.5703125" style="354" customWidth="1"/>
    <col min="1553" max="1553" width="14.5703125" style="354" customWidth="1"/>
    <col min="1554" max="1554" width="9" style="354" bestFit="1" customWidth="1"/>
    <col min="1555" max="1794" width="9.140625" style="354"/>
    <col min="1795" max="1795" width="4.5703125" style="354" bestFit="1" customWidth="1"/>
    <col min="1796" max="1796" width="9.5703125" style="354" bestFit="1" customWidth="1"/>
    <col min="1797" max="1797" width="10" style="354" bestFit="1" customWidth="1"/>
    <col min="1798" max="1798" width="8.5703125" style="354" bestFit="1" customWidth="1"/>
    <col min="1799" max="1799" width="22.5703125" style="354" customWidth="1"/>
    <col min="1800" max="1800" width="59.5703125" style="354" bestFit="1" customWidth="1"/>
    <col min="1801" max="1801" width="57.5703125" style="354" bestFit="1" customWidth="1"/>
    <col min="1802" max="1802" width="35.42578125" style="354" bestFit="1" customWidth="1"/>
    <col min="1803" max="1803" width="28.42578125" style="354" bestFit="1" customWidth="1"/>
    <col min="1804" max="1804" width="33.42578125" style="354" bestFit="1" customWidth="1"/>
    <col min="1805" max="1805" width="26" style="354" bestFit="1" customWidth="1"/>
    <col min="1806" max="1806" width="19.42578125" style="354" bestFit="1" customWidth="1"/>
    <col min="1807" max="1807" width="10.42578125" style="354" customWidth="1"/>
    <col min="1808" max="1808" width="11.5703125" style="354" customWidth="1"/>
    <col min="1809" max="1809" width="14.5703125" style="354" customWidth="1"/>
    <col min="1810" max="1810" width="9" style="354" bestFit="1" customWidth="1"/>
    <col min="1811" max="2050" width="9.140625" style="354"/>
    <col min="2051" max="2051" width="4.5703125" style="354" bestFit="1" customWidth="1"/>
    <col min="2052" max="2052" width="9.5703125" style="354" bestFit="1" customWidth="1"/>
    <col min="2053" max="2053" width="10" style="354" bestFit="1" customWidth="1"/>
    <col min="2054" max="2054" width="8.5703125" style="354" bestFit="1" customWidth="1"/>
    <col min="2055" max="2055" width="22.5703125" style="354" customWidth="1"/>
    <col min="2056" max="2056" width="59.5703125" style="354" bestFit="1" customWidth="1"/>
    <col min="2057" max="2057" width="57.5703125" style="354" bestFit="1" customWidth="1"/>
    <col min="2058" max="2058" width="35.42578125" style="354" bestFit="1" customWidth="1"/>
    <col min="2059" max="2059" width="28.42578125" style="354" bestFit="1" customWidth="1"/>
    <col min="2060" max="2060" width="33.42578125" style="354" bestFit="1" customWidth="1"/>
    <col min="2061" max="2061" width="26" style="354" bestFit="1" customWidth="1"/>
    <col min="2062" max="2062" width="19.42578125" style="354" bestFit="1" customWidth="1"/>
    <col min="2063" max="2063" width="10.42578125" style="354" customWidth="1"/>
    <col min="2064" max="2064" width="11.5703125" style="354" customWidth="1"/>
    <col min="2065" max="2065" width="14.5703125" style="354" customWidth="1"/>
    <col min="2066" max="2066" width="9" style="354" bestFit="1" customWidth="1"/>
    <col min="2067" max="2306" width="9.140625" style="354"/>
    <col min="2307" max="2307" width="4.5703125" style="354" bestFit="1" customWidth="1"/>
    <col min="2308" max="2308" width="9.5703125" style="354" bestFit="1" customWidth="1"/>
    <col min="2309" max="2309" width="10" style="354" bestFit="1" customWidth="1"/>
    <col min="2310" max="2310" width="8.5703125" style="354" bestFit="1" customWidth="1"/>
    <col min="2311" max="2311" width="22.5703125" style="354" customWidth="1"/>
    <col min="2312" max="2312" width="59.5703125" style="354" bestFit="1" customWidth="1"/>
    <col min="2313" max="2313" width="57.5703125" style="354" bestFit="1" customWidth="1"/>
    <col min="2314" max="2314" width="35.42578125" style="354" bestFit="1" customWidth="1"/>
    <col min="2315" max="2315" width="28.42578125" style="354" bestFit="1" customWidth="1"/>
    <col min="2316" max="2316" width="33.42578125" style="354" bestFit="1" customWidth="1"/>
    <col min="2317" max="2317" width="26" style="354" bestFit="1" customWidth="1"/>
    <col min="2318" max="2318" width="19.42578125" style="354" bestFit="1" customWidth="1"/>
    <col min="2319" max="2319" width="10.42578125" style="354" customWidth="1"/>
    <col min="2320" max="2320" width="11.5703125" style="354" customWidth="1"/>
    <col min="2321" max="2321" width="14.5703125" style="354" customWidth="1"/>
    <col min="2322" max="2322" width="9" style="354" bestFit="1" customWidth="1"/>
    <col min="2323" max="2562" width="9.140625" style="354"/>
    <col min="2563" max="2563" width="4.5703125" style="354" bestFit="1" customWidth="1"/>
    <col min="2564" max="2564" width="9.5703125" style="354" bestFit="1" customWidth="1"/>
    <col min="2565" max="2565" width="10" style="354" bestFit="1" customWidth="1"/>
    <col min="2566" max="2566" width="8.5703125" style="354" bestFit="1" customWidth="1"/>
    <col min="2567" max="2567" width="22.5703125" style="354" customWidth="1"/>
    <col min="2568" max="2568" width="59.5703125" style="354" bestFit="1" customWidth="1"/>
    <col min="2569" max="2569" width="57.5703125" style="354" bestFit="1" customWidth="1"/>
    <col min="2570" max="2570" width="35.42578125" style="354" bestFit="1" customWidth="1"/>
    <col min="2571" max="2571" width="28.42578125" style="354" bestFit="1" customWidth="1"/>
    <col min="2572" max="2572" width="33.42578125" style="354" bestFit="1" customWidth="1"/>
    <col min="2573" max="2573" width="26" style="354" bestFit="1" customWidth="1"/>
    <col min="2574" max="2574" width="19.42578125" style="354" bestFit="1" customWidth="1"/>
    <col min="2575" max="2575" width="10.42578125" style="354" customWidth="1"/>
    <col min="2576" max="2576" width="11.5703125" style="354" customWidth="1"/>
    <col min="2577" max="2577" width="14.5703125" style="354" customWidth="1"/>
    <col min="2578" max="2578" width="9" style="354" bestFit="1" customWidth="1"/>
    <col min="2579" max="2818" width="9.140625" style="354"/>
    <col min="2819" max="2819" width="4.5703125" style="354" bestFit="1" customWidth="1"/>
    <col min="2820" max="2820" width="9.5703125" style="354" bestFit="1" customWidth="1"/>
    <col min="2821" max="2821" width="10" style="354" bestFit="1" customWidth="1"/>
    <col min="2822" max="2822" width="8.5703125" style="354" bestFit="1" customWidth="1"/>
    <col min="2823" max="2823" width="22.5703125" style="354" customWidth="1"/>
    <col min="2824" max="2824" width="59.5703125" style="354" bestFit="1" customWidth="1"/>
    <col min="2825" max="2825" width="57.5703125" style="354" bestFit="1" customWidth="1"/>
    <col min="2826" max="2826" width="35.42578125" style="354" bestFit="1" customWidth="1"/>
    <col min="2827" max="2827" width="28.42578125" style="354" bestFit="1" customWidth="1"/>
    <col min="2828" max="2828" width="33.42578125" style="354" bestFit="1" customWidth="1"/>
    <col min="2829" max="2829" width="26" style="354" bestFit="1" customWidth="1"/>
    <col min="2830" max="2830" width="19.42578125" style="354" bestFit="1" customWidth="1"/>
    <col min="2831" max="2831" width="10.42578125" style="354" customWidth="1"/>
    <col min="2832" max="2832" width="11.5703125" style="354" customWidth="1"/>
    <col min="2833" max="2833" width="14.5703125" style="354" customWidth="1"/>
    <col min="2834" max="2834" width="9" style="354" bestFit="1" customWidth="1"/>
    <col min="2835" max="3074" width="9.140625" style="354"/>
    <col min="3075" max="3075" width="4.5703125" style="354" bestFit="1" customWidth="1"/>
    <col min="3076" max="3076" width="9.5703125" style="354" bestFit="1" customWidth="1"/>
    <col min="3077" max="3077" width="10" style="354" bestFit="1" customWidth="1"/>
    <col min="3078" max="3078" width="8.5703125" style="354" bestFit="1" customWidth="1"/>
    <col min="3079" max="3079" width="22.5703125" style="354" customWidth="1"/>
    <col min="3080" max="3080" width="59.5703125" style="354" bestFit="1" customWidth="1"/>
    <col min="3081" max="3081" width="57.5703125" style="354" bestFit="1" customWidth="1"/>
    <col min="3082" max="3082" width="35.42578125" style="354" bestFit="1" customWidth="1"/>
    <col min="3083" max="3083" width="28.42578125" style="354" bestFit="1" customWidth="1"/>
    <col min="3084" max="3084" width="33.42578125" style="354" bestFit="1" customWidth="1"/>
    <col min="3085" max="3085" width="26" style="354" bestFit="1" customWidth="1"/>
    <col min="3086" max="3086" width="19.42578125" style="354" bestFit="1" customWidth="1"/>
    <col min="3087" max="3087" width="10.42578125" style="354" customWidth="1"/>
    <col min="3088" max="3088" width="11.5703125" style="354" customWidth="1"/>
    <col min="3089" max="3089" width="14.5703125" style="354" customWidth="1"/>
    <col min="3090" max="3090" width="9" style="354" bestFit="1" customWidth="1"/>
    <col min="3091" max="3330" width="9.140625" style="354"/>
    <col min="3331" max="3331" width="4.5703125" style="354" bestFit="1" customWidth="1"/>
    <col min="3332" max="3332" width="9.5703125" style="354" bestFit="1" customWidth="1"/>
    <col min="3333" max="3333" width="10" style="354" bestFit="1" customWidth="1"/>
    <col min="3334" max="3334" width="8.5703125" style="354" bestFit="1" customWidth="1"/>
    <col min="3335" max="3335" width="22.5703125" style="354" customWidth="1"/>
    <col min="3336" max="3336" width="59.5703125" style="354" bestFit="1" customWidth="1"/>
    <col min="3337" max="3337" width="57.5703125" style="354" bestFit="1" customWidth="1"/>
    <col min="3338" max="3338" width="35.42578125" style="354" bestFit="1" customWidth="1"/>
    <col min="3339" max="3339" width="28.42578125" style="354" bestFit="1" customWidth="1"/>
    <col min="3340" max="3340" width="33.42578125" style="354" bestFit="1" customWidth="1"/>
    <col min="3341" max="3341" width="26" style="354" bestFit="1" customWidth="1"/>
    <col min="3342" max="3342" width="19.42578125" style="354" bestFit="1" customWidth="1"/>
    <col min="3343" max="3343" width="10.42578125" style="354" customWidth="1"/>
    <col min="3344" max="3344" width="11.5703125" style="354" customWidth="1"/>
    <col min="3345" max="3345" width="14.5703125" style="354" customWidth="1"/>
    <col min="3346" max="3346" width="9" style="354" bestFit="1" customWidth="1"/>
    <col min="3347" max="3586" width="9.140625" style="354"/>
    <col min="3587" max="3587" width="4.5703125" style="354" bestFit="1" customWidth="1"/>
    <col min="3588" max="3588" width="9.5703125" style="354" bestFit="1" customWidth="1"/>
    <col min="3589" max="3589" width="10" style="354" bestFit="1" customWidth="1"/>
    <col min="3590" max="3590" width="8.5703125" style="354" bestFit="1" customWidth="1"/>
    <col min="3591" max="3591" width="22.5703125" style="354" customWidth="1"/>
    <col min="3592" max="3592" width="59.5703125" style="354" bestFit="1" customWidth="1"/>
    <col min="3593" max="3593" width="57.5703125" style="354" bestFit="1" customWidth="1"/>
    <col min="3594" max="3594" width="35.42578125" style="354" bestFit="1" customWidth="1"/>
    <col min="3595" max="3595" width="28.42578125" style="354" bestFit="1" customWidth="1"/>
    <col min="3596" max="3596" width="33.42578125" style="354" bestFit="1" customWidth="1"/>
    <col min="3597" max="3597" width="26" style="354" bestFit="1" customWidth="1"/>
    <col min="3598" max="3598" width="19.42578125" style="354" bestFit="1" customWidth="1"/>
    <col min="3599" max="3599" width="10.42578125" style="354" customWidth="1"/>
    <col min="3600" max="3600" width="11.5703125" style="354" customWidth="1"/>
    <col min="3601" max="3601" width="14.5703125" style="354" customWidth="1"/>
    <col min="3602" max="3602" width="9" style="354" bestFit="1" customWidth="1"/>
    <col min="3603" max="3842" width="9.140625" style="354"/>
    <col min="3843" max="3843" width="4.5703125" style="354" bestFit="1" customWidth="1"/>
    <col min="3844" max="3844" width="9.5703125" style="354" bestFit="1" customWidth="1"/>
    <col min="3845" max="3845" width="10" style="354" bestFit="1" customWidth="1"/>
    <col min="3846" max="3846" width="8.5703125" style="354" bestFit="1" customWidth="1"/>
    <col min="3847" max="3847" width="22.5703125" style="354" customWidth="1"/>
    <col min="3848" max="3848" width="59.5703125" style="354" bestFit="1" customWidth="1"/>
    <col min="3849" max="3849" width="57.5703125" style="354" bestFit="1" customWidth="1"/>
    <col min="3850" max="3850" width="35.42578125" style="354" bestFit="1" customWidth="1"/>
    <col min="3851" max="3851" width="28.42578125" style="354" bestFit="1" customWidth="1"/>
    <col min="3852" max="3852" width="33.42578125" style="354" bestFit="1" customWidth="1"/>
    <col min="3853" max="3853" width="26" style="354" bestFit="1" customWidth="1"/>
    <col min="3854" max="3854" width="19.42578125" style="354" bestFit="1" customWidth="1"/>
    <col min="3855" max="3855" width="10.42578125" style="354" customWidth="1"/>
    <col min="3856" max="3856" width="11.5703125" style="354" customWidth="1"/>
    <col min="3857" max="3857" width="14.5703125" style="354" customWidth="1"/>
    <col min="3858" max="3858" width="9" style="354" bestFit="1" customWidth="1"/>
    <col min="3859" max="4098" width="9.140625" style="354"/>
    <col min="4099" max="4099" width="4.5703125" style="354" bestFit="1" customWidth="1"/>
    <col min="4100" max="4100" width="9.5703125" style="354" bestFit="1" customWidth="1"/>
    <col min="4101" max="4101" width="10" style="354" bestFit="1" customWidth="1"/>
    <col min="4102" max="4102" width="8.5703125" style="354" bestFit="1" customWidth="1"/>
    <col min="4103" max="4103" width="22.5703125" style="354" customWidth="1"/>
    <col min="4104" max="4104" width="59.5703125" style="354" bestFit="1" customWidth="1"/>
    <col min="4105" max="4105" width="57.5703125" style="354" bestFit="1" customWidth="1"/>
    <col min="4106" max="4106" width="35.42578125" style="354" bestFit="1" customWidth="1"/>
    <col min="4107" max="4107" width="28.42578125" style="354" bestFit="1" customWidth="1"/>
    <col min="4108" max="4108" width="33.42578125" style="354" bestFit="1" customWidth="1"/>
    <col min="4109" max="4109" width="26" style="354" bestFit="1" customWidth="1"/>
    <col min="4110" max="4110" width="19.42578125" style="354" bestFit="1" customWidth="1"/>
    <col min="4111" max="4111" width="10.42578125" style="354" customWidth="1"/>
    <col min="4112" max="4112" width="11.5703125" style="354" customWidth="1"/>
    <col min="4113" max="4113" width="14.5703125" style="354" customWidth="1"/>
    <col min="4114" max="4114" width="9" style="354" bestFit="1" customWidth="1"/>
    <col min="4115" max="4354" width="9.140625" style="354"/>
    <col min="4355" max="4355" width="4.5703125" style="354" bestFit="1" customWidth="1"/>
    <col min="4356" max="4356" width="9.5703125" style="354" bestFit="1" customWidth="1"/>
    <col min="4357" max="4357" width="10" style="354" bestFit="1" customWidth="1"/>
    <col min="4358" max="4358" width="8.5703125" style="354" bestFit="1" customWidth="1"/>
    <col min="4359" max="4359" width="22.5703125" style="354" customWidth="1"/>
    <col min="4360" max="4360" width="59.5703125" style="354" bestFit="1" customWidth="1"/>
    <col min="4361" max="4361" width="57.5703125" style="354" bestFit="1" customWidth="1"/>
    <col min="4362" max="4362" width="35.42578125" style="354" bestFit="1" customWidth="1"/>
    <col min="4363" max="4363" width="28.42578125" style="354" bestFit="1" customWidth="1"/>
    <col min="4364" max="4364" width="33.42578125" style="354" bestFit="1" customWidth="1"/>
    <col min="4365" max="4365" width="26" style="354" bestFit="1" customWidth="1"/>
    <col min="4366" max="4366" width="19.42578125" style="354" bestFit="1" customWidth="1"/>
    <col min="4367" max="4367" width="10.42578125" style="354" customWidth="1"/>
    <col min="4368" max="4368" width="11.5703125" style="354" customWidth="1"/>
    <col min="4369" max="4369" width="14.5703125" style="354" customWidth="1"/>
    <col min="4370" max="4370" width="9" style="354" bestFit="1" customWidth="1"/>
    <col min="4371" max="4610" width="9.140625" style="354"/>
    <col min="4611" max="4611" width="4.5703125" style="354" bestFit="1" customWidth="1"/>
    <col min="4612" max="4612" width="9.5703125" style="354" bestFit="1" customWidth="1"/>
    <col min="4613" max="4613" width="10" style="354" bestFit="1" customWidth="1"/>
    <col min="4614" max="4614" width="8.5703125" style="354" bestFit="1" customWidth="1"/>
    <col min="4615" max="4615" width="22.5703125" style="354" customWidth="1"/>
    <col min="4616" max="4616" width="59.5703125" style="354" bestFit="1" customWidth="1"/>
    <col min="4617" max="4617" width="57.5703125" style="354" bestFit="1" customWidth="1"/>
    <col min="4618" max="4618" width="35.42578125" style="354" bestFit="1" customWidth="1"/>
    <col min="4619" max="4619" width="28.42578125" style="354" bestFit="1" customWidth="1"/>
    <col min="4620" max="4620" width="33.42578125" style="354" bestFit="1" customWidth="1"/>
    <col min="4621" max="4621" width="26" style="354" bestFit="1" customWidth="1"/>
    <col min="4622" max="4622" width="19.42578125" style="354" bestFit="1" customWidth="1"/>
    <col min="4623" max="4623" width="10.42578125" style="354" customWidth="1"/>
    <col min="4624" max="4624" width="11.5703125" style="354" customWidth="1"/>
    <col min="4625" max="4625" width="14.5703125" style="354" customWidth="1"/>
    <col min="4626" max="4626" width="9" style="354" bestFit="1" customWidth="1"/>
    <col min="4627" max="4866" width="9.140625" style="354"/>
    <col min="4867" max="4867" width="4.5703125" style="354" bestFit="1" customWidth="1"/>
    <col min="4868" max="4868" width="9.5703125" style="354" bestFit="1" customWidth="1"/>
    <col min="4869" max="4869" width="10" style="354" bestFit="1" customWidth="1"/>
    <col min="4870" max="4870" width="8.5703125" style="354" bestFit="1" customWidth="1"/>
    <col min="4871" max="4871" width="22.5703125" style="354" customWidth="1"/>
    <col min="4872" max="4872" width="59.5703125" style="354" bestFit="1" customWidth="1"/>
    <col min="4873" max="4873" width="57.5703125" style="354" bestFit="1" customWidth="1"/>
    <col min="4874" max="4874" width="35.42578125" style="354" bestFit="1" customWidth="1"/>
    <col min="4875" max="4875" width="28.42578125" style="354" bestFit="1" customWidth="1"/>
    <col min="4876" max="4876" width="33.42578125" style="354" bestFit="1" customWidth="1"/>
    <col min="4877" max="4877" width="26" style="354" bestFit="1" customWidth="1"/>
    <col min="4878" max="4878" width="19.42578125" style="354" bestFit="1" customWidth="1"/>
    <col min="4879" max="4879" width="10.42578125" style="354" customWidth="1"/>
    <col min="4880" max="4880" width="11.5703125" style="354" customWidth="1"/>
    <col min="4881" max="4881" width="14.5703125" style="354" customWidth="1"/>
    <col min="4882" max="4882" width="9" style="354" bestFit="1" customWidth="1"/>
    <col min="4883" max="5122" width="9.140625" style="354"/>
    <col min="5123" max="5123" width="4.5703125" style="354" bestFit="1" customWidth="1"/>
    <col min="5124" max="5124" width="9.5703125" style="354" bestFit="1" customWidth="1"/>
    <col min="5125" max="5125" width="10" style="354" bestFit="1" customWidth="1"/>
    <col min="5126" max="5126" width="8.5703125" style="354" bestFit="1" customWidth="1"/>
    <col min="5127" max="5127" width="22.5703125" style="354" customWidth="1"/>
    <col min="5128" max="5128" width="59.5703125" style="354" bestFit="1" customWidth="1"/>
    <col min="5129" max="5129" width="57.5703125" style="354" bestFit="1" customWidth="1"/>
    <col min="5130" max="5130" width="35.42578125" style="354" bestFit="1" customWidth="1"/>
    <col min="5131" max="5131" width="28.42578125" style="354" bestFit="1" customWidth="1"/>
    <col min="5132" max="5132" width="33.42578125" style="354" bestFit="1" customWidth="1"/>
    <col min="5133" max="5133" width="26" style="354" bestFit="1" customWidth="1"/>
    <col min="5134" max="5134" width="19.42578125" style="354" bestFit="1" customWidth="1"/>
    <col min="5135" max="5135" width="10.42578125" style="354" customWidth="1"/>
    <col min="5136" max="5136" width="11.5703125" style="354" customWidth="1"/>
    <col min="5137" max="5137" width="14.5703125" style="354" customWidth="1"/>
    <col min="5138" max="5138" width="9" style="354" bestFit="1" customWidth="1"/>
    <col min="5139" max="5378" width="9.140625" style="354"/>
    <col min="5379" max="5379" width="4.5703125" style="354" bestFit="1" customWidth="1"/>
    <col min="5380" max="5380" width="9.5703125" style="354" bestFit="1" customWidth="1"/>
    <col min="5381" max="5381" width="10" style="354" bestFit="1" customWidth="1"/>
    <col min="5382" max="5382" width="8.5703125" style="354" bestFit="1" customWidth="1"/>
    <col min="5383" max="5383" width="22.5703125" style="354" customWidth="1"/>
    <col min="5384" max="5384" width="59.5703125" style="354" bestFit="1" customWidth="1"/>
    <col min="5385" max="5385" width="57.5703125" style="354" bestFit="1" customWidth="1"/>
    <col min="5386" max="5386" width="35.42578125" style="354" bestFit="1" customWidth="1"/>
    <col min="5387" max="5387" width="28.42578125" style="354" bestFit="1" customWidth="1"/>
    <col min="5388" max="5388" width="33.42578125" style="354" bestFit="1" customWidth="1"/>
    <col min="5389" max="5389" width="26" style="354" bestFit="1" customWidth="1"/>
    <col min="5390" max="5390" width="19.42578125" style="354" bestFit="1" customWidth="1"/>
    <col min="5391" max="5391" width="10.42578125" style="354" customWidth="1"/>
    <col min="5392" max="5392" width="11.5703125" style="354" customWidth="1"/>
    <col min="5393" max="5393" width="14.5703125" style="354" customWidth="1"/>
    <col min="5394" max="5394" width="9" style="354" bestFit="1" customWidth="1"/>
    <col min="5395" max="5634" width="9.140625" style="354"/>
    <col min="5635" max="5635" width="4.5703125" style="354" bestFit="1" customWidth="1"/>
    <col min="5636" max="5636" width="9.5703125" style="354" bestFit="1" customWidth="1"/>
    <col min="5637" max="5637" width="10" style="354" bestFit="1" customWidth="1"/>
    <col min="5638" max="5638" width="8.5703125" style="354" bestFit="1" customWidth="1"/>
    <col min="5639" max="5639" width="22.5703125" style="354" customWidth="1"/>
    <col min="5640" max="5640" width="59.5703125" style="354" bestFit="1" customWidth="1"/>
    <col min="5641" max="5641" width="57.5703125" style="354" bestFit="1" customWidth="1"/>
    <col min="5642" max="5642" width="35.42578125" style="354" bestFit="1" customWidth="1"/>
    <col min="5643" max="5643" width="28.42578125" style="354" bestFit="1" customWidth="1"/>
    <col min="5644" max="5644" width="33.42578125" style="354" bestFit="1" customWidth="1"/>
    <col min="5645" max="5645" width="26" style="354" bestFit="1" customWidth="1"/>
    <col min="5646" max="5646" width="19.42578125" style="354" bestFit="1" customWidth="1"/>
    <col min="5647" max="5647" width="10.42578125" style="354" customWidth="1"/>
    <col min="5648" max="5648" width="11.5703125" style="354" customWidth="1"/>
    <col min="5649" max="5649" width="14.5703125" style="354" customWidth="1"/>
    <col min="5650" max="5650" width="9" style="354" bestFit="1" customWidth="1"/>
    <col min="5651" max="5890" width="9.140625" style="354"/>
    <col min="5891" max="5891" width="4.5703125" style="354" bestFit="1" customWidth="1"/>
    <col min="5892" max="5892" width="9.5703125" style="354" bestFit="1" customWidth="1"/>
    <col min="5893" max="5893" width="10" style="354" bestFit="1" customWidth="1"/>
    <col min="5894" max="5894" width="8.5703125" style="354" bestFit="1" customWidth="1"/>
    <col min="5895" max="5895" width="22.5703125" style="354" customWidth="1"/>
    <col min="5896" max="5896" width="59.5703125" style="354" bestFit="1" customWidth="1"/>
    <col min="5897" max="5897" width="57.5703125" style="354" bestFit="1" customWidth="1"/>
    <col min="5898" max="5898" width="35.42578125" style="354" bestFit="1" customWidth="1"/>
    <col min="5899" max="5899" width="28.42578125" style="354" bestFit="1" customWidth="1"/>
    <col min="5900" max="5900" width="33.42578125" style="354" bestFit="1" customWidth="1"/>
    <col min="5901" max="5901" width="26" style="354" bestFit="1" customWidth="1"/>
    <col min="5902" max="5902" width="19.42578125" style="354" bestFit="1" customWidth="1"/>
    <col min="5903" max="5903" width="10.42578125" style="354" customWidth="1"/>
    <col min="5904" max="5904" width="11.5703125" style="354" customWidth="1"/>
    <col min="5905" max="5905" width="14.5703125" style="354" customWidth="1"/>
    <col min="5906" max="5906" width="9" style="354" bestFit="1" customWidth="1"/>
    <col min="5907" max="6146" width="9.140625" style="354"/>
    <col min="6147" max="6147" width="4.5703125" style="354" bestFit="1" customWidth="1"/>
    <col min="6148" max="6148" width="9.5703125" style="354" bestFit="1" customWidth="1"/>
    <col min="6149" max="6149" width="10" style="354" bestFit="1" customWidth="1"/>
    <col min="6150" max="6150" width="8.5703125" style="354" bestFit="1" customWidth="1"/>
    <col min="6151" max="6151" width="22.5703125" style="354" customWidth="1"/>
    <col min="6152" max="6152" width="59.5703125" style="354" bestFit="1" customWidth="1"/>
    <col min="6153" max="6153" width="57.5703125" style="354" bestFit="1" customWidth="1"/>
    <col min="6154" max="6154" width="35.42578125" style="354" bestFit="1" customWidth="1"/>
    <col min="6155" max="6155" width="28.42578125" style="354" bestFit="1" customWidth="1"/>
    <col min="6156" max="6156" width="33.42578125" style="354" bestFit="1" customWidth="1"/>
    <col min="6157" max="6157" width="26" style="354" bestFit="1" customWidth="1"/>
    <col min="6158" max="6158" width="19.42578125" style="354" bestFit="1" customWidth="1"/>
    <col min="6159" max="6159" width="10.42578125" style="354" customWidth="1"/>
    <col min="6160" max="6160" width="11.5703125" style="354" customWidth="1"/>
    <col min="6161" max="6161" width="14.5703125" style="354" customWidth="1"/>
    <col min="6162" max="6162" width="9" style="354" bestFit="1" customWidth="1"/>
    <col min="6163" max="6402" width="9.140625" style="354"/>
    <col min="6403" max="6403" width="4.5703125" style="354" bestFit="1" customWidth="1"/>
    <col min="6404" max="6404" width="9.5703125" style="354" bestFit="1" customWidth="1"/>
    <col min="6405" max="6405" width="10" style="354" bestFit="1" customWidth="1"/>
    <col min="6406" max="6406" width="8.5703125" style="354" bestFit="1" customWidth="1"/>
    <col min="6407" max="6407" width="22.5703125" style="354" customWidth="1"/>
    <col min="6408" max="6408" width="59.5703125" style="354" bestFit="1" customWidth="1"/>
    <col min="6409" max="6409" width="57.5703125" style="354" bestFit="1" customWidth="1"/>
    <col min="6410" max="6410" width="35.42578125" style="354" bestFit="1" customWidth="1"/>
    <col min="6411" max="6411" width="28.42578125" style="354" bestFit="1" customWidth="1"/>
    <col min="6412" max="6412" width="33.42578125" style="354" bestFit="1" customWidth="1"/>
    <col min="6413" max="6413" width="26" style="354" bestFit="1" customWidth="1"/>
    <col min="6414" max="6414" width="19.42578125" style="354" bestFit="1" customWidth="1"/>
    <col min="6415" max="6415" width="10.42578125" style="354" customWidth="1"/>
    <col min="6416" max="6416" width="11.5703125" style="354" customWidth="1"/>
    <col min="6417" max="6417" width="14.5703125" style="354" customWidth="1"/>
    <col min="6418" max="6418" width="9" style="354" bestFit="1" customWidth="1"/>
    <col min="6419" max="6658" width="9.140625" style="354"/>
    <col min="6659" max="6659" width="4.5703125" style="354" bestFit="1" customWidth="1"/>
    <col min="6660" max="6660" width="9.5703125" style="354" bestFit="1" customWidth="1"/>
    <col min="6661" max="6661" width="10" style="354" bestFit="1" customWidth="1"/>
    <col min="6662" max="6662" width="8.5703125" style="354" bestFit="1" customWidth="1"/>
    <col min="6663" max="6663" width="22.5703125" style="354" customWidth="1"/>
    <col min="6664" max="6664" width="59.5703125" style="354" bestFit="1" customWidth="1"/>
    <col min="6665" max="6665" width="57.5703125" style="354" bestFit="1" customWidth="1"/>
    <col min="6666" max="6666" width="35.42578125" style="354" bestFit="1" customWidth="1"/>
    <col min="6667" max="6667" width="28.42578125" style="354" bestFit="1" customWidth="1"/>
    <col min="6668" max="6668" width="33.42578125" style="354" bestFit="1" customWidth="1"/>
    <col min="6669" max="6669" width="26" style="354" bestFit="1" customWidth="1"/>
    <col min="6670" max="6670" width="19.42578125" style="354" bestFit="1" customWidth="1"/>
    <col min="6671" max="6671" width="10.42578125" style="354" customWidth="1"/>
    <col min="6672" max="6672" width="11.5703125" style="354" customWidth="1"/>
    <col min="6673" max="6673" width="14.5703125" style="354" customWidth="1"/>
    <col min="6674" max="6674" width="9" style="354" bestFit="1" customWidth="1"/>
    <col min="6675" max="6914" width="9.140625" style="354"/>
    <col min="6915" max="6915" width="4.5703125" style="354" bestFit="1" customWidth="1"/>
    <col min="6916" max="6916" width="9.5703125" style="354" bestFit="1" customWidth="1"/>
    <col min="6917" max="6917" width="10" style="354" bestFit="1" customWidth="1"/>
    <col min="6918" max="6918" width="8.5703125" style="354" bestFit="1" customWidth="1"/>
    <col min="6919" max="6919" width="22.5703125" style="354" customWidth="1"/>
    <col min="6920" max="6920" width="59.5703125" style="354" bestFit="1" customWidth="1"/>
    <col min="6921" max="6921" width="57.5703125" style="354" bestFit="1" customWidth="1"/>
    <col min="6922" max="6922" width="35.42578125" style="354" bestFit="1" customWidth="1"/>
    <col min="6923" max="6923" width="28.42578125" style="354" bestFit="1" customWidth="1"/>
    <col min="6924" max="6924" width="33.42578125" style="354" bestFit="1" customWidth="1"/>
    <col min="6925" max="6925" width="26" style="354" bestFit="1" customWidth="1"/>
    <col min="6926" max="6926" width="19.42578125" style="354" bestFit="1" customWidth="1"/>
    <col min="6927" max="6927" width="10.42578125" style="354" customWidth="1"/>
    <col min="6928" max="6928" width="11.5703125" style="354" customWidth="1"/>
    <col min="6929" max="6929" width="14.5703125" style="354" customWidth="1"/>
    <col min="6930" max="6930" width="9" style="354" bestFit="1" customWidth="1"/>
    <col min="6931" max="7170" width="9.140625" style="354"/>
    <col min="7171" max="7171" width="4.5703125" style="354" bestFit="1" customWidth="1"/>
    <col min="7172" max="7172" width="9.5703125" style="354" bestFit="1" customWidth="1"/>
    <col min="7173" max="7173" width="10" style="354" bestFit="1" customWidth="1"/>
    <col min="7174" max="7174" width="8.5703125" style="354" bestFit="1" customWidth="1"/>
    <col min="7175" max="7175" width="22.5703125" style="354" customWidth="1"/>
    <col min="7176" max="7176" width="59.5703125" style="354" bestFit="1" customWidth="1"/>
    <col min="7177" max="7177" width="57.5703125" style="354" bestFit="1" customWidth="1"/>
    <col min="7178" max="7178" width="35.42578125" style="354" bestFit="1" customWidth="1"/>
    <col min="7179" max="7179" width="28.42578125" style="354" bestFit="1" customWidth="1"/>
    <col min="7180" max="7180" width="33.42578125" style="354" bestFit="1" customWidth="1"/>
    <col min="7181" max="7181" width="26" style="354" bestFit="1" customWidth="1"/>
    <col min="7182" max="7182" width="19.42578125" style="354" bestFit="1" customWidth="1"/>
    <col min="7183" max="7183" width="10.42578125" style="354" customWidth="1"/>
    <col min="7184" max="7184" width="11.5703125" style="354" customWidth="1"/>
    <col min="7185" max="7185" width="14.5703125" style="354" customWidth="1"/>
    <col min="7186" max="7186" width="9" style="354" bestFit="1" customWidth="1"/>
    <col min="7187" max="7426" width="9.140625" style="354"/>
    <col min="7427" max="7427" width="4.5703125" style="354" bestFit="1" customWidth="1"/>
    <col min="7428" max="7428" width="9.5703125" style="354" bestFit="1" customWidth="1"/>
    <col min="7429" max="7429" width="10" style="354" bestFit="1" customWidth="1"/>
    <col min="7430" max="7430" width="8.5703125" style="354" bestFit="1" customWidth="1"/>
    <col min="7431" max="7431" width="22.5703125" style="354" customWidth="1"/>
    <col min="7432" max="7432" width="59.5703125" style="354" bestFit="1" customWidth="1"/>
    <col min="7433" max="7433" width="57.5703125" style="354" bestFit="1" customWidth="1"/>
    <col min="7434" max="7434" width="35.42578125" style="354" bestFit="1" customWidth="1"/>
    <col min="7435" max="7435" width="28.42578125" style="354" bestFit="1" customWidth="1"/>
    <col min="7436" max="7436" width="33.42578125" style="354" bestFit="1" customWidth="1"/>
    <col min="7437" max="7437" width="26" style="354" bestFit="1" customWidth="1"/>
    <col min="7438" max="7438" width="19.42578125" style="354" bestFit="1" customWidth="1"/>
    <col min="7439" max="7439" width="10.42578125" style="354" customWidth="1"/>
    <col min="7440" max="7440" width="11.5703125" style="354" customWidth="1"/>
    <col min="7441" max="7441" width="14.5703125" style="354" customWidth="1"/>
    <col min="7442" max="7442" width="9" style="354" bestFit="1" customWidth="1"/>
    <col min="7443" max="7682" width="9.140625" style="354"/>
    <col min="7683" max="7683" width="4.5703125" style="354" bestFit="1" customWidth="1"/>
    <col min="7684" max="7684" width="9.5703125" style="354" bestFit="1" customWidth="1"/>
    <col min="7685" max="7685" width="10" style="354" bestFit="1" customWidth="1"/>
    <col min="7686" max="7686" width="8.5703125" style="354" bestFit="1" customWidth="1"/>
    <col min="7687" max="7687" width="22.5703125" style="354" customWidth="1"/>
    <col min="7688" max="7688" width="59.5703125" style="354" bestFit="1" customWidth="1"/>
    <col min="7689" max="7689" width="57.5703125" style="354" bestFit="1" customWidth="1"/>
    <col min="7690" max="7690" width="35.42578125" style="354" bestFit="1" customWidth="1"/>
    <col min="7691" max="7691" width="28.42578125" style="354" bestFit="1" customWidth="1"/>
    <col min="7692" max="7692" width="33.42578125" style="354" bestFit="1" customWidth="1"/>
    <col min="7693" max="7693" width="26" style="354" bestFit="1" customWidth="1"/>
    <col min="7694" max="7694" width="19.42578125" style="354" bestFit="1" customWidth="1"/>
    <col min="7695" max="7695" width="10.42578125" style="354" customWidth="1"/>
    <col min="7696" max="7696" width="11.5703125" style="354" customWidth="1"/>
    <col min="7697" max="7697" width="14.5703125" style="354" customWidth="1"/>
    <col min="7698" max="7698" width="9" style="354" bestFit="1" customWidth="1"/>
    <col min="7699" max="7938" width="9.140625" style="354"/>
    <col min="7939" max="7939" width="4.5703125" style="354" bestFit="1" customWidth="1"/>
    <col min="7940" max="7940" width="9.5703125" style="354" bestFit="1" customWidth="1"/>
    <col min="7941" max="7941" width="10" style="354" bestFit="1" customWidth="1"/>
    <col min="7942" max="7942" width="8.5703125" style="354" bestFit="1" customWidth="1"/>
    <col min="7943" max="7943" width="22.5703125" style="354" customWidth="1"/>
    <col min="7944" max="7944" width="59.5703125" style="354" bestFit="1" customWidth="1"/>
    <col min="7945" max="7945" width="57.5703125" style="354" bestFit="1" customWidth="1"/>
    <col min="7946" max="7946" width="35.42578125" style="354" bestFit="1" customWidth="1"/>
    <col min="7947" max="7947" width="28.42578125" style="354" bestFit="1" customWidth="1"/>
    <col min="7948" max="7948" width="33.42578125" style="354" bestFit="1" customWidth="1"/>
    <col min="7949" max="7949" width="26" style="354" bestFit="1" customWidth="1"/>
    <col min="7950" max="7950" width="19.42578125" style="354" bestFit="1" customWidth="1"/>
    <col min="7951" max="7951" width="10.42578125" style="354" customWidth="1"/>
    <col min="7952" max="7952" width="11.5703125" style="354" customWidth="1"/>
    <col min="7953" max="7953" width="14.5703125" style="354" customWidth="1"/>
    <col min="7954" max="7954" width="9" style="354" bestFit="1" customWidth="1"/>
    <col min="7955" max="8194" width="9.140625" style="354"/>
    <col min="8195" max="8195" width="4.5703125" style="354" bestFit="1" customWidth="1"/>
    <col min="8196" max="8196" width="9.5703125" style="354" bestFit="1" customWidth="1"/>
    <col min="8197" max="8197" width="10" style="354" bestFit="1" customWidth="1"/>
    <col min="8198" max="8198" width="8.5703125" style="354" bestFit="1" customWidth="1"/>
    <col min="8199" max="8199" width="22.5703125" style="354" customWidth="1"/>
    <col min="8200" max="8200" width="59.5703125" style="354" bestFit="1" customWidth="1"/>
    <col min="8201" max="8201" width="57.5703125" style="354" bestFit="1" customWidth="1"/>
    <col min="8202" max="8202" width="35.42578125" style="354" bestFit="1" customWidth="1"/>
    <col min="8203" max="8203" width="28.42578125" style="354" bestFit="1" customWidth="1"/>
    <col min="8204" max="8204" width="33.42578125" style="354" bestFit="1" customWidth="1"/>
    <col min="8205" max="8205" width="26" style="354" bestFit="1" customWidth="1"/>
    <col min="8206" max="8206" width="19.42578125" style="354" bestFit="1" customWidth="1"/>
    <col min="8207" max="8207" width="10.42578125" style="354" customWidth="1"/>
    <col min="8208" max="8208" width="11.5703125" style="354" customWidth="1"/>
    <col min="8209" max="8209" width="14.5703125" style="354" customWidth="1"/>
    <col min="8210" max="8210" width="9" style="354" bestFit="1" customWidth="1"/>
    <col min="8211" max="8450" width="9.140625" style="354"/>
    <col min="8451" max="8451" width="4.5703125" style="354" bestFit="1" customWidth="1"/>
    <col min="8452" max="8452" width="9.5703125" style="354" bestFit="1" customWidth="1"/>
    <col min="8453" max="8453" width="10" style="354" bestFit="1" customWidth="1"/>
    <col min="8454" max="8454" width="8.5703125" style="354" bestFit="1" customWidth="1"/>
    <col min="8455" max="8455" width="22.5703125" style="354" customWidth="1"/>
    <col min="8456" max="8456" width="59.5703125" style="354" bestFit="1" customWidth="1"/>
    <col min="8457" max="8457" width="57.5703125" style="354" bestFit="1" customWidth="1"/>
    <col min="8458" max="8458" width="35.42578125" style="354" bestFit="1" customWidth="1"/>
    <col min="8459" max="8459" width="28.42578125" style="354" bestFit="1" customWidth="1"/>
    <col min="8460" max="8460" width="33.42578125" style="354" bestFit="1" customWidth="1"/>
    <col min="8461" max="8461" width="26" style="354" bestFit="1" customWidth="1"/>
    <col min="8462" max="8462" width="19.42578125" style="354" bestFit="1" customWidth="1"/>
    <col min="8463" max="8463" width="10.42578125" style="354" customWidth="1"/>
    <col min="8464" max="8464" width="11.5703125" style="354" customWidth="1"/>
    <col min="8465" max="8465" width="14.5703125" style="354" customWidth="1"/>
    <col min="8466" max="8466" width="9" style="354" bestFit="1" customWidth="1"/>
    <col min="8467" max="8706" width="9.140625" style="354"/>
    <col min="8707" max="8707" width="4.5703125" style="354" bestFit="1" customWidth="1"/>
    <col min="8708" max="8708" width="9.5703125" style="354" bestFit="1" customWidth="1"/>
    <col min="8709" max="8709" width="10" style="354" bestFit="1" customWidth="1"/>
    <col min="8710" max="8710" width="8.5703125" style="354" bestFit="1" customWidth="1"/>
    <col min="8711" max="8711" width="22.5703125" style="354" customWidth="1"/>
    <col min="8712" max="8712" width="59.5703125" style="354" bestFit="1" customWidth="1"/>
    <col min="8713" max="8713" width="57.5703125" style="354" bestFit="1" customWidth="1"/>
    <col min="8714" max="8714" width="35.42578125" style="354" bestFit="1" customWidth="1"/>
    <col min="8715" max="8715" width="28.42578125" style="354" bestFit="1" customWidth="1"/>
    <col min="8716" max="8716" width="33.42578125" style="354" bestFit="1" customWidth="1"/>
    <col min="8717" max="8717" width="26" style="354" bestFit="1" customWidth="1"/>
    <col min="8718" max="8718" width="19.42578125" style="354" bestFit="1" customWidth="1"/>
    <col min="8719" max="8719" width="10.42578125" style="354" customWidth="1"/>
    <col min="8720" max="8720" width="11.5703125" style="354" customWidth="1"/>
    <col min="8721" max="8721" width="14.5703125" style="354" customWidth="1"/>
    <col min="8722" max="8722" width="9" style="354" bestFit="1" customWidth="1"/>
    <col min="8723" max="8962" width="9.140625" style="354"/>
    <col min="8963" max="8963" width="4.5703125" style="354" bestFit="1" customWidth="1"/>
    <col min="8964" max="8964" width="9.5703125" style="354" bestFit="1" customWidth="1"/>
    <col min="8965" max="8965" width="10" style="354" bestFit="1" customWidth="1"/>
    <col min="8966" max="8966" width="8.5703125" style="354" bestFit="1" customWidth="1"/>
    <col min="8967" max="8967" width="22.5703125" style="354" customWidth="1"/>
    <col min="8968" max="8968" width="59.5703125" style="354" bestFit="1" customWidth="1"/>
    <col min="8969" max="8969" width="57.5703125" style="354" bestFit="1" customWidth="1"/>
    <col min="8970" max="8970" width="35.42578125" style="354" bestFit="1" customWidth="1"/>
    <col min="8971" max="8971" width="28.42578125" style="354" bestFit="1" customWidth="1"/>
    <col min="8972" max="8972" width="33.42578125" style="354" bestFit="1" customWidth="1"/>
    <col min="8973" max="8973" width="26" style="354" bestFit="1" customWidth="1"/>
    <col min="8974" max="8974" width="19.42578125" style="354" bestFit="1" customWidth="1"/>
    <col min="8975" max="8975" width="10.42578125" style="354" customWidth="1"/>
    <col min="8976" max="8976" width="11.5703125" style="354" customWidth="1"/>
    <col min="8977" max="8977" width="14.5703125" style="354" customWidth="1"/>
    <col min="8978" max="8978" width="9" style="354" bestFit="1" customWidth="1"/>
    <col min="8979" max="9218" width="9.140625" style="354"/>
    <col min="9219" max="9219" width="4.5703125" style="354" bestFit="1" customWidth="1"/>
    <col min="9220" max="9220" width="9.5703125" style="354" bestFit="1" customWidth="1"/>
    <col min="9221" max="9221" width="10" style="354" bestFit="1" customWidth="1"/>
    <col min="9222" max="9222" width="8.5703125" style="354" bestFit="1" customWidth="1"/>
    <col min="9223" max="9223" width="22.5703125" style="354" customWidth="1"/>
    <col min="9224" max="9224" width="59.5703125" style="354" bestFit="1" customWidth="1"/>
    <col min="9225" max="9225" width="57.5703125" style="354" bestFit="1" customWidth="1"/>
    <col min="9226" max="9226" width="35.42578125" style="354" bestFit="1" customWidth="1"/>
    <col min="9227" max="9227" width="28.42578125" style="354" bestFit="1" customWidth="1"/>
    <col min="9228" max="9228" width="33.42578125" style="354" bestFit="1" customWidth="1"/>
    <col min="9229" max="9229" width="26" style="354" bestFit="1" customWidth="1"/>
    <col min="9230" max="9230" width="19.42578125" style="354" bestFit="1" customWidth="1"/>
    <col min="9231" max="9231" width="10.42578125" style="354" customWidth="1"/>
    <col min="9232" max="9232" width="11.5703125" style="354" customWidth="1"/>
    <col min="9233" max="9233" width="14.5703125" style="354" customWidth="1"/>
    <col min="9234" max="9234" width="9" style="354" bestFit="1" customWidth="1"/>
    <col min="9235" max="9474" width="9.140625" style="354"/>
    <col min="9475" max="9475" width="4.5703125" style="354" bestFit="1" customWidth="1"/>
    <col min="9476" max="9476" width="9.5703125" style="354" bestFit="1" customWidth="1"/>
    <col min="9477" max="9477" width="10" style="354" bestFit="1" customWidth="1"/>
    <col min="9478" max="9478" width="8.5703125" style="354" bestFit="1" customWidth="1"/>
    <col min="9479" max="9479" width="22.5703125" style="354" customWidth="1"/>
    <col min="9480" max="9480" width="59.5703125" style="354" bestFit="1" customWidth="1"/>
    <col min="9481" max="9481" width="57.5703125" style="354" bestFit="1" customWidth="1"/>
    <col min="9482" max="9482" width="35.42578125" style="354" bestFit="1" customWidth="1"/>
    <col min="9483" max="9483" width="28.42578125" style="354" bestFit="1" customWidth="1"/>
    <col min="9484" max="9484" width="33.42578125" style="354" bestFit="1" customWidth="1"/>
    <col min="9485" max="9485" width="26" style="354" bestFit="1" customWidth="1"/>
    <col min="9486" max="9486" width="19.42578125" style="354" bestFit="1" customWidth="1"/>
    <col min="9487" max="9487" width="10.42578125" style="354" customWidth="1"/>
    <col min="9488" max="9488" width="11.5703125" style="354" customWidth="1"/>
    <col min="9489" max="9489" width="14.5703125" style="354" customWidth="1"/>
    <col min="9490" max="9490" width="9" style="354" bestFit="1" customWidth="1"/>
    <col min="9491" max="9730" width="9.140625" style="354"/>
    <col min="9731" max="9731" width="4.5703125" style="354" bestFit="1" customWidth="1"/>
    <col min="9732" max="9732" width="9.5703125" style="354" bestFit="1" customWidth="1"/>
    <col min="9733" max="9733" width="10" style="354" bestFit="1" customWidth="1"/>
    <col min="9734" max="9734" width="8.5703125" style="354" bestFit="1" customWidth="1"/>
    <col min="9735" max="9735" width="22.5703125" style="354" customWidth="1"/>
    <col min="9736" max="9736" width="59.5703125" style="354" bestFit="1" customWidth="1"/>
    <col min="9737" max="9737" width="57.5703125" style="354" bestFit="1" customWidth="1"/>
    <col min="9738" max="9738" width="35.42578125" style="354" bestFit="1" customWidth="1"/>
    <col min="9739" max="9739" width="28.42578125" style="354" bestFit="1" customWidth="1"/>
    <col min="9740" max="9740" width="33.42578125" style="354" bestFit="1" customWidth="1"/>
    <col min="9741" max="9741" width="26" style="354" bestFit="1" customWidth="1"/>
    <col min="9742" max="9742" width="19.42578125" style="354" bestFit="1" customWidth="1"/>
    <col min="9743" max="9743" width="10.42578125" style="354" customWidth="1"/>
    <col min="9744" max="9744" width="11.5703125" style="354" customWidth="1"/>
    <col min="9745" max="9745" width="14.5703125" style="354" customWidth="1"/>
    <col min="9746" max="9746" width="9" style="354" bestFit="1" customWidth="1"/>
    <col min="9747" max="9986" width="9.140625" style="354"/>
    <col min="9987" max="9987" width="4.5703125" style="354" bestFit="1" customWidth="1"/>
    <col min="9988" max="9988" width="9.5703125" style="354" bestFit="1" customWidth="1"/>
    <col min="9989" max="9989" width="10" style="354" bestFit="1" customWidth="1"/>
    <col min="9990" max="9990" width="8.5703125" style="354" bestFit="1" customWidth="1"/>
    <col min="9991" max="9991" width="22.5703125" style="354" customWidth="1"/>
    <col min="9992" max="9992" width="59.5703125" style="354" bestFit="1" customWidth="1"/>
    <col min="9993" max="9993" width="57.5703125" style="354" bestFit="1" customWidth="1"/>
    <col min="9994" max="9994" width="35.42578125" style="354" bestFit="1" customWidth="1"/>
    <col min="9995" max="9995" width="28.42578125" style="354" bestFit="1" customWidth="1"/>
    <col min="9996" max="9996" width="33.42578125" style="354" bestFit="1" customWidth="1"/>
    <col min="9997" max="9997" width="26" style="354" bestFit="1" customWidth="1"/>
    <col min="9998" max="9998" width="19.42578125" style="354" bestFit="1" customWidth="1"/>
    <col min="9999" max="9999" width="10.42578125" style="354" customWidth="1"/>
    <col min="10000" max="10000" width="11.5703125" style="354" customWidth="1"/>
    <col min="10001" max="10001" width="14.5703125" style="354" customWidth="1"/>
    <col min="10002" max="10002" width="9" style="354" bestFit="1" customWidth="1"/>
    <col min="10003" max="10242" width="9.140625" style="354"/>
    <col min="10243" max="10243" width="4.5703125" style="354" bestFit="1" customWidth="1"/>
    <col min="10244" max="10244" width="9.5703125" style="354" bestFit="1" customWidth="1"/>
    <col min="10245" max="10245" width="10" style="354" bestFit="1" customWidth="1"/>
    <col min="10246" max="10246" width="8.5703125" style="354" bestFit="1" customWidth="1"/>
    <col min="10247" max="10247" width="22.5703125" style="354" customWidth="1"/>
    <col min="10248" max="10248" width="59.5703125" style="354" bestFit="1" customWidth="1"/>
    <col min="10249" max="10249" width="57.5703125" style="354" bestFit="1" customWidth="1"/>
    <col min="10250" max="10250" width="35.42578125" style="354" bestFit="1" customWidth="1"/>
    <col min="10251" max="10251" width="28.42578125" style="354" bestFit="1" customWidth="1"/>
    <col min="10252" max="10252" width="33.42578125" style="354" bestFit="1" customWidth="1"/>
    <col min="10253" max="10253" width="26" style="354" bestFit="1" customWidth="1"/>
    <col min="10254" max="10254" width="19.42578125" style="354" bestFit="1" customWidth="1"/>
    <col min="10255" max="10255" width="10.42578125" style="354" customWidth="1"/>
    <col min="10256" max="10256" width="11.5703125" style="354" customWidth="1"/>
    <col min="10257" max="10257" width="14.5703125" style="354" customWidth="1"/>
    <col min="10258" max="10258" width="9" style="354" bestFit="1" customWidth="1"/>
    <col min="10259" max="10498" width="9.140625" style="354"/>
    <col min="10499" max="10499" width="4.5703125" style="354" bestFit="1" customWidth="1"/>
    <col min="10500" max="10500" width="9.5703125" style="354" bestFit="1" customWidth="1"/>
    <col min="10501" max="10501" width="10" style="354" bestFit="1" customWidth="1"/>
    <col min="10502" max="10502" width="8.5703125" style="354" bestFit="1" customWidth="1"/>
    <col min="10503" max="10503" width="22.5703125" style="354" customWidth="1"/>
    <col min="10504" max="10504" width="59.5703125" style="354" bestFit="1" customWidth="1"/>
    <col min="10505" max="10505" width="57.5703125" style="354" bestFit="1" customWidth="1"/>
    <col min="10506" max="10506" width="35.42578125" style="354" bestFit="1" customWidth="1"/>
    <col min="10507" max="10507" width="28.42578125" style="354" bestFit="1" customWidth="1"/>
    <col min="10508" max="10508" width="33.42578125" style="354" bestFit="1" customWidth="1"/>
    <col min="10509" max="10509" width="26" style="354" bestFit="1" customWidth="1"/>
    <col min="10510" max="10510" width="19.42578125" style="354" bestFit="1" customWidth="1"/>
    <col min="10511" max="10511" width="10.42578125" style="354" customWidth="1"/>
    <col min="10512" max="10512" width="11.5703125" style="354" customWidth="1"/>
    <col min="10513" max="10513" width="14.5703125" style="354" customWidth="1"/>
    <col min="10514" max="10514" width="9" style="354" bestFit="1" customWidth="1"/>
    <col min="10515" max="10754" width="9.140625" style="354"/>
    <col min="10755" max="10755" width="4.5703125" style="354" bestFit="1" customWidth="1"/>
    <col min="10756" max="10756" width="9.5703125" style="354" bestFit="1" customWidth="1"/>
    <col min="10757" max="10757" width="10" style="354" bestFit="1" customWidth="1"/>
    <col min="10758" max="10758" width="8.5703125" style="354" bestFit="1" customWidth="1"/>
    <col min="10759" max="10759" width="22.5703125" style="354" customWidth="1"/>
    <col min="10760" max="10760" width="59.5703125" style="354" bestFit="1" customWidth="1"/>
    <col min="10761" max="10761" width="57.5703125" style="354" bestFit="1" customWidth="1"/>
    <col min="10762" max="10762" width="35.42578125" style="354" bestFit="1" customWidth="1"/>
    <col min="10763" max="10763" width="28.42578125" style="354" bestFit="1" customWidth="1"/>
    <col min="10764" max="10764" width="33.42578125" style="354" bestFit="1" customWidth="1"/>
    <col min="10765" max="10765" width="26" style="354" bestFit="1" customWidth="1"/>
    <col min="10766" max="10766" width="19.42578125" style="354" bestFit="1" customWidth="1"/>
    <col min="10767" max="10767" width="10.42578125" style="354" customWidth="1"/>
    <col min="10768" max="10768" width="11.5703125" style="354" customWidth="1"/>
    <col min="10769" max="10769" width="14.5703125" style="354" customWidth="1"/>
    <col min="10770" max="10770" width="9" style="354" bestFit="1" customWidth="1"/>
    <col min="10771" max="11010" width="9.140625" style="354"/>
    <col min="11011" max="11011" width="4.5703125" style="354" bestFit="1" customWidth="1"/>
    <col min="11012" max="11012" width="9.5703125" style="354" bestFit="1" customWidth="1"/>
    <col min="11013" max="11013" width="10" style="354" bestFit="1" customWidth="1"/>
    <col min="11014" max="11014" width="8.5703125" style="354" bestFit="1" customWidth="1"/>
    <col min="11015" max="11015" width="22.5703125" style="354" customWidth="1"/>
    <col min="11016" max="11016" width="59.5703125" style="354" bestFit="1" customWidth="1"/>
    <col min="11017" max="11017" width="57.5703125" style="354" bestFit="1" customWidth="1"/>
    <col min="11018" max="11018" width="35.42578125" style="354" bestFit="1" customWidth="1"/>
    <col min="11019" max="11019" width="28.42578125" style="354" bestFit="1" customWidth="1"/>
    <col min="11020" max="11020" width="33.42578125" style="354" bestFit="1" customWidth="1"/>
    <col min="11021" max="11021" width="26" style="354" bestFit="1" customWidth="1"/>
    <col min="11022" max="11022" width="19.42578125" style="354" bestFit="1" customWidth="1"/>
    <col min="11023" max="11023" width="10.42578125" style="354" customWidth="1"/>
    <col min="11024" max="11024" width="11.5703125" style="354" customWidth="1"/>
    <col min="11025" max="11025" width="14.5703125" style="354" customWidth="1"/>
    <col min="11026" max="11026" width="9" style="354" bestFit="1" customWidth="1"/>
    <col min="11027" max="11266" width="9.140625" style="354"/>
    <col min="11267" max="11267" width="4.5703125" style="354" bestFit="1" customWidth="1"/>
    <col min="11268" max="11268" width="9.5703125" style="354" bestFit="1" customWidth="1"/>
    <col min="11269" max="11269" width="10" style="354" bestFit="1" customWidth="1"/>
    <col min="11270" max="11270" width="8.5703125" style="354" bestFit="1" customWidth="1"/>
    <col min="11271" max="11271" width="22.5703125" style="354" customWidth="1"/>
    <col min="11272" max="11272" width="59.5703125" style="354" bestFit="1" customWidth="1"/>
    <col min="11273" max="11273" width="57.5703125" style="354" bestFit="1" customWidth="1"/>
    <col min="11274" max="11274" width="35.42578125" style="354" bestFit="1" customWidth="1"/>
    <col min="11275" max="11275" width="28.42578125" style="354" bestFit="1" customWidth="1"/>
    <col min="11276" max="11276" width="33.42578125" style="354" bestFit="1" customWidth="1"/>
    <col min="11277" max="11277" width="26" style="354" bestFit="1" customWidth="1"/>
    <col min="11278" max="11278" width="19.42578125" style="354" bestFit="1" customWidth="1"/>
    <col min="11279" max="11279" width="10.42578125" style="354" customWidth="1"/>
    <col min="11280" max="11280" width="11.5703125" style="354" customWidth="1"/>
    <col min="11281" max="11281" width="14.5703125" style="354" customWidth="1"/>
    <col min="11282" max="11282" width="9" style="354" bestFit="1" customWidth="1"/>
    <col min="11283" max="11522" width="9.140625" style="354"/>
    <col min="11523" max="11523" width="4.5703125" style="354" bestFit="1" customWidth="1"/>
    <col min="11524" max="11524" width="9.5703125" style="354" bestFit="1" customWidth="1"/>
    <col min="11525" max="11525" width="10" style="354" bestFit="1" customWidth="1"/>
    <col min="11526" max="11526" width="8.5703125" style="354" bestFit="1" customWidth="1"/>
    <col min="11527" max="11527" width="22.5703125" style="354" customWidth="1"/>
    <col min="11528" max="11528" width="59.5703125" style="354" bestFit="1" customWidth="1"/>
    <col min="11529" max="11529" width="57.5703125" style="354" bestFit="1" customWidth="1"/>
    <col min="11530" max="11530" width="35.42578125" style="354" bestFit="1" customWidth="1"/>
    <col min="11531" max="11531" width="28.42578125" style="354" bestFit="1" customWidth="1"/>
    <col min="11532" max="11532" width="33.42578125" style="354" bestFit="1" customWidth="1"/>
    <col min="11533" max="11533" width="26" style="354" bestFit="1" customWidth="1"/>
    <col min="11534" max="11534" width="19.42578125" style="354" bestFit="1" customWidth="1"/>
    <col min="11535" max="11535" width="10.42578125" style="354" customWidth="1"/>
    <col min="11536" max="11536" width="11.5703125" style="354" customWidth="1"/>
    <col min="11537" max="11537" width="14.5703125" style="354" customWidth="1"/>
    <col min="11538" max="11538" width="9" style="354" bestFit="1" customWidth="1"/>
    <col min="11539" max="11778" width="9.140625" style="354"/>
    <col min="11779" max="11779" width="4.5703125" style="354" bestFit="1" customWidth="1"/>
    <col min="11780" max="11780" width="9.5703125" style="354" bestFit="1" customWidth="1"/>
    <col min="11781" max="11781" width="10" style="354" bestFit="1" customWidth="1"/>
    <col min="11782" max="11782" width="8.5703125" style="354" bestFit="1" customWidth="1"/>
    <col min="11783" max="11783" width="22.5703125" style="354" customWidth="1"/>
    <col min="11784" max="11784" width="59.5703125" style="354" bestFit="1" customWidth="1"/>
    <col min="11785" max="11785" width="57.5703125" style="354" bestFit="1" customWidth="1"/>
    <col min="11786" max="11786" width="35.42578125" style="354" bestFit="1" customWidth="1"/>
    <col min="11787" max="11787" width="28.42578125" style="354" bestFit="1" customWidth="1"/>
    <col min="11788" max="11788" width="33.42578125" style="354" bestFit="1" customWidth="1"/>
    <col min="11789" max="11789" width="26" style="354" bestFit="1" customWidth="1"/>
    <col min="11790" max="11790" width="19.42578125" style="354" bestFit="1" customWidth="1"/>
    <col min="11791" max="11791" width="10.42578125" style="354" customWidth="1"/>
    <col min="11792" max="11792" width="11.5703125" style="354" customWidth="1"/>
    <col min="11793" max="11793" width="14.5703125" style="354" customWidth="1"/>
    <col min="11794" max="11794" width="9" style="354" bestFit="1" customWidth="1"/>
    <col min="11795" max="12034" width="9.140625" style="354"/>
    <col min="12035" max="12035" width="4.5703125" style="354" bestFit="1" customWidth="1"/>
    <col min="12036" max="12036" width="9.5703125" style="354" bestFit="1" customWidth="1"/>
    <col min="12037" max="12037" width="10" style="354" bestFit="1" customWidth="1"/>
    <col min="12038" max="12038" width="8.5703125" style="354" bestFit="1" customWidth="1"/>
    <col min="12039" max="12039" width="22.5703125" style="354" customWidth="1"/>
    <col min="12040" max="12040" width="59.5703125" style="354" bestFit="1" customWidth="1"/>
    <col min="12041" max="12041" width="57.5703125" style="354" bestFit="1" customWidth="1"/>
    <col min="12042" max="12042" width="35.42578125" style="354" bestFit="1" customWidth="1"/>
    <col min="12043" max="12043" width="28.42578125" style="354" bestFit="1" customWidth="1"/>
    <col min="12044" max="12044" width="33.42578125" style="354" bestFit="1" customWidth="1"/>
    <col min="12045" max="12045" width="26" style="354" bestFit="1" customWidth="1"/>
    <col min="12046" max="12046" width="19.42578125" style="354" bestFit="1" customWidth="1"/>
    <col min="12047" max="12047" width="10.42578125" style="354" customWidth="1"/>
    <col min="12048" max="12048" width="11.5703125" style="354" customWidth="1"/>
    <col min="12049" max="12049" width="14.5703125" style="354" customWidth="1"/>
    <col min="12050" max="12050" width="9" style="354" bestFit="1" customWidth="1"/>
    <col min="12051" max="12290" width="9.140625" style="354"/>
    <col min="12291" max="12291" width="4.5703125" style="354" bestFit="1" customWidth="1"/>
    <col min="12292" max="12292" width="9.5703125" style="354" bestFit="1" customWidth="1"/>
    <col min="12293" max="12293" width="10" style="354" bestFit="1" customWidth="1"/>
    <col min="12294" max="12294" width="8.5703125" style="354" bestFit="1" customWidth="1"/>
    <col min="12295" max="12295" width="22.5703125" style="354" customWidth="1"/>
    <col min="12296" max="12296" width="59.5703125" style="354" bestFit="1" customWidth="1"/>
    <col min="12297" max="12297" width="57.5703125" style="354" bestFit="1" customWidth="1"/>
    <col min="12298" max="12298" width="35.42578125" style="354" bestFit="1" customWidth="1"/>
    <col min="12299" max="12299" width="28.42578125" style="354" bestFit="1" customWidth="1"/>
    <col min="12300" max="12300" width="33.42578125" style="354" bestFit="1" customWidth="1"/>
    <col min="12301" max="12301" width="26" style="354" bestFit="1" customWidth="1"/>
    <col min="12302" max="12302" width="19.42578125" style="354" bestFit="1" customWidth="1"/>
    <col min="12303" max="12303" width="10.42578125" style="354" customWidth="1"/>
    <col min="12304" max="12304" width="11.5703125" style="354" customWidth="1"/>
    <col min="12305" max="12305" width="14.5703125" style="354" customWidth="1"/>
    <col min="12306" max="12306" width="9" style="354" bestFit="1" customWidth="1"/>
    <col min="12307" max="12546" width="9.140625" style="354"/>
    <col min="12547" max="12547" width="4.5703125" style="354" bestFit="1" customWidth="1"/>
    <col min="12548" max="12548" width="9.5703125" style="354" bestFit="1" customWidth="1"/>
    <col min="12549" max="12549" width="10" style="354" bestFit="1" customWidth="1"/>
    <col min="12550" max="12550" width="8.5703125" style="354" bestFit="1" customWidth="1"/>
    <col min="12551" max="12551" width="22.5703125" style="354" customWidth="1"/>
    <col min="12552" max="12552" width="59.5703125" style="354" bestFit="1" customWidth="1"/>
    <col min="12553" max="12553" width="57.5703125" style="354" bestFit="1" customWidth="1"/>
    <col min="12554" max="12554" width="35.42578125" style="354" bestFit="1" customWidth="1"/>
    <col min="12555" max="12555" width="28.42578125" style="354" bestFit="1" customWidth="1"/>
    <col min="12556" max="12556" width="33.42578125" style="354" bestFit="1" customWidth="1"/>
    <col min="12557" max="12557" width="26" style="354" bestFit="1" customWidth="1"/>
    <col min="12558" max="12558" width="19.42578125" style="354" bestFit="1" customWidth="1"/>
    <col min="12559" max="12559" width="10.42578125" style="354" customWidth="1"/>
    <col min="12560" max="12560" width="11.5703125" style="354" customWidth="1"/>
    <col min="12561" max="12561" width="14.5703125" style="354" customWidth="1"/>
    <col min="12562" max="12562" width="9" style="354" bestFit="1" customWidth="1"/>
    <col min="12563" max="12802" width="9.140625" style="354"/>
    <col min="12803" max="12803" width="4.5703125" style="354" bestFit="1" customWidth="1"/>
    <col min="12804" max="12804" width="9.5703125" style="354" bestFit="1" customWidth="1"/>
    <col min="12805" max="12805" width="10" style="354" bestFit="1" customWidth="1"/>
    <col min="12806" max="12806" width="8.5703125" style="354" bestFit="1" customWidth="1"/>
    <col min="12807" max="12807" width="22.5703125" style="354" customWidth="1"/>
    <col min="12808" max="12808" width="59.5703125" style="354" bestFit="1" customWidth="1"/>
    <col min="12809" max="12809" width="57.5703125" style="354" bestFit="1" customWidth="1"/>
    <col min="12810" max="12810" width="35.42578125" style="354" bestFit="1" customWidth="1"/>
    <col min="12811" max="12811" width="28.42578125" style="354" bestFit="1" customWidth="1"/>
    <col min="12812" max="12812" width="33.42578125" style="354" bestFit="1" customWidth="1"/>
    <col min="12813" max="12813" width="26" style="354" bestFit="1" customWidth="1"/>
    <col min="12814" max="12814" width="19.42578125" style="354" bestFit="1" customWidth="1"/>
    <col min="12815" max="12815" width="10.42578125" style="354" customWidth="1"/>
    <col min="12816" max="12816" width="11.5703125" style="354" customWidth="1"/>
    <col min="12817" max="12817" width="14.5703125" style="354" customWidth="1"/>
    <col min="12818" max="12818" width="9" style="354" bestFit="1" customWidth="1"/>
    <col min="12819" max="13058" width="9.140625" style="354"/>
    <col min="13059" max="13059" width="4.5703125" style="354" bestFit="1" customWidth="1"/>
    <col min="13060" max="13060" width="9.5703125" style="354" bestFit="1" customWidth="1"/>
    <col min="13061" max="13061" width="10" style="354" bestFit="1" customWidth="1"/>
    <col min="13062" max="13062" width="8.5703125" style="354" bestFit="1" customWidth="1"/>
    <col min="13063" max="13063" width="22.5703125" style="354" customWidth="1"/>
    <col min="13064" max="13064" width="59.5703125" style="354" bestFit="1" customWidth="1"/>
    <col min="13065" max="13065" width="57.5703125" style="354" bestFit="1" customWidth="1"/>
    <col min="13066" max="13066" width="35.42578125" style="354" bestFit="1" customWidth="1"/>
    <col min="13067" max="13067" width="28.42578125" style="354" bestFit="1" customWidth="1"/>
    <col min="13068" max="13068" width="33.42578125" style="354" bestFit="1" customWidth="1"/>
    <col min="13069" max="13069" width="26" style="354" bestFit="1" customWidth="1"/>
    <col min="13070" max="13070" width="19.42578125" style="354" bestFit="1" customWidth="1"/>
    <col min="13071" max="13071" width="10.42578125" style="354" customWidth="1"/>
    <col min="13072" max="13072" width="11.5703125" style="354" customWidth="1"/>
    <col min="13073" max="13073" width="14.5703125" style="354" customWidth="1"/>
    <col min="13074" max="13074" width="9" style="354" bestFit="1" customWidth="1"/>
    <col min="13075" max="13314" width="9.140625" style="354"/>
    <col min="13315" max="13315" width="4.5703125" style="354" bestFit="1" customWidth="1"/>
    <col min="13316" max="13316" width="9.5703125" style="354" bestFit="1" customWidth="1"/>
    <col min="13317" max="13317" width="10" style="354" bestFit="1" customWidth="1"/>
    <col min="13318" max="13318" width="8.5703125" style="354" bestFit="1" customWidth="1"/>
    <col min="13319" max="13319" width="22.5703125" style="354" customWidth="1"/>
    <col min="13320" max="13320" width="59.5703125" style="354" bestFit="1" customWidth="1"/>
    <col min="13321" max="13321" width="57.5703125" style="354" bestFit="1" customWidth="1"/>
    <col min="13322" max="13322" width="35.42578125" style="354" bestFit="1" customWidth="1"/>
    <col min="13323" max="13323" width="28.42578125" style="354" bestFit="1" customWidth="1"/>
    <col min="13324" max="13324" width="33.42578125" style="354" bestFit="1" customWidth="1"/>
    <col min="13325" max="13325" width="26" style="354" bestFit="1" customWidth="1"/>
    <col min="13326" max="13326" width="19.42578125" style="354" bestFit="1" customWidth="1"/>
    <col min="13327" max="13327" width="10.42578125" style="354" customWidth="1"/>
    <col min="13328" max="13328" width="11.5703125" style="354" customWidth="1"/>
    <col min="13329" max="13329" width="14.5703125" style="354" customWidth="1"/>
    <col min="13330" max="13330" width="9" style="354" bestFit="1" customWidth="1"/>
    <col min="13331" max="13570" width="9.140625" style="354"/>
    <col min="13571" max="13571" width="4.5703125" style="354" bestFit="1" customWidth="1"/>
    <col min="13572" max="13572" width="9.5703125" style="354" bestFit="1" customWidth="1"/>
    <col min="13573" max="13573" width="10" style="354" bestFit="1" customWidth="1"/>
    <col min="13574" max="13574" width="8.5703125" style="354" bestFit="1" customWidth="1"/>
    <col min="13575" max="13575" width="22.5703125" style="354" customWidth="1"/>
    <col min="13576" max="13576" width="59.5703125" style="354" bestFit="1" customWidth="1"/>
    <col min="13577" max="13577" width="57.5703125" style="354" bestFit="1" customWidth="1"/>
    <col min="13578" max="13578" width="35.42578125" style="354" bestFit="1" customWidth="1"/>
    <col min="13579" max="13579" width="28.42578125" style="354" bestFit="1" customWidth="1"/>
    <col min="13580" max="13580" width="33.42578125" style="354" bestFit="1" customWidth="1"/>
    <col min="13581" max="13581" width="26" style="354" bestFit="1" customWidth="1"/>
    <col min="13582" max="13582" width="19.42578125" style="354" bestFit="1" customWidth="1"/>
    <col min="13583" max="13583" width="10.42578125" style="354" customWidth="1"/>
    <col min="13584" max="13584" width="11.5703125" style="354" customWidth="1"/>
    <col min="13585" max="13585" width="14.5703125" style="354" customWidth="1"/>
    <col min="13586" max="13586" width="9" style="354" bestFit="1" customWidth="1"/>
    <col min="13587" max="13826" width="9.140625" style="354"/>
    <col min="13827" max="13827" width="4.5703125" style="354" bestFit="1" customWidth="1"/>
    <col min="13828" max="13828" width="9.5703125" style="354" bestFit="1" customWidth="1"/>
    <col min="13829" max="13829" width="10" style="354" bestFit="1" customWidth="1"/>
    <col min="13830" max="13830" width="8.5703125" style="354" bestFit="1" customWidth="1"/>
    <col min="13831" max="13831" width="22.5703125" style="354" customWidth="1"/>
    <col min="13832" max="13832" width="59.5703125" style="354" bestFit="1" customWidth="1"/>
    <col min="13833" max="13833" width="57.5703125" style="354" bestFit="1" customWidth="1"/>
    <col min="13834" max="13834" width="35.42578125" style="354" bestFit="1" customWidth="1"/>
    <col min="13835" max="13835" width="28.42578125" style="354" bestFit="1" customWidth="1"/>
    <col min="13836" max="13836" width="33.42578125" style="354" bestFit="1" customWidth="1"/>
    <col min="13837" max="13837" width="26" style="354" bestFit="1" customWidth="1"/>
    <col min="13838" max="13838" width="19.42578125" style="354" bestFit="1" customWidth="1"/>
    <col min="13839" max="13839" width="10.42578125" style="354" customWidth="1"/>
    <col min="13840" max="13840" width="11.5703125" style="354" customWidth="1"/>
    <col min="13841" max="13841" width="14.5703125" style="354" customWidth="1"/>
    <col min="13842" max="13842" width="9" style="354" bestFit="1" customWidth="1"/>
    <col min="13843" max="14082" width="9.140625" style="354"/>
    <col min="14083" max="14083" width="4.5703125" style="354" bestFit="1" customWidth="1"/>
    <col min="14084" max="14084" width="9.5703125" style="354" bestFit="1" customWidth="1"/>
    <col min="14085" max="14085" width="10" style="354" bestFit="1" customWidth="1"/>
    <col min="14086" max="14086" width="8.5703125" style="354" bestFit="1" customWidth="1"/>
    <col min="14087" max="14087" width="22.5703125" style="354" customWidth="1"/>
    <col min="14088" max="14088" width="59.5703125" style="354" bestFit="1" customWidth="1"/>
    <col min="14089" max="14089" width="57.5703125" style="354" bestFit="1" customWidth="1"/>
    <col min="14090" max="14090" width="35.42578125" style="354" bestFit="1" customWidth="1"/>
    <col min="14091" max="14091" width="28.42578125" style="354" bestFit="1" customWidth="1"/>
    <col min="14092" max="14092" width="33.42578125" style="354" bestFit="1" customWidth="1"/>
    <col min="14093" max="14093" width="26" style="354" bestFit="1" customWidth="1"/>
    <col min="14094" max="14094" width="19.42578125" style="354" bestFit="1" customWidth="1"/>
    <col min="14095" max="14095" width="10.42578125" style="354" customWidth="1"/>
    <col min="14096" max="14096" width="11.5703125" style="354" customWidth="1"/>
    <col min="14097" max="14097" width="14.5703125" style="354" customWidth="1"/>
    <col min="14098" max="14098" width="9" style="354" bestFit="1" customWidth="1"/>
    <col min="14099" max="14338" width="9.140625" style="354"/>
    <col min="14339" max="14339" width="4.5703125" style="354" bestFit="1" customWidth="1"/>
    <col min="14340" max="14340" width="9.5703125" style="354" bestFit="1" customWidth="1"/>
    <col min="14341" max="14341" width="10" style="354" bestFit="1" customWidth="1"/>
    <col min="14342" max="14342" width="8.5703125" style="354" bestFit="1" customWidth="1"/>
    <col min="14343" max="14343" width="22.5703125" style="354" customWidth="1"/>
    <col min="14344" max="14344" width="59.5703125" style="354" bestFit="1" customWidth="1"/>
    <col min="14345" max="14345" width="57.5703125" style="354" bestFit="1" customWidth="1"/>
    <col min="14346" max="14346" width="35.42578125" style="354" bestFit="1" customWidth="1"/>
    <col min="14347" max="14347" width="28.42578125" style="354" bestFit="1" customWidth="1"/>
    <col min="14348" max="14348" width="33.42578125" style="354" bestFit="1" customWidth="1"/>
    <col min="14349" max="14349" width="26" style="354" bestFit="1" customWidth="1"/>
    <col min="14350" max="14350" width="19.42578125" style="354" bestFit="1" customWidth="1"/>
    <col min="14351" max="14351" width="10.42578125" style="354" customWidth="1"/>
    <col min="14352" max="14352" width="11.5703125" style="354" customWidth="1"/>
    <col min="14353" max="14353" width="14.5703125" style="354" customWidth="1"/>
    <col min="14354" max="14354" width="9" style="354" bestFit="1" customWidth="1"/>
    <col min="14355" max="14594" width="9.140625" style="354"/>
    <col min="14595" max="14595" width="4.5703125" style="354" bestFit="1" customWidth="1"/>
    <col min="14596" max="14596" width="9.5703125" style="354" bestFit="1" customWidth="1"/>
    <col min="14597" max="14597" width="10" style="354" bestFit="1" customWidth="1"/>
    <col min="14598" max="14598" width="8.5703125" style="354" bestFit="1" customWidth="1"/>
    <col min="14599" max="14599" width="22.5703125" style="354" customWidth="1"/>
    <col min="14600" max="14600" width="59.5703125" style="354" bestFit="1" customWidth="1"/>
    <col min="14601" max="14601" width="57.5703125" style="354" bestFit="1" customWidth="1"/>
    <col min="14602" max="14602" width="35.42578125" style="354" bestFit="1" customWidth="1"/>
    <col min="14603" max="14603" width="28.42578125" style="354" bestFit="1" customWidth="1"/>
    <col min="14604" max="14604" width="33.42578125" style="354" bestFit="1" customWidth="1"/>
    <col min="14605" max="14605" width="26" style="354" bestFit="1" customWidth="1"/>
    <col min="14606" max="14606" width="19.42578125" style="354" bestFit="1" customWidth="1"/>
    <col min="14607" max="14607" width="10.42578125" style="354" customWidth="1"/>
    <col min="14608" max="14608" width="11.5703125" style="354" customWidth="1"/>
    <col min="14609" max="14609" width="14.5703125" style="354" customWidth="1"/>
    <col min="14610" max="14610" width="9" style="354" bestFit="1" customWidth="1"/>
    <col min="14611" max="14850" width="9.140625" style="354"/>
    <col min="14851" max="14851" width="4.5703125" style="354" bestFit="1" customWidth="1"/>
    <col min="14852" max="14852" width="9.5703125" style="354" bestFit="1" customWidth="1"/>
    <col min="14853" max="14853" width="10" style="354" bestFit="1" customWidth="1"/>
    <col min="14854" max="14854" width="8.5703125" style="354" bestFit="1" customWidth="1"/>
    <col min="14855" max="14855" width="22.5703125" style="354" customWidth="1"/>
    <col min="14856" max="14856" width="59.5703125" style="354" bestFit="1" customWidth="1"/>
    <col min="14857" max="14857" width="57.5703125" style="354" bestFit="1" customWidth="1"/>
    <col min="14858" max="14858" width="35.42578125" style="354" bestFit="1" customWidth="1"/>
    <col min="14859" max="14859" width="28.42578125" style="354" bestFit="1" customWidth="1"/>
    <col min="14860" max="14860" width="33.42578125" style="354" bestFit="1" customWidth="1"/>
    <col min="14861" max="14861" width="26" style="354" bestFit="1" customWidth="1"/>
    <col min="14862" max="14862" width="19.42578125" style="354" bestFit="1" customWidth="1"/>
    <col min="14863" max="14863" width="10.42578125" style="354" customWidth="1"/>
    <col min="14864" max="14864" width="11.5703125" style="354" customWidth="1"/>
    <col min="14865" max="14865" width="14.5703125" style="354" customWidth="1"/>
    <col min="14866" max="14866" width="9" style="354" bestFit="1" customWidth="1"/>
    <col min="14867" max="15106" width="9.140625" style="354"/>
    <col min="15107" max="15107" width="4.5703125" style="354" bestFit="1" customWidth="1"/>
    <col min="15108" max="15108" width="9.5703125" style="354" bestFit="1" customWidth="1"/>
    <col min="15109" max="15109" width="10" style="354" bestFit="1" customWidth="1"/>
    <col min="15110" max="15110" width="8.5703125" style="354" bestFit="1" customWidth="1"/>
    <col min="15111" max="15111" width="22.5703125" style="354" customWidth="1"/>
    <col min="15112" max="15112" width="59.5703125" style="354" bestFit="1" customWidth="1"/>
    <col min="15113" max="15113" width="57.5703125" style="354" bestFit="1" customWidth="1"/>
    <col min="15114" max="15114" width="35.42578125" style="354" bestFit="1" customWidth="1"/>
    <col min="15115" max="15115" width="28.42578125" style="354" bestFit="1" customWidth="1"/>
    <col min="15116" max="15116" width="33.42578125" style="354" bestFit="1" customWidth="1"/>
    <col min="15117" max="15117" width="26" style="354" bestFit="1" customWidth="1"/>
    <col min="15118" max="15118" width="19.42578125" style="354" bestFit="1" customWidth="1"/>
    <col min="15119" max="15119" width="10.42578125" style="354" customWidth="1"/>
    <col min="15120" max="15120" width="11.5703125" style="354" customWidth="1"/>
    <col min="15121" max="15121" width="14.5703125" style="354" customWidth="1"/>
    <col min="15122" max="15122" width="9" style="354" bestFit="1" customWidth="1"/>
    <col min="15123" max="15362" width="9.140625" style="354"/>
    <col min="15363" max="15363" width="4.5703125" style="354" bestFit="1" customWidth="1"/>
    <col min="15364" max="15364" width="9.5703125" style="354" bestFit="1" customWidth="1"/>
    <col min="15365" max="15365" width="10" style="354" bestFit="1" customWidth="1"/>
    <col min="15366" max="15366" width="8.5703125" style="354" bestFit="1" customWidth="1"/>
    <col min="15367" max="15367" width="22.5703125" style="354" customWidth="1"/>
    <col min="15368" max="15368" width="59.5703125" style="354" bestFit="1" customWidth="1"/>
    <col min="15369" max="15369" width="57.5703125" style="354" bestFit="1" customWidth="1"/>
    <col min="15370" max="15370" width="35.42578125" style="354" bestFit="1" customWidth="1"/>
    <col min="15371" max="15371" width="28.42578125" style="354" bestFit="1" customWidth="1"/>
    <col min="15372" max="15372" width="33.42578125" style="354" bestFit="1" customWidth="1"/>
    <col min="15373" max="15373" width="26" style="354" bestFit="1" customWidth="1"/>
    <col min="15374" max="15374" width="19.42578125" style="354" bestFit="1" customWidth="1"/>
    <col min="15375" max="15375" width="10.42578125" style="354" customWidth="1"/>
    <col min="15376" max="15376" width="11.5703125" style="354" customWidth="1"/>
    <col min="15377" max="15377" width="14.5703125" style="354" customWidth="1"/>
    <col min="15378" max="15378" width="9" style="354" bestFit="1" customWidth="1"/>
    <col min="15379" max="15618" width="9.140625" style="354"/>
    <col min="15619" max="15619" width="4.5703125" style="354" bestFit="1" customWidth="1"/>
    <col min="15620" max="15620" width="9.5703125" style="354" bestFit="1" customWidth="1"/>
    <col min="15621" max="15621" width="10" style="354" bestFit="1" customWidth="1"/>
    <col min="15622" max="15622" width="8.5703125" style="354" bestFit="1" customWidth="1"/>
    <col min="15623" max="15623" width="22.5703125" style="354" customWidth="1"/>
    <col min="15624" max="15624" width="59.5703125" style="354" bestFit="1" customWidth="1"/>
    <col min="15625" max="15625" width="57.5703125" style="354" bestFit="1" customWidth="1"/>
    <col min="15626" max="15626" width="35.42578125" style="354" bestFit="1" customWidth="1"/>
    <col min="15627" max="15627" width="28.42578125" style="354" bestFit="1" customWidth="1"/>
    <col min="15628" max="15628" width="33.42578125" style="354" bestFit="1" customWidth="1"/>
    <col min="15629" max="15629" width="26" style="354" bestFit="1" customWidth="1"/>
    <col min="15630" max="15630" width="19.42578125" style="354" bestFit="1" customWidth="1"/>
    <col min="15631" max="15631" width="10.42578125" style="354" customWidth="1"/>
    <col min="15632" max="15632" width="11.5703125" style="354" customWidth="1"/>
    <col min="15633" max="15633" width="14.5703125" style="354" customWidth="1"/>
    <col min="15634" max="15634" width="9" style="354" bestFit="1" customWidth="1"/>
    <col min="15635" max="15874" width="9.140625" style="354"/>
    <col min="15875" max="15875" width="4.5703125" style="354" bestFit="1" customWidth="1"/>
    <col min="15876" max="15876" width="9.5703125" style="354" bestFit="1" customWidth="1"/>
    <col min="15877" max="15877" width="10" style="354" bestFit="1" customWidth="1"/>
    <col min="15878" max="15878" width="8.5703125" style="354" bestFit="1" customWidth="1"/>
    <col min="15879" max="15879" width="22.5703125" style="354" customWidth="1"/>
    <col min="15880" max="15880" width="59.5703125" style="354" bestFit="1" customWidth="1"/>
    <col min="15881" max="15881" width="57.5703125" style="354" bestFit="1" customWidth="1"/>
    <col min="15882" max="15882" width="35.42578125" style="354" bestFit="1" customWidth="1"/>
    <col min="15883" max="15883" width="28.42578125" style="354" bestFit="1" customWidth="1"/>
    <col min="15884" max="15884" width="33.42578125" style="354" bestFit="1" customWidth="1"/>
    <col min="15885" max="15885" width="26" style="354" bestFit="1" customWidth="1"/>
    <col min="15886" max="15886" width="19.42578125" style="354" bestFit="1" customWidth="1"/>
    <col min="15887" max="15887" width="10.42578125" style="354" customWidth="1"/>
    <col min="15888" max="15888" width="11.5703125" style="354" customWidth="1"/>
    <col min="15889" max="15889" width="14.5703125" style="354" customWidth="1"/>
    <col min="15890" max="15890" width="9" style="354" bestFit="1" customWidth="1"/>
    <col min="15891" max="16130" width="9.140625" style="354"/>
    <col min="16131" max="16131" width="4.5703125" style="354" bestFit="1" customWidth="1"/>
    <col min="16132" max="16132" width="9.5703125" style="354" bestFit="1" customWidth="1"/>
    <col min="16133" max="16133" width="10" style="354" bestFit="1" customWidth="1"/>
    <col min="16134" max="16134" width="8.5703125" style="354" bestFit="1" customWidth="1"/>
    <col min="16135" max="16135" width="22.5703125" style="354" customWidth="1"/>
    <col min="16136" max="16136" width="59.5703125" style="354" bestFit="1" customWidth="1"/>
    <col min="16137" max="16137" width="57.5703125" style="354" bestFit="1" customWidth="1"/>
    <col min="16138" max="16138" width="35.42578125" style="354" bestFit="1" customWidth="1"/>
    <col min="16139" max="16139" width="28.42578125" style="354" bestFit="1" customWidth="1"/>
    <col min="16140" max="16140" width="33.42578125" style="354" bestFit="1" customWidth="1"/>
    <col min="16141" max="16141" width="26" style="354" bestFit="1" customWidth="1"/>
    <col min="16142" max="16142" width="19.42578125" style="354" bestFit="1" customWidth="1"/>
    <col min="16143" max="16143" width="10.42578125" style="354" customWidth="1"/>
    <col min="16144" max="16144" width="11.5703125" style="354" customWidth="1"/>
    <col min="16145" max="16145" width="14.5703125" style="354" customWidth="1"/>
    <col min="16146" max="16146" width="9" style="354" bestFit="1" customWidth="1"/>
    <col min="16147" max="16384" width="9.140625" style="354"/>
  </cols>
  <sheetData>
    <row r="1" spans="1:19" ht="20.25" customHeight="1" x14ac:dyDescent="0.25">
      <c r="A1" s="370"/>
      <c r="B1" s="370"/>
      <c r="C1" s="370"/>
      <c r="D1" s="370"/>
      <c r="E1" s="370"/>
      <c r="F1" s="524"/>
      <c r="G1" s="370"/>
      <c r="H1" s="524"/>
      <c r="I1" s="524"/>
      <c r="J1" s="370"/>
      <c r="K1" s="370"/>
      <c r="L1" s="370"/>
      <c r="M1" s="370"/>
      <c r="N1" s="370"/>
      <c r="O1" s="370"/>
      <c r="P1" s="370"/>
      <c r="Q1" s="370"/>
      <c r="R1" s="370"/>
    </row>
    <row r="2" spans="1:19" ht="17.25" customHeight="1" x14ac:dyDescent="0.25">
      <c r="A2" s="365" t="s">
        <v>2807</v>
      </c>
      <c r="B2" s="370"/>
      <c r="C2" s="370"/>
      <c r="D2" s="370"/>
      <c r="E2" s="370"/>
      <c r="F2" s="524"/>
      <c r="G2" s="370"/>
      <c r="H2" s="524"/>
      <c r="I2" s="524"/>
      <c r="J2" s="370"/>
      <c r="K2" s="370"/>
      <c r="L2" s="370"/>
      <c r="M2" s="370"/>
      <c r="N2" s="370"/>
      <c r="O2" s="370"/>
      <c r="P2" s="370"/>
      <c r="Q2" s="370"/>
      <c r="R2" s="370"/>
    </row>
    <row r="3" spans="1:19" x14ac:dyDescent="0.25">
      <c r="A3" s="370"/>
      <c r="B3" s="370"/>
      <c r="C3" s="370"/>
      <c r="D3" s="370"/>
      <c r="E3" s="370"/>
      <c r="F3" s="524"/>
      <c r="G3" s="370"/>
      <c r="H3" s="524"/>
      <c r="I3" s="524"/>
      <c r="J3" s="370"/>
      <c r="K3" s="370"/>
      <c r="L3" s="370"/>
      <c r="M3" s="404"/>
      <c r="N3" s="404"/>
      <c r="O3" s="404"/>
      <c r="P3" s="404"/>
      <c r="Q3" s="370"/>
      <c r="R3" s="370"/>
    </row>
    <row r="4" spans="1:19" s="521" customFormat="1" ht="47.25" customHeight="1" x14ac:dyDescent="0.2">
      <c r="A4" s="847" t="s">
        <v>0</v>
      </c>
      <c r="B4" s="847" t="s">
        <v>1</v>
      </c>
      <c r="C4" s="847" t="s">
        <v>2</v>
      </c>
      <c r="D4" s="847" t="s">
        <v>3</v>
      </c>
      <c r="E4" s="847" t="s">
        <v>4</v>
      </c>
      <c r="F4" s="847" t="s">
        <v>5</v>
      </c>
      <c r="G4" s="847" t="s">
        <v>6</v>
      </c>
      <c r="H4" s="574" t="s">
        <v>7</v>
      </c>
      <c r="I4" s="523" t="s">
        <v>2057</v>
      </c>
      <c r="J4" s="847" t="s">
        <v>8</v>
      </c>
      <c r="K4" s="850" t="s">
        <v>9</v>
      </c>
      <c r="L4" s="851"/>
      <c r="M4" s="843" t="s">
        <v>10</v>
      </c>
      <c r="N4" s="844"/>
      <c r="O4" s="843" t="s">
        <v>11</v>
      </c>
      <c r="P4" s="844"/>
      <c r="Q4" s="847" t="s">
        <v>12</v>
      </c>
      <c r="R4" s="847" t="s">
        <v>13</v>
      </c>
      <c r="S4" s="388"/>
    </row>
    <row r="5" spans="1:19" s="521" customFormat="1" ht="35.25" customHeight="1" x14ac:dyDescent="0.2">
      <c r="A5" s="848"/>
      <c r="B5" s="848"/>
      <c r="C5" s="848"/>
      <c r="D5" s="848"/>
      <c r="E5" s="848"/>
      <c r="F5" s="848"/>
      <c r="G5" s="848"/>
      <c r="H5" s="395" t="s">
        <v>14</v>
      </c>
      <c r="I5" s="395"/>
      <c r="J5" s="848"/>
      <c r="K5" s="396">
        <v>2020</v>
      </c>
      <c r="L5" s="396">
        <v>2021</v>
      </c>
      <c r="M5" s="355">
        <v>2020</v>
      </c>
      <c r="N5" s="355">
        <v>2021</v>
      </c>
      <c r="O5" s="355">
        <v>2020</v>
      </c>
      <c r="P5" s="355">
        <v>2021</v>
      </c>
      <c r="Q5" s="848"/>
      <c r="R5" s="848"/>
      <c r="S5" s="388"/>
    </row>
    <row r="6" spans="1:19" s="521" customFormat="1" ht="15.75" customHeight="1" x14ac:dyDescent="0.2">
      <c r="A6" s="395" t="s">
        <v>16</v>
      </c>
      <c r="B6" s="395" t="s">
        <v>17</v>
      </c>
      <c r="C6" s="395" t="s">
        <v>18</v>
      </c>
      <c r="D6" s="395" t="s">
        <v>19</v>
      </c>
      <c r="E6" s="522" t="s">
        <v>20</v>
      </c>
      <c r="F6" s="395" t="s">
        <v>21</v>
      </c>
      <c r="G6" s="395" t="s">
        <v>22</v>
      </c>
      <c r="H6" s="395" t="s">
        <v>23</v>
      </c>
      <c r="I6" s="395" t="s">
        <v>24</v>
      </c>
      <c r="J6" s="395" t="s">
        <v>25</v>
      </c>
      <c r="K6" s="396" t="s">
        <v>26</v>
      </c>
      <c r="L6" s="396" t="s">
        <v>27</v>
      </c>
      <c r="M6" s="397" t="s">
        <v>28</v>
      </c>
      <c r="N6" s="397" t="s">
        <v>29</v>
      </c>
      <c r="O6" s="397" t="s">
        <v>30</v>
      </c>
      <c r="P6" s="397" t="s">
        <v>31</v>
      </c>
      <c r="Q6" s="395" t="s">
        <v>32</v>
      </c>
      <c r="R6" s="395" t="s">
        <v>33</v>
      </c>
      <c r="S6" s="388"/>
    </row>
    <row r="7" spans="1:19" s="558" customFormat="1" ht="218.25" customHeight="1" x14ac:dyDescent="0.25">
      <c r="A7" s="687">
        <v>1</v>
      </c>
      <c r="B7" s="687">
        <v>1</v>
      </c>
      <c r="C7" s="687">
        <v>4</v>
      </c>
      <c r="D7" s="687">
        <v>2</v>
      </c>
      <c r="E7" s="742" t="s">
        <v>2808</v>
      </c>
      <c r="F7" s="683" t="s">
        <v>2809</v>
      </c>
      <c r="G7" s="683" t="s">
        <v>2008</v>
      </c>
      <c r="H7" s="683" t="s">
        <v>2009</v>
      </c>
      <c r="I7" s="683">
        <v>18</v>
      </c>
      <c r="J7" s="683" t="s">
        <v>2810</v>
      </c>
      <c r="K7" s="587" t="s">
        <v>45</v>
      </c>
      <c r="L7" s="587" t="s">
        <v>45</v>
      </c>
      <c r="M7" s="684">
        <v>188176.03</v>
      </c>
      <c r="N7" s="684">
        <v>54721.9</v>
      </c>
      <c r="O7" s="684">
        <v>188176.03</v>
      </c>
      <c r="P7" s="684">
        <v>54721.9</v>
      </c>
      <c r="Q7" s="683" t="s">
        <v>2811</v>
      </c>
      <c r="R7" s="683" t="s">
        <v>2812</v>
      </c>
      <c r="S7" s="557"/>
    </row>
    <row r="8" spans="1:19" s="555" customFormat="1" ht="79.5" customHeight="1" x14ac:dyDescent="0.25">
      <c r="A8" s="983">
        <v>2</v>
      </c>
      <c r="B8" s="983">
        <v>1</v>
      </c>
      <c r="C8" s="983">
        <v>4</v>
      </c>
      <c r="D8" s="983">
        <v>2</v>
      </c>
      <c r="E8" s="1357" t="s">
        <v>2813</v>
      </c>
      <c r="F8" s="983" t="s">
        <v>2814</v>
      </c>
      <c r="G8" s="983" t="s">
        <v>194</v>
      </c>
      <c r="H8" s="683" t="s">
        <v>50</v>
      </c>
      <c r="I8" s="687">
        <v>1</v>
      </c>
      <c r="J8" s="983" t="s">
        <v>2608</v>
      </c>
      <c r="K8" s="983" t="s">
        <v>2180</v>
      </c>
      <c r="L8" s="1370"/>
      <c r="M8" s="1359">
        <v>90220</v>
      </c>
      <c r="N8" s="1370"/>
      <c r="O8" s="1359">
        <v>90220</v>
      </c>
      <c r="P8" s="1370"/>
      <c r="Q8" s="983" t="s">
        <v>2811</v>
      </c>
      <c r="R8" s="983" t="s">
        <v>2812</v>
      </c>
      <c r="S8" s="557"/>
    </row>
    <row r="9" spans="1:19" s="555" customFormat="1" ht="155.85" customHeight="1" x14ac:dyDescent="0.25">
      <c r="A9" s="997"/>
      <c r="B9" s="997"/>
      <c r="C9" s="997"/>
      <c r="D9" s="997"/>
      <c r="E9" s="1358"/>
      <c r="F9" s="997"/>
      <c r="G9" s="997"/>
      <c r="H9" s="683" t="s">
        <v>585</v>
      </c>
      <c r="I9" s="683">
        <v>200</v>
      </c>
      <c r="J9" s="997"/>
      <c r="K9" s="997"/>
      <c r="L9" s="1371"/>
      <c r="M9" s="1360"/>
      <c r="N9" s="1371"/>
      <c r="O9" s="1360"/>
      <c r="P9" s="1371"/>
      <c r="Q9" s="997"/>
      <c r="R9" s="997"/>
      <c r="S9" s="557"/>
    </row>
    <row r="10" spans="1:19" s="555" customFormat="1" ht="47.25" customHeight="1" x14ac:dyDescent="0.25">
      <c r="A10" s="983">
        <v>3</v>
      </c>
      <c r="B10" s="983">
        <v>1</v>
      </c>
      <c r="C10" s="983">
        <v>4</v>
      </c>
      <c r="D10" s="983">
        <v>2</v>
      </c>
      <c r="E10" s="983" t="s">
        <v>2815</v>
      </c>
      <c r="F10" s="983" t="s">
        <v>2816</v>
      </c>
      <c r="G10" s="983" t="s">
        <v>1709</v>
      </c>
      <c r="H10" s="683" t="s">
        <v>2817</v>
      </c>
      <c r="I10" s="683">
        <v>1</v>
      </c>
      <c r="J10" s="983" t="s">
        <v>2818</v>
      </c>
      <c r="K10" s="983" t="s">
        <v>43</v>
      </c>
      <c r="L10" s="983" t="s">
        <v>47</v>
      </c>
      <c r="M10" s="1359">
        <v>3000</v>
      </c>
      <c r="N10" s="1359">
        <v>30699.360000000001</v>
      </c>
      <c r="O10" s="1359">
        <v>3000</v>
      </c>
      <c r="P10" s="1359">
        <v>30699.360000000001</v>
      </c>
      <c r="Q10" s="983" t="s">
        <v>2811</v>
      </c>
      <c r="R10" s="983" t="s">
        <v>2812</v>
      </c>
    </row>
    <row r="11" spans="1:19" s="555" customFormat="1" ht="58.5" customHeight="1" x14ac:dyDescent="0.25">
      <c r="A11" s="990"/>
      <c r="B11" s="990"/>
      <c r="C11" s="990"/>
      <c r="D11" s="990"/>
      <c r="E11" s="990"/>
      <c r="F11" s="990"/>
      <c r="G11" s="997"/>
      <c r="H11" s="683" t="s">
        <v>585</v>
      </c>
      <c r="I11" s="688">
        <v>60</v>
      </c>
      <c r="J11" s="990"/>
      <c r="K11" s="990"/>
      <c r="L11" s="990"/>
      <c r="M11" s="1365"/>
      <c r="N11" s="1365"/>
      <c r="O11" s="1365"/>
      <c r="P11" s="1365"/>
      <c r="Q11" s="990"/>
      <c r="R11" s="990"/>
    </row>
    <row r="12" spans="1:19" s="555" customFormat="1" ht="42.75" customHeight="1" x14ac:dyDescent="0.25">
      <c r="A12" s="990"/>
      <c r="B12" s="990"/>
      <c r="C12" s="990"/>
      <c r="D12" s="990"/>
      <c r="E12" s="990"/>
      <c r="F12" s="990"/>
      <c r="G12" s="983" t="s">
        <v>44</v>
      </c>
      <c r="H12" s="683" t="s">
        <v>201</v>
      </c>
      <c r="I12" s="683">
        <v>1</v>
      </c>
      <c r="J12" s="990"/>
      <c r="K12" s="990"/>
      <c r="L12" s="990"/>
      <c r="M12" s="1365"/>
      <c r="N12" s="1365"/>
      <c r="O12" s="1365"/>
      <c r="P12" s="1365"/>
      <c r="Q12" s="990"/>
      <c r="R12" s="990"/>
    </row>
    <row r="13" spans="1:19" s="555" customFormat="1" ht="46.5" customHeight="1" x14ac:dyDescent="0.25">
      <c r="A13" s="990"/>
      <c r="B13" s="990"/>
      <c r="C13" s="990"/>
      <c r="D13" s="990"/>
      <c r="E13" s="990"/>
      <c r="F13" s="990"/>
      <c r="G13" s="997"/>
      <c r="H13" s="683" t="s">
        <v>585</v>
      </c>
      <c r="I13" s="683">
        <v>25</v>
      </c>
      <c r="J13" s="990"/>
      <c r="K13" s="990"/>
      <c r="L13" s="990"/>
      <c r="M13" s="1365"/>
      <c r="N13" s="1365"/>
      <c r="O13" s="1365"/>
      <c r="P13" s="1365"/>
      <c r="Q13" s="990"/>
      <c r="R13" s="990"/>
    </row>
    <row r="14" spans="1:19" s="555" customFormat="1" ht="48.75" customHeight="1" x14ac:dyDescent="0.25">
      <c r="A14" s="990"/>
      <c r="B14" s="990"/>
      <c r="C14" s="990"/>
      <c r="D14" s="990"/>
      <c r="E14" s="990"/>
      <c r="F14" s="990"/>
      <c r="G14" s="683" t="s">
        <v>54</v>
      </c>
      <c r="H14" s="683" t="s">
        <v>2819</v>
      </c>
      <c r="I14" s="691">
        <v>1</v>
      </c>
      <c r="J14" s="990"/>
      <c r="K14" s="990"/>
      <c r="L14" s="990"/>
      <c r="M14" s="1365"/>
      <c r="N14" s="1365"/>
      <c r="O14" s="1365"/>
      <c r="P14" s="1365"/>
      <c r="Q14" s="990"/>
      <c r="R14" s="990"/>
    </row>
    <row r="15" spans="1:19" s="555" customFormat="1" ht="41.85" customHeight="1" x14ac:dyDescent="0.25">
      <c r="A15" s="990"/>
      <c r="B15" s="990"/>
      <c r="C15" s="990"/>
      <c r="D15" s="990"/>
      <c r="E15" s="990"/>
      <c r="F15" s="990"/>
      <c r="G15" s="983" t="s">
        <v>1709</v>
      </c>
      <c r="H15" s="683" t="s">
        <v>1256</v>
      </c>
      <c r="I15" s="683">
        <v>1</v>
      </c>
      <c r="J15" s="990"/>
      <c r="K15" s="990"/>
      <c r="L15" s="990"/>
      <c r="M15" s="1365"/>
      <c r="N15" s="1365"/>
      <c r="O15" s="1365"/>
      <c r="P15" s="1365"/>
      <c r="Q15" s="990"/>
      <c r="R15" s="990"/>
    </row>
    <row r="16" spans="1:19" s="555" customFormat="1" ht="39.6" customHeight="1" x14ac:dyDescent="0.25">
      <c r="A16" s="997"/>
      <c r="B16" s="997"/>
      <c r="C16" s="997"/>
      <c r="D16" s="997"/>
      <c r="E16" s="997"/>
      <c r="F16" s="997"/>
      <c r="G16" s="997"/>
      <c r="H16" s="683" t="s">
        <v>2820</v>
      </c>
      <c r="I16" s="688">
        <v>40</v>
      </c>
      <c r="J16" s="997"/>
      <c r="K16" s="997"/>
      <c r="L16" s="997"/>
      <c r="M16" s="1360"/>
      <c r="N16" s="1360"/>
      <c r="O16" s="1360"/>
      <c r="P16" s="1360"/>
      <c r="Q16" s="997"/>
      <c r="R16" s="997"/>
    </row>
    <row r="17" spans="1:18" s="555" customFormat="1" ht="51" customHeight="1" x14ac:dyDescent="0.25">
      <c r="A17" s="983">
        <v>4</v>
      </c>
      <c r="B17" s="983">
        <v>1</v>
      </c>
      <c r="C17" s="983">
        <v>4</v>
      </c>
      <c r="D17" s="983">
        <v>2</v>
      </c>
      <c r="E17" s="1357" t="s">
        <v>2821</v>
      </c>
      <c r="F17" s="983" t="s">
        <v>2822</v>
      </c>
      <c r="G17" s="983" t="s">
        <v>44</v>
      </c>
      <c r="H17" s="687" t="s">
        <v>1379</v>
      </c>
      <c r="I17" s="687"/>
      <c r="J17" s="983" t="s">
        <v>2823</v>
      </c>
      <c r="K17" s="983" t="s">
        <v>45</v>
      </c>
      <c r="L17" s="983" t="s">
        <v>475</v>
      </c>
      <c r="M17" s="1359">
        <v>3268.75</v>
      </c>
      <c r="N17" s="1359">
        <v>25602.639999999999</v>
      </c>
      <c r="O17" s="1359">
        <v>3268.75</v>
      </c>
      <c r="P17" s="1359">
        <v>25602.639999999999</v>
      </c>
      <c r="Q17" s="996" t="s">
        <v>2824</v>
      </c>
      <c r="R17" s="996" t="s">
        <v>2812</v>
      </c>
    </row>
    <row r="18" spans="1:18" s="555" customFormat="1" ht="60" customHeight="1" x14ac:dyDescent="0.25">
      <c r="A18" s="990"/>
      <c r="B18" s="990"/>
      <c r="C18" s="990"/>
      <c r="D18" s="990"/>
      <c r="E18" s="1361"/>
      <c r="F18" s="990"/>
      <c r="G18" s="997"/>
      <c r="H18" s="683" t="s">
        <v>585</v>
      </c>
      <c r="I18" s="683">
        <v>25</v>
      </c>
      <c r="J18" s="990"/>
      <c r="K18" s="990"/>
      <c r="L18" s="990"/>
      <c r="M18" s="1365"/>
      <c r="N18" s="1365"/>
      <c r="O18" s="1365"/>
      <c r="P18" s="1365"/>
      <c r="Q18" s="1001"/>
      <c r="R18" s="1001"/>
    </row>
    <row r="19" spans="1:18" s="555" customFormat="1" ht="70.5" customHeight="1" x14ac:dyDescent="0.25">
      <c r="A19" s="990"/>
      <c r="B19" s="990"/>
      <c r="C19" s="990"/>
      <c r="D19" s="990"/>
      <c r="E19" s="1361"/>
      <c r="F19" s="990"/>
      <c r="G19" s="687" t="s">
        <v>54</v>
      </c>
      <c r="H19" s="687" t="s">
        <v>2819</v>
      </c>
      <c r="I19" s="687">
        <v>1</v>
      </c>
      <c r="J19" s="990"/>
      <c r="K19" s="990"/>
      <c r="L19" s="990"/>
      <c r="M19" s="1365"/>
      <c r="N19" s="1365"/>
      <c r="O19" s="1365"/>
      <c r="P19" s="1365"/>
      <c r="Q19" s="1001"/>
      <c r="R19" s="1001"/>
    </row>
    <row r="20" spans="1:18" s="555" customFormat="1" ht="39" customHeight="1" x14ac:dyDescent="0.25">
      <c r="A20" s="983">
        <v>5</v>
      </c>
      <c r="B20" s="983">
        <v>1</v>
      </c>
      <c r="C20" s="983">
        <v>4</v>
      </c>
      <c r="D20" s="983">
        <v>2</v>
      </c>
      <c r="E20" s="1357" t="s">
        <v>1853</v>
      </c>
      <c r="F20" s="983" t="s">
        <v>2825</v>
      </c>
      <c r="G20" s="1342" t="s">
        <v>380</v>
      </c>
      <c r="H20" s="683" t="s">
        <v>1243</v>
      </c>
      <c r="I20" s="683">
        <v>3</v>
      </c>
      <c r="J20" s="1367" t="s">
        <v>2826</v>
      </c>
      <c r="K20" s="1008" t="s">
        <v>38</v>
      </c>
      <c r="L20" s="1008"/>
      <c r="M20" s="996">
        <v>19018</v>
      </c>
      <c r="N20" s="996"/>
      <c r="O20" s="996">
        <v>19018</v>
      </c>
      <c r="P20" s="996"/>
      <c r="Q20" s="983" t="s">
        <v>2824</v>
      </c>
      <c r="R20" s="983" t="s">
        <v>2812</v>
      </c>
    </row>
    <row r="21" spans="1:18" s="555" customFormat="1" ht="42" customHeight="1" x14ac:dyDescent="0.25">
      <c r="A21" s="990"/>
      <c r="B21" s="990"/>
      <c r="C21" s="990"/>
      <c r="D21" s="990"/>
      <c r="E21" s="1361"/>
      <c r="F21" s="990"/>
      <c r="G21" s="1366"/>
      <c r="H21" s="687" t="s">
        <v>2827</v>
      </c>
      <c r="I21" s="687">
        <v>25</v>
      </c>
      <c r="J21" s="1368"/>
      <c r="K21" s="1009"/>
      <c r="L21" s="1009"/>
      <c r="M21" s="1001"/>
      <c r="N21" s="1001"/>
      <c r="O21" s="1001"/>
      <c r="P21" s="1001"/>
      <c r="Q21" s="990"/>
      <c r="R21" s="990"/>
    </row>
    <row r="22" spans="1:18" s="555" customFormat="1" ht="47.25" customHeight="1" x14ac:dyDescent="0.25">
      <c r="A22" s="990"/>
      <c r="B22" s="990"/>
      <c r="C22" s="990"/>
      <c r="D22" s="990"/>
      <c r="E22" s="1361"/>
      <c r="F22" s="990"/>
      <c r="G22" s="1342" t="s">
        <v>2828</v>
      </c>
      <c r="H22" s="687" t="s">
        <v>2829</v>
      </c>
      <c r="I22" s="687">
        <v>2</v>
      </c>
      <c r="J22" s="1368"/>
      <c r="K22" s="1009"/>
      <c r="L22" s="1009"/>
      <c r="M22" s="1001"/>
      <c r="N22" s="1001"/>
      <c r="O22" s="1001"/>
      <c r="P22" s="1001"/>
      <c r="Q22" s="990"/>
      <c r="R22" s="990"/>
    </row>
    <row r="23" spans="1:18" s="555" customFormat="1" ht="49.35" customHeight="1" x14ac:dyDescent="0.25">
      <c r="A23" s="990"/>
      <c r="B23" s="990"/>
      <c r="C23" s="990"/>
      <c r="D23" s="990"/>
      <c r="E23" s="1361"/>
      <c r="F23" s="990"/>
      <c r="G23" s="1366"/>
      <c r="H23" s="687" t="s">
        <v>2830</v>
      </c>
      <c r="I23" s="687">
        <v>25</v>
      </c>
      <c r="J23" s="1368"/>
      <c r="K23" s="1009"/>
      <c r="L23" s="1009"/>
      <c r="M23" s="1001"/>
      <c r="N23" s="1001"/>
      <c r="O23" s="1001"/>
      <c r="P23" s="1001"/>
      <c r="Q23" s="990"/>
      <c r="R23" s="990"/>
    </row>
    <row r="24" spans="1:18" s="555" customFormat="1" ht="120" customHeight="1" x14ac:dyDescent="0.25">
      <c r="A24" s="997"/>
      <c r="B24" s="997"/>
      <c r="C24" s="997"/>
      <c r="D24" s="997"/>
      <c r="E24" s="1358"/>
      <c r="F24" s="997"/>
      <c r="G24" s="604" t="s">
        <v>728</v>
      </c>
      <c r="H24" s="687" t="s">
        <v>1340</v>
      </c>
      <c r="I24" s="687">
        <v>1</v>
      </c>
      <c r="J24" s="1369"/>
      <c r="K24" s="1010"/>
      <c r="L24" s="1010"/>
      <c r="M24" s="1002"/>
      <c r="N24" s="1002"/>
      <c r="O24" s="1002"/>
      <c r="P24" s="1002"/>
      <c r="Q24" s="997"/>
      <c r="R24" s="997"/>
    </row>
    <row r="25" spans="1:18" s="555" customFormat="1" ht="95.25" customHeight="1" x14ac:dyDescent="0.25">
      <c r="A25" s="983">
        <v>6</v>
      </c>
      <c r="B25" s="983">
        <v>1</v>
      </c>
      <c r="C25" s="983">
        <v>4</v>
      </c>
      <c r="D25" s="983">
        <v>2</v>
      </c>
      <c r="E25" s="1357" t="s">
        <v>2831</v>
      </c>
      <c r="F25" s="983" t="s">
        <v>2832</v>
      </c>
      <c r="G25" s="983" t="s">
        <v>1787</v>
      </c>
      <c r="H25" s="683" t="s">
        <v>2833</v>
      </c>
      <c r="I25" s="693" t="s">
        <v>41</v>
      </c>
      <c r="J25" s="983" t="s">
        <v>2834</v>
      </c>
      <c r="K25" s="983" t="s">
        <v>38</v>
      </c>
      <c r="L25" s="1370"/>
      <c r="M25" s="1359">
        <v>2349.44</v>
      </c>
      <c r="N25" s="1370"/>
      <c r="O25" s="1359">
        <v>2349.44</v>
      </c>
      <c r="P25" s="1370"/>
      <c r="Q25" s="983" t="s">
        <v>2811</v>
      </c>
      <c r="R25" s="983" t="s">
        <v>2812</v>
      </c>
    </row>
    <row r="26" spans="1:18" s="555" customFormat="1" ht="192" customHeight="1" x14ac:dyDescent="0.25">
      <c r="A26" s="997"/>
      <c r="B26" s="997"/>
      <c r="C26" s="997"/>
      <c r="D26" s="997"/>
      <c r="E26" s="1358"/>
      <c r="F26" s="997"/>
      <c r="G26" s="997"/>
      <c r="H26" s="683" t="s">
        <v>585</v>
      </c>
      <c r="I26" s="693" t="s">
        <v>1608</v>
      </c>
      <c r="J26" s="997"/>
      <c r="K26" s="997"/>
      <c r="L26" s="1371"/>
      <c r="M26" s="1360"/>
      <c r="N26" s="1371"/>
      <c r="O26" s="1360"/>
      <c r="P26" s="1371"/>
      <c r="Q26" s="997"/>
      <c r="R26" s="997"/>
    </row>
    <row r="27" spans="1:18" s="555" customFormat="1" ht="37.5" customHeight="1" x14ac:dyDescent="0.25">
      <c r="A27" s="983">
        <v>7</v>
      </c>
      <c r="B27" s="983">
        <v>1</v>
      </c>
      <c r="C27" s="983">
        <v>4</v>
      </c>
      <c r="D27" s="983">
        <v>2</v>
      </c>
      <c r="E27" s="1357" t="s">
        <v>2835</v>
      </c>
      <c r="F27" s="983" t="s">
        <v>2836</v>
      </c>
      <c r="G27" s="983" t="s">
        <v>2837</v>
      </c>
      <c r="H27" s="683" t="s">
        <v>2094</v>
      </c>
      <c r="I27" s="683">
        <v>1</v>
      </c>
      <c r="J27" s="983" t="s">
        <v>2838</v>
      </c>
      <c r="K27" s="983" t="s">
        <v>38</v>
      </c>
      <c r="L27" s="983" t="s">
        <v>475</v>
      </c>
      <c r="M27" s="1359">
        <v>128927.63</v>
      </c>
      <c r="N27" s="1359">
        <v>0</v>
      </c>
      <c r="O27" s="1359">
        <v>128927.63</v>
      </c>
      <c r="P27" s="1359">
        <v>0</v>
      </c>
      <c r="Q27" s="983" t="s">
        <v>2811</v>
      </c>
      <c r="R27" s="983" t="s">
        <v>2812</v>
      </c>
    </row>
    <row r="28" spans="1:18" s="555" customFormat="1" ht="38.25" customHeight="1" x14ac:dyDescent="0.25">
      <c r="A28" s="990"/>
      <c r="B28" s="990"/>
      <c r="C28" s="990"/>
      <c r="D28" s="990"/>
      <c r="E28" s="1361"/>
      <c r="F28" s="990"/>
      <c r="G28" s="997"/>
      <c r="H28" s="683" t="s">
        <v>2839</v>
      </c>
      <c r="I28" s="683">
        <v>90</v>
      </c>
      <c r="J28" s="990"/>
      <c r="K28" s="990"/>
      <c r="L28" s="990"/>
      <c r="M28" s="1365"/>
      <c r="N28" s="1365"/>
      <c r="O28" s="1365"/>
      <c r="P28" s="1365"/>
      <c r="Q28" s="990"/>
      <c r="R28" s="990"/>
    </row>
    <row r="29" spans="1:18" s="555" customFormat="1" ht="53.25" customHeight="1" x14ac:dyDescent="0.25">
      <c r="A29" s="990"/>
      <c r="B29" s="990"/>
      <c r="C29" s="990"/>
      <c r="D29" s="990"/>
      <c r="E29" s="1361"/>
      <c r="F29" s="990"/>
      <c r="G29" s="683" t="s">
        <v>2008</v>
      </c>
      <c r="H29" s="683" t="s">
        <v>2139</v>
      </c>
      <c r="I29" s="683">
        <v>5</v>
      </c>
      <c r="J29" s="990"/>
      <c r="K29" s="990"/>
      <c r="L29" s="990"/>
      <c r="M29" s="1365"/>
      <c r="N29" s="1365"/>
      <c r="O29" s="1365"/>
      <c r="P29" s="1365"/>
      <c r="Q29" s="990"/>
      <c r="R29" s="990"/>
    </row>
    <row r="30" spans="1:18" s="555" customFormat="1" ht="40.5" customHeight="1" x14ac:dyDescent="0.25">
      <c r="A30" s="990"/>
      <c r="B30" s="990"/>
      <c r="C30" s="990"/>
      <c r="D30" s="990"/>
      <c r="E30" s="1361"/>
      <c r="F30" s="990"/>
      <c r="G30" s="983" t="s">
        <v>2840</v>
      </c>
      <c r="H30" s="683" t="s">
        <v>2841</v>
      </c>
      <c r="I30" s="693" t="s">
        <v>41</v>
      </c>
      <c r="J30" s="990"/>
      <c r="K30" s="990"/>
      <c r="L30" s="990"/>
      <c r="M30" s="1365"/>
      <c r="N30" s="1365"/>
      <c r="O30" s="1365"/>
      <c r="P30" s="1365"/>
      <c r="Q30" s="990"/>
      <c r="R30" s="990"/>
    </row>
    <row r="31" spans="1:18" s="555" customFormat="1" ht="42" customHeight="1" x14ac:dyDescent="0.25">
      <c r="A31" s="990"/>
      <c r="B31" s="990"/>
      <c r="C31" s="990"/>
      <c r="D31" s="990"/>
      <c r="E31" s="1361"/>
      <c r="F31" s="990"/>
      <c r="G31" s="997"/>
      <c r="H31" s="683" t="s">
        <v>585</v>
      </c>
      <c r="I31" s="693" t="s">
        <v>1524</v>
      </c>
      <c r="J31" s="990"/>
      <c r="K31" s="990"/>
      <c r="L31" s="990"/>
      <c r="M31" s="1365"/>
      <c r="N31" s="1365"/>
      <c r="O31" s="1365"/>
      <c r="P31" s="1365"/>
      <c r="Q31" s="990"/>
      <c r="R31" s="990"/>
    </row>
    <row r="32" spans="1:18" s="555" customFormat="1" ht="39.75" customHeight="1" x14ac:dyDescent="0.25">
      <c r="A32" s="990"/>
      <c r="B32" s="990"/>
      <c r="C32" s="990"/>
      <c r="D32" s="990"/>
      <c r="E32" s="1361"/>
      <c r="F32" s="990"/>
      <c r="G32" s="983" t="s">
        <v>1787</v>
      </c>
      <c r="H32" s="683" t="s">
        <v>2627</v>
      </c>
      <c r="I32" s="693" t="s">
        <v>41</v>
      </c>
      <c r="J32" s="990"/>
      <c r="K32" s="990"/>
      <c r="L32" s="990"/>
      <c r="M32" s="1365"/>
      <c r="N32" s="1365"/>
      <c r="O32" s="1365"/>
      <c r="P32" s="1365"/>
      <c r="Q32" s="990"/>
      <c r="R32" s="990"/>
    </row>
    <row r="33" spans="1:18" s="555" customFormat="1" ht="41.25" customHeight="1" x14ac:dyDescent="0.25">
      <c r="A33" s="990"/>
      <c r="B33" s="990"/>
      <c r="C33" s="990"/>
      <c r="D33" s="990"/>
      <c r="E33" s="1361"/>
      <c r="F33" s="990"/>
      <c r="G33" s="997"/>
      <c r="H33" s="683" t="s">
        <v>585</v>
      </c>
      <c r="I33" s="693" t="s">
        <v>1524</v>
      </c>
      <c r="J33" s="990"/>
      <c r="K33" s="990"/>
      <c r="L33" s="990"/>
      <c r="M33" s="1365"/>
      <c r="N33" s="1365"/>
      <c r="O33" s="1365"/>
      <c r="P33" s="1365"/>
      <c r="Q33" s="990"/>
      <c r="R33" s="990"/>
    </row>
    <row r="34" spans="1:18" s="555" customFormat="1" ht="43.5" customHeight="1" x14ac:dyDescent="0.25">
      <c r="A34" s="990"/>
      <c r="B34" s="990"/>
      <c r="C34" s="990"/>
      <c r="D34" s="990"/>
      <c r="E34" s="1361"/>
      <c r="F34" s="990"/>
      <c r="G34" s="687" t="s">
        <v>54</v>
      </c>
      <c r="H34" s="687" t="s">
        <v>2819</v>
      </c>
      <c r="I34" s="744" t="s">
        <v>41</v>
      </c>
      <c r="J34" s="990"/>
      <c r="K34" s="990"/>
      <c r="L34" s="990"/>
      <c r="M34" s="1365"/>
      <c r="N34" s="1365"/>
      <c r="O34" s="1365"/>
      <c r="P34" s="1365"/>
      <c r="Q34" s="990"/>
      <c r="R34" s="990"/>
    </row>
    <row r="35" spans="1:18" s="555" customFormat="1" ht="130.5" customHeight="1" x14ac:dyDescent="0.25">
      <c r="A35" s="983">
        <v>8</v>
      </c>
      <c r="B35" s="983">
        <v>1</v>
      </c>
      <c r="C35" s="983">
        <v>4</v>
      </c>
      <c r="D35" s="983">
        <v>2</v>
      </c>
      <c r="E35" s="983" t="s">
        <v>2842</v>
      </c>
      <c r="F35" s="983" t="s">
        <v>2843</v>
      </c>
      <c r="G35" s="983" t="s">
        <v>2844</v>
      </c>
      <c r="H35" s="683" t="s">
        <v>2845</v>
      </c>
      <c r="I35" s="683">
        <v>19</v>
      </c>
      <c r="J35" s="983" t="s">
        <v>2846</v>
      </c>
      <c r="K35" s="983"/>
      <c r="L35" s="983" t="s">
        <v>39</v>
      </c>
      <c r="M35" s="1359"/>
      <c r="N35" s="1359">
        <v>97040.320000000007</v>
      </c>
      <c r="O35" s="1359"/>
      <c r="P35" s="1359">
        <v>97040.320000000007</v>
      </c>
      <c r="Q35" s="983" t="s">
        <v>2811</v>
      </c>
      <c r="R35" s="983" t="s">
        <v>2812</v>
      </c>
    </row>
    <row r="36" spans="1:18" s="555" customFormat="1" ht="40.5" customHeight="1" x14ac:dyDescent="0.25">
      <c r="A36" s="990"/>
      <c r="B36" s="990"/>
      <c r="C36" s="990"/>
      <c r="D36" s="990"/>
      <c r="E36" s="990"/>
      <c r="F36" s="990"/>
      <c r="G36" s="990"/>
      <c r="H36" s="687" t="s">
        <v>55</v>
      </c>
      <c r="I36" s="691">
        <v>570</v>
      </c>
      <c r="J36" s="990"/>
      <c r="K36" s="990"/>
      <c r="L36" s="990"/>
      <c r="M36" s="1365"/>
      <c r="N36" s="1365"/>
      <c r="O36" s="1365"/>
      <c r="P36" s="1365"/>
      <c r="Q36" s="990"/>
      <c r="R36" s="990"/>
    </row>
    <row r="37" spans="1:18" s="555" customFormat="1" ht="53.25" customHeight="1" x14ac:dyDescent="0.25">
      <c r="A37" s="983">
        <v>9</v>
      </c>
      <c r="B37" s="983">
        <v>1</v>
      </c>
      <c r="C37" s="983">
        <v>4</v>
      </c>
      <c r="D37" s="983">
        <v>2</v>
      </c>
      <c r="E37" s="983" t="s">
        <v>2847</v>
      </c>
      <c r="F37" s="983" t="s">
        <v>2848</v>
      </c>
      <c r="G37" s="983" t="s">
        <v>223</v>
      </c>
      <c r="H37" s="683" t="s">
        <v>1982</v>
      </c>
      <c r="I37" s="687">
        <v>3</v>
      </c>
      <c r="J37" s="983" t="s">
        <v>2849</v>
      </c>
      <c r="K37" s="983"/>
      <c r="L37" s="1362" t="s">
        <v>38</v>
      </c>
      <c r="M37" s="1359"/>
      <c r="N37" s="1359">
        <v>188350.22</v>
      </c>
      <c r="O37" s="1359"/>
      <c r="P37" s="1359">
        <v>188350.22</v>
      </c>
      <c r="Q37" s="983" t="s">
        <v>2811</v>
      </c>
      <c r="R37" s="983" t="s">
        <v>2812</v>
      </c>
    </row>
    <row r="38" spans="1:18" s="555" customFormat="1" ht="36" customHeight="1" x14ac:dyDescent="0.25">
      <c r="A38" s="990"/>
      <c r="B38" s="990"/>
      <c r="C38" s="990"/>
      <c r="D38" s="990"/>
      <c r="E38" s="990"/>
      <c r="F38" s="990"/>
      <c r="G38" s="997"/>
      <c r="H38" s="683" t="s">
        <v>2850</v>
      </c>
      <c r="I38" s="683">
        <v>45</v>
      </c>
      <c r="J38" s="990"/>
      <c r="K38" s="990"/>
      <c r="L38" s="1363"/>
      <c r="M38" s="1365"/>
      <c r="N38" s="1365"/>
      <c r="O38" s="1365"/>
      <c r="P38" s="1365"/>
      <c r="Q38" s="990"/>
      <c r="R38" s="990"/>
    </row>
    <row r="39" spans="1:18" s="555" customFormat="1" ht="33.6" customHeight="1" x14ac:dyDescent="0.25">
      <c r="A39" s="990"/>
      <c r="B39" s="990"/>
      <c r="C39" s="990"/>
      <c r="D39" s="990"/>
      <c r="E39" s="990"/>
      <c r="F39" s="990"/>
      <c r="G39" s="983" t="s">
        <v>194</v>
      </c>
      <c r="H39" s="683" t="s">
        <v>2851</v>
      </c>
      <c r="I39" s="691">
        <v>1</v>
      </c>
      <c r="J39" s="990"/>
      <c r="K39" s="990"/>
      <c r="L39" s="1363"/>
      <c r="M39" s="1365"/>
      <c r="N39" s="1365"/>
      <c r="O39" s="1365"/>
      <c r="P39" s="1365"/>
      <c r="Q39" s="990"/>
      <c r="R39" s="990"/>
    </row>
    <row r="40" spans="1:18" s="555" customFormat="1" ht="39.6" customHeight="1" x14ac:dyDescent="0.25">
      <c r="A40" s="997"/>
      <c r="B40" s="997"/>
      <c r="C40" s="997"/>
      <c r="D40" s="997"/>
      <c r="E40" s="997"/>
      <c r="F40" s="997"/>
      <c r="G40" s="997"/>
      <c r="H40" s="683" t="s">
        <v>585</v>
      </c>
      <c r="I40" s="683">
        <v>80</v>
      </c>
      <c r="J40" s="997"/>
      <c r="K40" s="997"/>
      <c r="L40" s="1364"/>
      <c r="M40" s="1360"/>
      <c r="N40" s="1360"/>
      <c r="O40" s="1360"/>
      <c r="P40" s="1360"/>
      <c r="Q40" s="997"/>
      <c r="R40" s="997"/>
    </row>
    <row r="41" spans="1:18" s="555" customFormat="1" ht="40.5" customHeight="1" x14ac:dyDescent="0.25">
      <c r="A41" s="983">
        <v>10</v>
      </c>
      <c r="B41" s="983">
        <v>1</v>
      </c>
      <c r="C41" s="983">
        <v>4</v>
      </c>
      <c r="D41" s="983">
        <v>2</v>
      </c>
      <c r="E41" s="1357" t="s">
        <v>1853</v>
      </c>
      <c r="F41" s="983" t="s">
        <v>2852</v>
      </c>
      <c r="G41" s="1342" t="s">
        <v>380</v>
      </c>
      <c r="H41" s="683" t="s">
        <v>1243</v>
      </c>
      <c r="I41" s="687">
        <v>9</v>
      </c>
      <c r="J41" s="1367" t="s">
        <v>2853</v>
      </c>
      <c r="K41" s="1008"/>
      <c r="L41" s="1008" t="s">
        <v>34</v>
      </c>
      <c r="M41" s="996"/>
      <c r="N41" s="996">
        <v>209240.97</v>
      </c>
      <c r="O41" s="996"/>
      <c r="P41" s="996">
        <v>209240.97</v>
      </c>
      <c r="Q41" s="983" t="s">
        <v>2824</v>
      </c>
      <c r="R41" s="983" t="s">
        <v>2812</v>
      </c>
    </row>
    <row r="42" spans="1:18" s="555" customFormat="1" ht="38.25" customHeight="1" x14ac:dyDescent="0.25">
      <c r="A42" s="990"/>
      <c r="B42" s="990"/>
      <c r="C42" s="990"/>
      <c r="D42" s="990"/>
      <c r="E42" s="1361"/>
      <c r="F42" s="990"/>
      <c r="G42" s="1366"/>
      <c r="H42" s="687" t="s">
        <v>1283</v>
      </c>
      <c r="I42" s="683">
        <v>180</v>
      </c>
      <c r="J42" s="1368"/>
      <c r="K42" s="1009"/>
      <c r="L42" s="1009"/>
      <c r="M42" s="1001"/>
      <c r="N42" s="1001"/>
      <c r="O42" s="1001"/>
      <c r="P42" s="1001"/>
      <c r="Q42" s="990"/>
      <c r="R42" s="990"/>
    </row>
    <row r="43" spans="1:18" s="555" customFormat="1" ht="61.5" customHeight="1" x14ac:dyDescent="0.25">
      <c r="A43" s="990"/>
      <c r="B43" s="990"/>
      <c r="C43" s="990"/>
      <c r="D43" s="990"/>
      <c r="E43" s="1361"/>
      <c r="F43" s="990"/>
      <c r="G43" s="1342" t="s">
        <v>2854</v>
      </c>
      <c r="H43" s="687" t="s">
        <v>2149</v>
      </c>
      <c r="I43" s="683">
        <v>2</v>
      </c>
      <c r="J43" s="1368"/>
      <c r="K43" s="1009"/>
      <c r="L43" s="1009"/>
      <c r="M43" s="1001"/>
      <c r="N43" s="1001"/>
      <c r="O43" s="1001"/>
      <c r="P43" s="1001"/>
      <c r="Q43" s="990"/>
      <c r="R43" s="990"/>
    </row>
    <row r="44" spans="1:18" s="555" customFormat="1" ht="62.25" customHeight="1" x14ac:dyDescent="0.25">
      <c r="A44" s="990"/>
      <c r="B44" s="990"/>
      <c r="C44" s="990"/>
      <c r="D44" s="990"/>
      <c r="E44" s="1361"/>
      <c r="F44" s="990"/>
      <c r="G44" s="1366"/>
      <c r="H44" s="687" t="s">
        <v>1293</v>
      </c>
      <c r="I44" s="691">
        <v>200</v>
      </c>
      <c r="J44" s="1368"/>
      <c r="K44" s="1009"/>
      <c r="L44" s="1009"/>
      <c r="M44" s="1001"/>
      <c r="N44" s="1001"/>
      <c r="O44" s="1001"/>
      <c r="P44" s="1001"/>
      <c r="Q44" s="990"/>
      <c r="R44" s="990"/>
    </row>
    <row r="45" spans="1:18" ht="39.75" customHeight="1" x14ac:dyDescent="0.25">
      <c r="A45" s="990"/>
      <c r="B45" s="990"/>
      <c r="C45" s="990"/>
      <c r="D45" s="990"/>
      <c r="E45" s="1361"/>
      <c r="F45" s="990"/>
      <c r="G45" s="1342" t="s">
        <v>2828</v>
      </c>
      <c r="H45" s="687" t="s">
        <v>2829</v>
      </c>
      <c r="I45" s="683">
        <v>18</v>
      </c>
      <c r="J45" s="1368"/>
      <c r="K45" s="1009"/>
      <c r="L45" s="1009"/>
      <c r="M45" s="1001"/>
      <c r="N45" s="1001"/>
      <c r="O45" s="1001"/>
      <c r="P45" s="1001"/>
      <c r="Q45" s="990"/>
      <c r="R45" s="990"/>
    </row>
    <row r="46" spans="1:18" ht="38.25" customHeight="1" x14ac:dyDescent="0.25">
      <c r="A46" s="990"/>
      <c r="B46" s="990"/>
      <c r="C46" s="990"/>
      <c r="D46" s="990"/>
      <c r="E46" s="1361"/>
      <c r="F46" s="990"/>
      <c r="G46" s="1366"/>
      <c r="H46" s="687" t="s">
        <v>1283</v>
      </c>
      <c r="I46" s="683">
        <v>360</v>
      </c>
      <c r="J46" s="1368"/>
      <c r="K46" s="1009"/>
      <c r="L46" s="1009"/>
      <c r="M46" s="1001"/>
      <c r="N46" s="1001"/>
      <c r="O46" s="1001"/>
      <c r="P46" s="1001"/>
      <c r="Q46" s="990"/>
      <c r="R46" s="990"/>
    </row>
    <row r="47" spans="1:18" ht="36.75" customHeight="1" x14ac:dyDescent="0.25">
      <c r="A47" s="990"/>
      <c r="B47" s="990"/>
      <c r="C47" s="990"/>
      <c r="D47" s="990"/>
      <c r="E47" s="1361"/>
      <c r="F47" s="990"/>
      <c r="G47" s="743" t="s">
        <v>776</v>
      </c>
      <c r="H47" s="687" t="s">
        <v>2097</v>
      </c>
      <c r="I47" s="683">
        <v>9</v>
      </c>
      <c r="J47" s="1368"/>
      <c r="K47" s="1009"/>
      <c r="L47" s="1009"/>
      <c r="M47" s="1001"/>
      <c r="N47" s="1001"/>
      <c r="O47" s="1001"/>
      <c r="P47" s="1001"/>
      <c r="Q47" s="990"/>
      <c r="R47" s="990"/>
    </row>
    <row r="48" spans="1:18" ht="35.25" customHeight="1" x14ac:dyDescent="0.25">
      <c r="A48" s="997"/>
      <c r="B48" s="997"/>
      <c r="C48" s="997"/>
      <c r="D48" s="997"/>
      <c r="E48" s="1358"/>
      <c r="F48" s="997"/>
      <c r="G48" s="605" t="s">
        <v>728</v>
      </c>
      <c r="H48" s="683" t="s">
        <v>1340</v>
      </c>
      <c r="I48" s="688">
        <v>9</v>
      </c>
      <c r="J48" s="1369"/>
      <c r="K48" s="1010"/>
      <c r="L48" s="1010"/>
      <c r="M48" s="1002"/>
      <c r="N48" s="1002"/>
      <c r="O48" s="1002"/>
      <c r="P48" s="1002"/>
      <c r="Q48" s="997"/>
      <c r="R48" s="997"/>
    </row>
    <row r="49" spans="1:18" ht="106.5" customHeight="1" x14ac:dyDescent="0.25">
      <c r="A49" s="983">
        <v>11</v>
      </c>
      <c r="B49" s="983">
        <v>1</v>
      </c>
      <c r="C49" s="983">
        <v>4</v>
      </c>
      <c r="D49" s="983">
        <v>2</v>
      </c>
      <c r="E49" s="1357" t="s">
        <v>2855</v>
      </c>
      <c r="F49" s="983" t="s">
        <v>2856</v>
      </c>
      <c r="G49" s="983" t="s">
        <v>48</v>
      </c>
      <c r="H49" s="683" t="s">
        <v>2839</v>
      </c>
      <c r="I49" s="687">
        <v>50</v>
      </c>
      <c r="J49" s="983" t="s">
        <v>2857</v>
      </c>
      <c r="K49" s="983"/>
      <c r="L49" s="983" t="s">
        <v>2409</v>
      </c>
      <c r="M49" s="1359"/>
      <c r="N49" s="996">
        <v>61500</v>
      </c>
      <c r="O49" s="1359"/>
      <c r="P49" s="996">
        <v>61500</v>
      </c>
      <c r="Q49" s="983" t="s">
        <v>2811</v>
      </c>
      <c r="R49" s="983" t="s">
        <v>2812</v>
      </c>
    </row>
    <row r="50" spans="1:18" ht="144" customHeight="1" x14ac:dyDescent="0.25">
      <c r="A50" s="997"/>
      <c r="B50" s="997"/>
      <c r="C50" s="997"/>
      <c r="D50" s="997"/>
      <c r="E50" s="1358"/>
      <c r="F50" s="997"/>
      <c r="G50" s="997"/>
      <c r="H50" s="683" t="s">
        <v>2094</v>
      </c>
      <c r="I50" s="683">
        <v>1</v>
      </c>
      <c r="J50" s="997"/>
      <c r="K50" s="997"/>
      <c r="L50" s="997"/>
      <c r="M50" s="1360"/>
      <c r="N50" s="1002"/>
      <c r="O50" s="1360"/>
      <c r="P50" s="1002"/>
      <c r="Q50" s="997"/>
      <c r="R50" s="997"/>
    </row>
    <row r="52" spans="1:18" x14ac:dyDescent="0.25">
      <c r="M52" s="1351"/>
      <c r="N52" s="1352"/>
      <c r="O52" s="817" t="s">
        <v>35</v>
      </c>
      <c r="P52" s="818"/>
      <c r="Q52" s="819"/>
    </row>
    <row r="53" spans="1:18" x14ac:dyDescent="0.25">
      <c r="M53" s="1353"/>
      <c r="N53" s="1354"/>
      <c r="O53" s="926" t="s">
        <v>36</v>
      </c>
      <c r="P53" s="817" t="s">
        <v>37</v>
      </c>
      <c r="Q53" s="819"/>
    </row>
    <row r="54" spans="1:18" x14ac:dyDescent="0.25">
      <c r="M54" s="1355"/>
      <c r="N54" s="1356"/>
      <c r="O54" s="882"/>
      <c r="P54" s="575">
        <v>2020</v>
      </c>
      <c r="Q54" s="575">
        <v>2021</v>
      </c>
    </row>
    <row r="55" spans="1:18" x14ac:dyDescent="0.25">
      <c r="M55" s="829" t="s">
        <v>729</v>
      </c>
      <c r="N55" s="829"/>
      <c r="O55" s="582">
        <v>11</v>
      </c>
      <c r="P55" s="402">
        <f>SUM(O7,O8,O10,O17,O20,O25,O27)</f>
        <v>434959.85000000003</v>
      </c>
      <c r="Q55" s="402">
        <f>SUM(P10,P7,P17,P27,P35,P37,P41,P49)</f>
        <v>667155.41</v>
      </c>
    </row>
  </sheetData>
  <mergeCells count="186">
    <mergeCell ref="R4:R5"/>
    <mergeCell ref="A8:A9"/>
    <mergeCell ref="B8:B9"/>
    <mergeCell ref="C8:C9"/>
    <mergeCell ref="D8:D9"/>
    <mergeCell ref="E8:E9"/>
    <mergeCell ref="F8:F9"/>
    <mergeCell ref="G8:G9"/>
    <mergeCell ref="J8:J9"/>
    <mergeCell ref="K8:K9"/>
    <mergeCell ref="G4:G5"/>
    <mergeCell ref="J4:J5"/>
    <mergeCell ref="K4:L4"/>
    <mergeCell ref="M4:N4"/>
    <mergeCell ref="O4:P4"/>
    <mergeCell ref="Q4:Q5"/>
    <mergeCell ref="A4:A5"/>
    <mergeCell ref="B4:B5"/>
    <mergeCell ref="C4:C5"/>
    <mergeCell ref="D4:D5"/>
    <mergeCell ref="E4:E5"/>
    <mergeCell ref="F4:F5"/>
    <mergeCell ref="R8:R9"/>
    <mergeCell ref="L8:L9"/>
    <mergeCell ref="A10:A16"/>
    <mergeCell ref="B10:B16"/>
    <mergeCell ref="C10:C16"/>
    <mergeCell ref="D10:D16"/>
    <mergeCell ref="E10:E16"/>
    <mergeCell ref="F10:F16"/>
    <mergeCell ref="G10:G11"/>
    <mergeCell ref="J10:J16"/>
    <mergeCell ref="K10:K16"/>
    <mergeCell ref="M8:M9"/>
    <mergeCell ref="N8:N9"/>
    <mergeCell ref="O8:O9"/>
    <mergeCell ref="P8:P9"/>
    <mergeCell ref="Q8:Q9"/>
    <mergeCell ref="R10:R16"/>
    <mergeCell ref="G12:G13"/>
    <mergeCell ref="G15:G16"/>
    <mergeCell ref="A17:A19"/>
    <mergeCell ref="B17:B19"/>
    <mergeCell ref="C17:C19"/>
    <mergeCell ref="D17:D19"/>
    <mergeCell ref="E17:E19"/>
    <mergeCell ref="F17:F19"/>
    <mergeCell ref="G17:G18"/>
    <mergeCell ref="L10:L16"/>
    <mergeCell ref="M10:M16"/>
    <mergeCell ref="N10:N16"/>
    <mergeCell ref="O10:O16"/>
    <mergeCell ref="P10:P16"/>
    <mergeCell ref="Q10:Q16"/>
    <mergeCell ref="P17:P19"/>
    <mergeCell ref="Q17:Q19"/>
    <mergeCell ref="R17:R19"/>
    <mergeCell ref="A20:A24"/>
    <mergeCell ref="B20:B24"/>
    <mergeCell ref="C20:C24"/>
    <mergeCell ref="D20:D24"/>
    <mergeCell ref="E20:E24"/>
    <mergeCell ref="F20:F24"/>
    <mergeCell ref="G20:G21"/>
    <mergeCell ref="J17:J19"/>
    <mergeCell ref="K17:K19"/>
    <mergeCell ref="L17:L19"/>
    <mergeCell ref="M17:M19"/>
    <mergeCell ref="N17:N19"/>
    <mergeCell ref="O17:O19"/>
    <mergeCell ref="P20:P24"/>
    <mergeCell ref="Q20:Q24"/>
    <mergeCell ref="R20:R24"/>
    <mergeCell ref="G22:G23"/>
    <mergeCell ref="A25:A26"/>
    <mergeCell ref="B25:B26"/>
    <mergeCell ref="C25:C26"/>
    <mergeCell ref="D25:D26"/>
    <mergeCell ref="E25:E26"/>
    <mergeCell ref="F25:F26"/>
    <mergeCell ref="J20:J24"/>
    <mergeCell ref="K20:K24"/>
    <mergeCell ref="L20:L24"/>
    <mergeCell ref="M20:M24"/>
    <mergeCell ref="N20:N24"/>
    <mergeCell ref="O20:O24"/>
    <mergeCell ref="O25:O26"/>
    <mergeCell ref="P25:P26"/>
    <mergeCell ref="Q25:Q26"/>
    <mergeCell ref="R25:R26"/>
    <mergeCell ref="A27:A34"/>
    <mergeCell ref="B27:B34"/>
    <mergeCell ref="C27:C34"/>
    <mergeCell ref="D27:D34"/>
    <mergeCell ref="E27:E34"/>
    <mergeCell ref="F27:F34"/>
    <mergeCell ref="G25:G26"/>
    <mergeCell ref="J25:J26"/>
    <mergeCell ref="K25:K26"/>
    <mergeCell ref="L25:L26"/>
    <mergeCell ref="M25:M26"/>
    <mergeCell ref="N25:N26"/>
    <mergeCell ref="O27:O34"/>
    <mergeCell ref="P27:P34"/>
    <mergeCell ref="Q27:Q34"/>
    <mergeCell ref="R27:R34"/>
    <mergeCell ref="G30:G31"/>
    <mergeCell ref="G32:G33"/>
    <mergeCell ref="G27:G28"/>
    <mergeCell ref="J27:J34"/>
    <mergeCell ref="K27:K34"/>
    <mergeCell ref="L27:L34"/>
    <mergeCell ref="M27:M34"/>
    <mergeCell ref="N27:N34"/>
    <mergeCell ref="O35:O36"/>
    <mergeCell ref="P35:P36"/>
    <mergeCell ref="Q35:Q36"/>
    <mergeCell ref="R35:R36"/>
    <mergeCell ref="A37:A40"/>
    <mergeCell ref="B37:B40"/>
    <mergeCell ref="C37:C40"/>
    <mergeCell ref="D37:D40"/>
    <mergeCell ref="E37:E40"/>
    <mergeCell ref="F37:F40"/>
    <mergeCell ref="G35:G36"/>
    <mergeCell ref="J35:J36"/>
    <mergeCell ref="K35:K36"/>
    <mergeCell ref="L35:L36"/>
    <mergeCell ref="M35:M36"/>
    <mergeCell ref="N35:N36"/>
    <mergeCell ref="A35:A36"/>
    <mergeCell ref="B35:B36"/>
    <mergeCell ref="C35:C36"/>
    <mergeCell ref="D35:D36"/>
    <mergeCell ref="E35:E36"/>
    <mergeCell ref="F35:F36"/>
    <mergeCell ref="O37:O40"/>
    <mergeCell ref="P37:P40"/>
    <mergeCell ref="Q37:Q40"/>
    <mergeCell ref="R37:R40"/>
    <mergeCell ref="G39:G40"/>
    <mergeCell ref="A41:A48"/>
    <mergeCell ref="B41:B48"/>
    <mergeCell ref="C41:C48"/>
    <mergeCell ref="D41:D48"/>
    <mergeCell ref="E41:E48"/>
    <mergeCell ref="G37:G38"/>
    <mergeCell ref="J37:J40"/>
    <mergeCell ref="K37:K40"/>
    <mergeCell ref="L37:L40"/>
    <mergeCell ref="M37:M40"/>
    <mergeCell ref="N37:N40"/>
    <mergeCell ref="N41:N48"/>
    <mergeCell ref="O41:O48"/>
    <mergeCell ref="P41:P48"/>
    <mergeCell ref="Q41:Q48"/>
    <mergeCell ref="R41:R48"/>
    <mergeCell ref="G43:G44"/>
    <mergeCell ref="G45:G46"/>
    <mergeCell ref="F41:F48"/>
    <mergeCell ref="G41:G42"/>
    <mergeCell ref="J41:J48"/>
    <mergeCell ref="M55:N55"/>
    <mergeCell ref="O49:O50"/>
    <mergeCell ref="P49:P50"/>
    <mergeCell ref="K41:K48"/>
    <mergeCell ref="L41:L48"/>
    <mergeCell ref="M41:M48"/>
    <mergeCell ref="G49:G50"/>
    <mergeCell ref="J49:J50"/>
    <mergeCell ref="K49:K50"/>
    <mergeCell ref="L49:L50"/>
    <mergeCell ref="M49:M50"/>
    <mergeCell ref="N49:N50"/>
    <mergeCell ref="Q49:Q50"/>
    <mergeCell ref="R49:R50"/>
    <mergeCell ref="M52:N54"/>
    <mergeCell ref="O52:Q52"/>
    <mergeCell ref="O53:O54"/>
    <mergeCell ref="P53:Q53"/>
    <mergeCell ref="A49:A50"/>
    <mergeCell ref="B49:B50"/>
    <mergeCell ref="C49:C50"/>
    <mergeCell ref="D49:D50"/>
    <mergeCell ref="E49:E50"/>
    <mergeCell ref="F49:F50"/>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F4850-4682-48F1-9C0D-D90793497296}">
  <dimension ref="A2:S68"/>
  <sheetViews>
    <sheetView topLeftCell="A57" zoomScale="75" zoomScaleNormal="75" workbookViewId="0">
      <selection activeCell="E131" sqref="E131"/>
    </sheetView>
  </sheetViews>
  <sheetFormatPr defaultRowHeight="15" x14ac:dyDescent="0.25"/>
  <cols>
    <col min="1" max="1" width="4.7109375" style="354" customWidth="1"/>
    <col min="2" max="2" width="8.85546875" style="354" customWidth="1"/>
    <col min="3" max="3" width="11.42578125" style="354" customWidth="1"/>
    <col min="4" max="4" width="9.7109375" style="354" customWidth="1"/>
    <col min="5" max="5" width="37.85546875" style="354" customWidth="1"/>
    <col min="6" max="6" width="80.42578125" style="354" customWidth="1"/>
    <col min="7" max="7" width="35.7109375" style="354" customWidth="1"/>
    <col min="8" max="8" width="20.42578125" style="354" customWidth="1"/>
    <col min="9" max="9" width="12.140625" style="354" customWidth="1"/>
    <col min="10" max="10" width="32.140625" style="354" customWidth="1"/>
    <col min="11" max="11" width="12.140625" style="354" customWidth="1"/>
    <col min="12" max="12" width="12.7109375" style="354" customWidth="1"/>
    <col min="13" max="13" width="17.85546875" style="354" customWidth="1"/>
    <col min="14" max="14" width="17.28515625" style="364" customWidth="1"/>
    <col min="15" max="16" width="18" style="354" customWidth="1"/>
    <col min="17" max="17" width="21.28515625" style="354" customWidth="1"/>
    <col min="18" max="18" width="23.5703125" style="354" customWidth="1"/>
    <col min="19" max="19" width="19.5703125" style="354" customWidth="1"/>
    <col min="20" max="258" width="9.140625" style="354"/>
    <col min="259" max="259" width="4.7109375" style="354" bestFit="1" customWidth="1"/>
    <col min="260" max="260" width="9.7109375" style="354" bestFit="1" customWidth="1"/>
    <col min="261" max="261" width="10" style="354" bestFit="1" customWidth="1"/>
    <col min="262" max="262" width="8.85546875" style="354" bestFit="1" customWidth="1"/>
    <col min="263" max="263" width="22.85546875" style="354" customWidth="1"/>
    <col min="264" max="264" width="59.7109375" style="354" bestFit="1" customWidth="1"/>
    <col min="265" max="265" width="57.85546875" style="354" bestFit="1" customWidth="1"/>
    <col min="266" max="266" width="35.28515625" style="354" bestFit="1" customWidth="1"/>
    <col min="267" max="267" width="28.140625" style="354" bestFit="1" customWidth="1"/>
    <col min="268" max="268" width="33.140625" style="354" bestFit="1" customWidth="1"/>
    <col min="269" max="269" width="26" style="354" bestFit="1" customWidth="1"/>
    <col min="270" max="270" width="19.140625" style="354" bestFit="1" customWidth="1"/>
    <col min="271" max="271" width="10.42578125" style="354" customWidth="1"/>
    <col min="272" max="272" width="11.85546875" style="354" customWidth="1"/>
    <col min="273" max="273" width="14.7109375" style="354" customWidth="1"/>
    <col min="274" max="274" width="9" style="354" bestFit="1" customWidth="1"/>
    <col min="275" max="514" width="9.140625" style="354"/>
    <col min="515" max="515" width="4.7109375" style="354" bestFit="1" customWidth="1"/>
    <col min="516" max="516" width="9.7109375" style="354" bestFit="1" customWidth="1"/>
    <col min="517" max="517" width="10" style="354" bestFit="1" customWidth="1"/>
    <col min="518" max="518" width="8.85546875" style="354" bestFit="1" customWidth="1"/>
    <col min="519" max="519" width="22.85546875" style="354" customWidth="1"/>
    <col min="520" max="520" width="59.7109375" style="354" bestFit="1" customWidth="1"/>
    <col min="521" max="521" width="57.85546875" style="354" bestFit="1" customWidth="1"/>
    <col min="522" max="522" width="35.28515625" style="354" bestFit="1" customWidth="1"/>
    <col min="523" max="523" width="28.140625" style="354" bestFit="1" customWidth="1"/>
    <col min="524" max="524" width="33.140625" style="354" bestFit="1" customWidth="1"/>
    <col min="525" max="525" width="26" style="354" bestFit="1" customWidth="1"/>
    <col min="526" max="526" width="19.140625" style="354" bestFit="1" customWidth="1"/>
    <col min="527" max="527" width="10.42578125" style="354" customWidth="1"/>
    <col min="528" max="528" width="11.85546875" style="354" customWidth="1"/>
    <col min="529" max="529" width="14.7109375" style="354" customWidth="1"/>
    <col min="530" max="530" width="9" style="354" bestFit="1" customWidth="1"/>
    <col min="531" max="770" width="9.140625" style="354"/>
    <col min="771" max="771" width="4.7109375" style="354" bestFit="1" customWidth="1"/>
    <col min="772" max="772" width="9.7109375" style="354" bestFit="1" customWidth="1"/>
    <col min="773" max="773" width="10" style="354" bestFit="1" customWidth="1"/>
    <col min="774" max="774" width="8.85546875" style="354" bestFit="1" customWidth="1"/>
    <col min="775" max="775" width="22.85546875" style="354" customWidth="1"/>
    <col min="776" max="776" width="59.7109375" style="354" bestFit="1" customWidth="1"/>
    <col min="777" max="777" width="57.85546875" style="354" bestFit="1" customWidth="1"/>
    <col min="778" max="778" width="35.28515625" style="354" bestFit="1" customWidth="1"/>
    <col min="779" max="779" width="28.140625" style="354" bestFit="1" customWidth="1"/>
    <col min="780" max="780" width="33.140625" style="354" bestFit="1" customWidth="1"/>
    <col min="781" max="781" width="26" style="354" bestFit="1" customWidth="1"/>
    <col min="782" max="782" width="19.140625" style="354" bestFit="1" customWidth="1"/>
    <col min="783" max="783" width="10.42578125" style="354" customWidth="1"/>
    <col min="784" max="784" width="11.85546875" style="354" customWidth="1"/>
    <col min="785" max="785" width="14.7109375" style="354" customWidth="1"/>
    <col min="786" max="786" width="9" style="354" bestFit="1" customWidth="1"/>
    <col min="787" max="1026" width="9.140625" style="354"/>
    <col min="1027" max="1027" width="4.7109375" style="354" bestFit="1" customWidth="1"/>
    <col min="1028" max="1028" width="9.7109375" style="354" bestFit="1" customWidth="1"/>
    <col min="1029" max="1029" width="10" style="354" bestFit="1" customWidth="1"/>
    <col min="1030" max="1030" width="8.85546875" style="354" bestFit="1" customWidth="1"/>
    <col min="1031" max="1031" width="22.85546875" style="354" customWidth="1"/>
    <col min="1032" max="1032" width="59.7109375" style="354" bestFit="1" customWidth="1"/>
    <col min="1033" max="1033" width="57.85546875" style="354" bestFit="1" customWidth="1"/>
    <col min="1034" max="1034" width="35.28515625" style="354" bestFit="1" customWidth="1"/>
    <col min="1035" max="1035" width="28.140625" style="354" bestFit="1" customWidth="1"/>
    <col min="1036" max="1036" width="33.140625" style="354" bestFit="1" customWidth="1"/>
    <col min="1037" max="1037" width="26" style="354" bestFit="1" customWidth="1"/>
    <col min="1038" max="1038" width="19.140625" style="354" bestFit="1" customWidth="1"/>
    <col min="1039" max="1039" width="10.42578125" style="354" customWidth="1"/>
    <col min="1040" max="1040" width="11.85546875" style="354" customWidth="1"/>
    <col min="1041" max="1041" width="14.7109375" style="354" customWidth="1"/>
    <col min="1042" max="1042" width="9" style="354" bestFit="1" customWidth="1"/>
    <col min="1043" max="1282" width="9.140625" style="354"/>
    <col min="1283" max="1283" width="4.7109375" style="354" bestFit="1" customWidth="1"/>
    <col min="1284" max="1284" width="9.7109375" style="354" bestFit="1" customWidth="1"/>
    <col min="1285" max="1285" width="10" style="354" bestFit="1" customWidth="1"/>
    <col min="1286" max="1286" width="8.85546875" style="354" bestFit="1" customWidth="1"/>
    <col min="1287" max="1287" width="22.85546875" style="354" customWidth="1"/>
    <col min="1288" max="1288" width="59.7109375" style="354" bestFit="1" customWidth="1"/>
    <col min="1289" max="1289" width="57.85546875" style="354" bestFit="1" customWidth="1"/>
    <col min="1290" max="1290" width="35.28515625" style="354" bestFit="1" customWidth="1"/>
    <col min="1291" max="1291" width="28.140625" style="354" bestFit="1" customWidth="1"/>
    <col min="1292" max="1292" width="33.140625" style="354" bestFit="1" customWidth="1"/>
    <col min="1293" max="1293" width="26" style="354" bestFit="1" customWidth="1"/>
    <col min="1294" max="1294" width="19.140625" style="354" bestFit="1" customWidth="1"/>
    <col min="1295" max="1295" width="10.42578125" style="354" customWidth="1"/>
    <col min="1296" max="1296" width="11.85546875" style="354" customWidth="1"/>
    <col min="1297" max="1297" width="14.7109375" style="354" customWidth="1"/>
    <col min="1298" max="1298" width="9" style="354" bestFit="1" customWidth="1"/>
    <col min="1299" max="1538" width="9.140625" style="354"/>
    <col min="1539" max="1539" width="4.7109375" style="354" bestFit="1" customWidth="1"/>
    <col min="1540" max="1540" width="9.7109375" style="354" bestFit="1" customWidth="1"/>
    <col min="1541" max="1541" width="10" style="354" bestFit="1" customWidth="1"/>
    <col min="1542" max="1542" width="8.85546875" style="354" bestFit="1" customWidth="1"/>
    <col min="1543" max="1543" width="22.85546875" style="354" customWidth="1"/>
    <col min="1544" max="1544" width="59.7109375" style="354" bestFit="1" customWidth="1"/>
    <col min="1545" max="1545" width="57.85546875" style="354" bestFit="1" customWidth="1"/>
    <col min="1546" max="1546" width="35.28515625" style="354" bestFit="1" customWidth="1"/>
    <col min="1547" max="1547" width="28.140625" style="354" bestFit="1" customWidth="1"/>
    <col min="1548" max="1548" width="33.140625" style="354" bestFit="1" customWidth="1"/>
    <col min="1549" max="1549" width="26" style="354" bestFit="1" customWidth="1"/>
    <col min="1550" max="1550" width="19.140625" style="354" bestFit="1" customWidth="1"/>
    <col min="1551" max="1551" width="10.42578125" style="354" customWidth="1"/>
    <col min="1552" max="1552" width="11.85546875" style="354" customWidth="1"/>
    <col min="1553" max="1553" width="14.7109375" style="354" customWidth="1"/>
    <col min="1554" max="1554" width="9" style="354" bestFit="1" customWidth="1"/>
    <col min="1555" max="1794" width="9.140625" style="354"/>
    <col min="1795" max="1795" width="4.7109375" style="354" bestFit="1" customWidth="1"/>
    <col min="1796" max="1796" width="9.7109375" style="354" bestFit="1" customWidth="1"/>
    <col min="1797" max="1797" width="10" style="354" bestFit="1" customWidth="1"/>
    <col min="1798" max="1798" width="8.85546875" style="354" bestFit="1" customWidth="1"/>
    <col min="1799" max="1799" width="22.85546875" style="354" customWidth="1"/>
    <col min="1800" max="1800" width="59.7109375" style="354" bestFit="1" customWidth="1"/>
    <col min="1801" max="1801" width="57.85546875" style="354" bestFit="1" customWidth="1"/>
    <col min="1802" max="1802" width="35.28515625" style="354" bestFit="1" customWidth="1"/>
    <col min="1803" max="1803" width="28.140625" style="354" bestFit="1" customWidth="1"/>
    <col min="1804" max="1804" width="33.140625" style="354" bestFit="1" customWidth="1"/>
    <col min="1805" max="1805" width="26" style="354" bestFit="1" customWidth="1"/>
    <col min="1806" max="1806" width="19.140625" style="354" bestFit="1" customWidth="1"/>
    <col min="1807" max="1807" width="10.42578125" style="354" customWidth="1"/>
    <col min="1808" max="1808" width="11.85546875" style="354" customWidth="1"/>
    <col min="1809" max="1809" width="14.7109375" style="354" customWidth="1"/>
    <col min="1810" max="1810" width="9" style="354" bestFit="1" customWidth="1"/>
    <col min="1811" max="2050" width="9.140625" style="354"/>
    <col min="2051" max="2051" width="4.7109375" style="354" bestFit="1" customWidth="1"/>
    <col min="2052" max="2052" width="9.7109375" style="354" bestFit="1" customWidth="1"/>
    <col min="2053" max="2053" width="10" style="354" bestFit="1" customWidth="1"/>
    <col min="2054" max="2054" width="8.85546875" style="354" bestFit="1" customWidth="1"/>
    <col min="2055" max="2055" width="22.85546875" style="354" customWidth="1"/>
    <col min="2056" max="2056" width="59.7109375" style="354" bestFit="1" customWidth="1"/>
    <col min="2057" max="2057" width="57.85546875" style="354" bestFit="1" customWidth="1"/>
    <col min="2058" max="2058" width="35.28515625" style="354" bestFit="1" customWidth="1"/>
    <col min="2059" max="2059" width="28.140625" style="354" bestFit="1" customWidth="1"/>
    <col min="2060" max="2060" width="33.140625" style="354" bestFit="1" customWidth="1"/>
    <col min="2061" max="2061" width="26" style="354" bestFit="1" customWidth="1"/>
    <col min="2062" max="2062" width="19.140625" style="354" bestFit="1" customWidth="1"/>
    <col min="2063" max="2063" width="10.42578125" style="354" customWidth="1"/>
    <col min="2064" max="2064" width="11.85546875" style="354" customWidth="1"/>
    <col min="2065" max="2065" width="14.7109375" style="354" customWidth="1"/>
    <col min="2066" max="2066" width="9" style="354" bestFit="1" customWidth="1"/>
    <col min="2067" max="2306" width="9.140625" style="354"/>
    <col min="2307" max="2307" width="4.7109375" style="354" bestFit="1" customWidth="1"/>
    <col min="2308" max="2308" width="9.7109375" style="354" bestFit="1" customWidth="1"/>
    <col min="2309" max="2309" width="10" style="354" bestFit="1" customWidth="1"/>
    <col min="2310" max="2310" width="8.85546875" style="354" bestFit="1" customWidth="1"/>
    <col min="2311" max="2311" width="22.85546875" style="354" customWidth="1"/>
    <col min="2312" max="2312" width="59.7109375" style="354" bestFit="1" customWidth="1"/>
    <col min="2313" max="2313" width="57.85546875" style="354" bestFit="1" customWidth="1"/>
    <col min="2314" max="2314" width="35.28515625" style="354" bestFit="1" customWidth="1"/>
    <col min="2315" max="2315" width="28.140625" style="354" bestFit="1" customWidth="1"/>
    <col min="2316" max="2316" width="33.140625" style="354" bestFit="1" customWidth="1"/>
    <col min="2317" max="2317" width="26" style="354" bestFit="1" customWidth="1"/>
    <col min="2318" max="2318" width="19.140625" style="354" bestFit="1" customWidth="1"/>
    <col min="2319" max="2319" width="10.42578125" style="354" customWidth="1"/>
    <col min="2320" max="2320" width="11.85546875" style="354" customWidth="1"/>
    <col min="2321" max="2321" width="14.7109375" style="354" customWidth="1"/>
    <col min="2322" max="2322" width="9" style="354" bestFit="1" customWidth="1"/>
    <col min="2323" max="2562" width="9.140625" style="354"/>
    <col min="2563" max="2563" width="4.7109375" style="354" bestFit="1" customWidth="1"/>
    <col min="2564" max="2564" width="9.7109375" style="354" bestFit="1" customWidth="1"/>
    <col min="2565" max="2565" width="10" style="354" bestFit="1" customWidth="1"/>
    <col min="2566" max="2566" width="8.85546875" style="354" bestFit="1" customWidth="1"/>
    <col min="2567" max="2567" width="22.85546875" style="354" customWidth="1"/>
    <col min="2568" max="2568" width="59.7109375" style="354" bestFit="1" customWidth="1"/>
    <col min="2569" max="2569" width="57.85546875" style="354" bestFit="1" customWidth="1"/>
    <col min="2570" max="2570" width="35.28515625" style="354" bestFit="1" customWidth="1"/>
    <col min="2571" max="2571" width="28.140625" style="354" bestFit="1" customWidth="1"/>
    <col min="2572" max="2572" width="33.140625" style="354" bestFit="1" customWidth="1"/>
    <col min="2573" max="2573" width="26" style="354" bestFit="1" customWidth="1"/>
    <col min="2574" max="2574" width="19.140625" style="354" bestFit="1" customWidth="1"/>
    <col min="2575" max="2575" width="10.42578125" style="354" customWidth="1"/>
    <col min="2576" max="2576" width="11.85546875" style="354" customWidth="1"/>
    <col min="2577" max="2577" width="14.7109375" style="354" customWidth="1"/>
    <col min="2578" max="2578" width="9" style="354" bestFit="1" customWidth="1"/>
    <col min="2579" max="2818" width="9.140625" style="354"/>
    <col min="2819" max="2819" width="4.7109375" style="354" bestFit="1" customWidth="1"/>
    <col min="2820" max="2820" width="9.7109375" style="354" bestFit="1" customWidth="1"/>
    <col min="2821" max="2821" width="10" style="354" bestFit="1" customWidth="1"/>
    <col min="2822" max="2822" width="8.85546875" style="354" bestFit="1" customWidth="1"/>
    <col min="2823" max="2823" width="22.85546875" style="354" customWidth="1"/>
    <col min="2824" max="2824" width="59.7109375" style="354" bestFit="1" customWidth="1"/>
    <col min="2825" max="2825" width="57.85546875" style="354" bestFit="1" customWidth="1"/>
    <col min="2826" max="2826" width="35.28515625" style="354" bestFit="1" customWidth="1"/>
    <col min="2827" max="2827" width="28.140625" style="354" bestFit="1" customWidth="1"/>
    <col min="2828" max="2828" width="33.140625" style="354" bestFit="1" customWidth="1"/>
    <col min="2829" max="2829" width="26" style="354" bestFit="1" customWidth="1"/>
    <col min="2830" max="2830" width="19.140625" style="354" bestFit="1" customWidth="1"/>
    <col min="2831" max="2831" width="10.42578125" style="354" customWidth="1"/>
    <col min="2832" max="2832" width="11.85546875" style="354" customWidth="1"/>
    <col min="2833" max="2833" width="14.7109375" style="354" customWidth="1"/>
    <col min="2834" max="2834" width="9" style="354" bestFit="1" customWidth="1"/>
    <col min="2835" max="3074" width="9.140625" style="354"/>
    <col min="3075" max="3075" width="4.7109375" style="354" bestFit="1" customWidth="1"/>
    <col min="3076" max="3076" width="9.7109375" style="354" bestFit="1" customWidth="1"/>
    <col min="3077" max="3077" width="10" style="354" bestFit="1" customWidth="1"/>
    <col min="3078" max="3078" width="8.85546875" style="354" bestFit="1" customWidth="1"/>
    <col min="3079" max="3079" width="22.85546875" style="354" customWidth="1"/>
    <col min="3080" max="3080" width="59.7109375" style="354" bestFit="1" customWidth="1"/>
    <col min="3081" max="3081" width="57.85546875" style="354" bestFit="1" customWidth="1"/>
    <col min="3082" max="3082" width="35.28515625" style="354" bestFit="1" customWidth="1"/>
    <col min="3083" max="3083" width="28.140625" style="354" bestFit="1" customWidth="1"/>
    <col min="3084" max="3084" width="33.140625" style="354" bestFit="1" customWidth="1"/>
    <col min="3085" max="3085" width="26" style="354" bestFit="1" customWidth="1"/>
    <col min="3086" max="3086" width="19.140625" style="354" bestFit="1" customWidth="1"/>
    <col min="3087" max="3087" width="10.42578125" style="354" customWidth="1"/>
    <col min="3088" max="3088" width="11.85546875" style="354" customWidth="1"/>
    <col min="3089" max="3089" width="14.7109375" style="354" customWidth="1"/>
    <col min="3090" max="3090" width="9" style="354" bestFit="1" customWidth="1"/>
    <col min="3091" max="3330" width="9.140625" style="354"/>
    <col min="3331" max="3331" width="4.7109375" style="354" bestFit="1" customWidth="1"/>
    <col min="3332" max="3332" width="9.7109375" style="354" bestFit="1" customWidth="1"/>
    <col min="3333" max="3333" width="10" style="354" bestFit="1" customWidth="1"/>
    <col min="3334" max="3334" width="8.85546875" style="354" bestFit="1" customWidth="1"/>
    <col min="3335" max="3335" width="22.85546875" style="354" customWidth="1"/>
    <col min="3336" max="3336" width="59.7109375" style="354" bestFit="1" customWidth="1"/>
    <col min="3337" max="3337" width="57.85546875" style="354" bestFit="1" customWidth="1"/>
    <col min="3338" max="3338" width="35.28515625" style="354" bestFit="1" customWidth="1"/>
    <col min="3339" max="3339" width="28.140625" style="354" bestFit="1" customWidth="1"/>
    <col min="3340" max="3340" width="33.140625" style="354" bestFit="1" customWidth="1"/>
    <col min="3341" max="3341" width="26" style="354" bestFit="1" customWidth="1"/>
    <col min="3342" max="3342" width="19.140625" style="354" bestFit="1" customWidth="1"/>
    <col min="3343" max="3343" width="10.42578125" style="354" customWidth="1"/>
    <col min="3344" max="3344" width="11.85546875" style="354" customWidth="1"/>
    <col min="3345" max="3345" width="14.7109375" style="354" customWidth="1"/>
    <col min="3346" max="3346" width="9" style="354" bestFit="1" customWidth="1"/>
    <col min="3347" max="3586" width="9.140625" style="354"/>
    <col min="3587" max="3587" width="4.7109375" style="354" bestFit="1" customWidth="1"/>
    <col min="3588" max="3588" width="9.7109375" style="354" bestFit="1" customWidth="1"/>
    <col min="3589" max="3589" width="10" style="354" bestFit="1" customWidth="1"/>
    <col min="3590" max="3590" width="8.85546875" style="354" bestFit="1" customWidth="1"/>
    <col min="3591" max="3591" width="22.85546875" style="354" customWidth="1"/>
    <col min="3592" max="3592" width="59.7109375" style="354" bestFit="1" customWidth="1"/>
    <col min="3593" max="3593" width="57.85546875" style="354" bestFit="1" customWidth="1"/>
    <col min="3594" max="3594" width="35.28515625" style="354" bestFit="1" customWidth="1"/>
    <col min="3595" max="3595" width="28.140625" style="354" bestFit="1" customWidth="1"/>
    <col min="3596" max="3596" width="33.140625" style="354" bestFit="1" customWidth="1"/>
    <col min="3597" max="3597" width="26" style="354" bestFit="1" customWidth="1"/>
    <col min="3598" max="3598" width="19.140625" style="354" bestFit="1" customWidth="1"/>
    <col min="3599" max="3599" width="10.42578125" style="354" customWidth="1"/>
    <col min="3600" max="3600" width="11.85546875" style="354" customWidth="1"/>
    <col min="3601" max="3601" width="14.7109375" style="354" customWidth="1"/>
    <col min="3602" max="3602" width="9" style="354" bestFit="1" customWidth="1"/>
    <col min="3603" max="3842" width="9.140625" style="354"/>
    <col min="3843" max="3843" width="4.7109375" style="354" bestFit="1" customWidth="1"/>
    <col min="3844" max="3844" width="9.7109375" style="354" bestFit="1" customWidth="1"/>
    <col min="3845" max="3845" width="10" style="354" bestFit="1" customWidth="1"/>
    <col min="3846" max="3846" width="8.85546875" style="354" bestFit="1" customWidth="1"/>
    <col min="3847" max="3847" width="22.85546875" style="354" customWidth="1"/>
    <col min="3848" max="3848" width="59.7109375" style="354" bestFit="1" customWidth="1"/>
    <col min="3849" max="3849" width="57.85546875" style="354" bestFit="1" customWidth="1"/>
    <col min="3850" max="3850" width="35.28515625" style="354" bestFit="1" customWidth="1"/>
    <col min="3851" max="3851" width="28.140625" style="354" bestFit="1" customWidth="1"/>
    <col min="3852" max="3852" width="33.140625" style="354" bestFit="1" customWidth="1"/>
    <col min="3853" max="3853" width="26" style="354" bestFit="1" customWidth="1"/>
    <col min="3854" max="3854" width="19.140625" style="354" bestFit="1" customWidth="1"/>
    <col min="3855" max="3855" width="10.42578125" style="354" customWidth="1"/>
    <col min="3856" max="3856" width="11.85546875" style="354" customWidth="1"/>
    <col min="3857" max="3857" width="14.7109375" style="354" customWidth="1"/>
    <col min="3858" max="3858" width="9" style="354" bestFit="1" customWidth="1"/>
    <col min="3859" max="4098" width="9.140625" style="354"/>
    <col min="4099" max="4099" width="4.7109375" style="354" bestFit="1" customWidth="1"/>
    <col min="4100" max="4100" width="9.7109375" style="354" bestFit="1" customWidth="1"/>
    <col min="4101" max="4101" width="10" style="354" bestFit="1" customWidth="1"/>
    <col min="4102" max="4102" width="8.85546875" style="354" bestFit="1" customWidth="1"/>
    <col min="4103" max="4103" width="22.85546875" style="354" customWidth="1"/>
    <col min="4104" max="4104" width="59.7109375" style="354" bestFit="1" customWidth="1"/>
    <col min="4105" max="4105" width="57.85546875" style="354" bestFit="1" customWidth="1"/>
    <col min="4106" max="4106" width="35.28515625" style="354" bestFit="1" customWidth="1"/>
    <col min="4107" max="4107" width="28.140625" style="354" bestFit="1" customWidth="1"/>
    <col min="4108" max="4108" width="33.140625" style="354" bestFit="1" customWidth="1"/>
    <col min="4109" max="4109" width="26" style="354" bestFit="1" customWidth="1"/>
    <col min="4110" max="4110" width="19.140625" style="354" bestFit="1" customWidth="1"/>
    <col min="4111" max="4111" width="10.42578125" style="354" customWidth="1"/>
    <col min="4112" max="4112" width="11.85546875" style="354" customWidth="1"/>
    <col min="4113" max="4113" width="14.7109375" style="354" customWidth="1"/>
    <col min="4114" max="4114" width="9" style="354" bestFit="1" customWidth="1"/>
    <col min="4115" max="4354" width="9.140625" style="354"/>
    <col min="4355" max="4355" width="4.7109375" style="354" bestFit="1" customWidth="1"/>
    <col min="4356" max="4356" width="9.7109375" style="354" bestFit="1" customWidth="1"/>
    <col min="4357" max="4357" width="10" style="354" bestFit="1" customWidth="1"/>
    <col min="4358" max="4358" width="8.85546875" style="354" bestFit="1" customWidth="1"/>
    <col min="4359" max="4359" width="22.85546875" style="354" customWidth="1"/>
    <col min="4360" max="4360" width="59.7109375" style="354" bestFit="1" customWidth="1"/>
    <col min="4361" max="4361" width="57.85546875" style="354" bestFit="1" customWidth="1"/>
    <col min="4362" max="4362" width="35.28515625" style="354" bestFit="1" customWidth="1"/>
    <col min="4363" max="4363" width="28.140625" style="354" bestFit="1" customWidth="1"/>
    <col min="4364" max="4364" width="33.140625" style="354" bestFit="1" customWidth="1"/>
    <col min="4365" max="4365" width="26" style="354" bestFit="1" customWidth="1"/>
    <col min="4366" max="4366" width="19.140625" style="354" bestFit="1" customWidth="1"/>
    <col min="4367" max="4367" width="10.42578125" style="354" customWidth="1"/>
    <col min="4368" max="4368" width="11.85546875" style="354" customWidth="1"/>
    <col min="4369" max="4369" width="14.7109375" style="354" customWidth="1"/>
    <col min="4370" max="4370" width="9" style="354" bestFit="1" customWidth="1"/>
    <col min="4371" max="4610" width="9.140625" style="354"/>
    <col min="4611" max="4611" width="4.7109375" style="354" bestFit="1" customWidth="1"/>
    <col min="4612" max="4612" width="9.7109375" style="354" bestFit="1" customWidth="1"/>
    <col min="4613" max="4613" width="10" style="354" bestFit="1" customWidth="1"/>
    <col min="4614" max="4614" width="8.85546875" style="354" bestFit="1" customWidth="1"/>
    <col min="4615" max="4615" width="22.85546875" style="354" customWidth="1"/>
    <col min="4616" max="4616" width="59.7109375" style="354" bestFit="1" customWidth="1"/>
    <col min="4617" max="4617" width="57.85546875" style="354" bestFit="1" customWidth="1"/>
    <col min="4618" max="4618" width="35.28515625" style="354" bestFit="1" customWidth="1"/>
    <col min="4619" max="4619" width="28.140625" style="354" bestFit="1" customWidth="1"/>
    <col min="4620" max="4620" width="33.140625" style="354" bestFit="1" customWidth="1"/>
    <col min="4621" max="4621" width="26" style="354" bestFit="1" customWidth="1"/>
    <col min="4622" max="4622" width="19.140625" style="354" bestFit="1" customWidth="1"/>
    <col min="4623" max="4623" width="10.42578125" style="354" customWidth="1"/>
    <col min="4624" max="4624" width="11.85546875" style="354" customWidth="1"/>
    <col min="4625" max="4625" width="14.7109375" style="354" customWidth="1"/>
    <col min="4626" max="4626" width="9" style="354" bestFit="1" customWidth="1"/>
    <col min="4627" max="4866" width="9.140625" style="354"/>
    <col min="4867" max="4867" width="4.7109375" style="354" bestFit="1" customWidth="1"/>
    <col min="4868" max="4868" width="9.7109375" style="354" bestFit="1" customWidth="1"/>
    <col min="4869" max="4869" width="10" style="354" bestFit="1" customWidth="1"/>
    <col min="4870" max="4870" width="8.85546875" style="354" bestFit="1" customWidth="1"/>
    <col min="4871" max="4871" width="22.85546875" style="354" customWidth="1"/>
    <col min="4872" max="4872" width="59.7109375" style="354" bestFit="1" customWidth="1"/>
    <col min="4873" max="4873" width="57.85546875" style="354" bestFit="1" customWidth="1"/>
    <col min="4874" max="4874" width="35.28515625" style="354" bestFit="1" customWidth="1"/>
    <col min="4875" max="4875" width="28.140625" style="354" bestFit="1" customWidth="1"/>
    <col min="4876" max="4876" width="33.140625" style="354" bestFit="1" customWidth="1"/>
    <col min="4877" max="4877" width="26" style="354" bestFit="1" customWidth="1"/>
    <col min="4878" max="4878" width="19.140625" style="354" bestFit="1" customWidth="1"/>
    <col min="4879" max="4879" width="10.42578125" style="354" customWidth="1"/>
    <col min="4880" max="4880" width="11.85546875" style="354" customWidth="1"/>
    <col min="4881" max="4881" width="14.7109375" style="354" customWidth="1"/>
    <col min="4882" max="4882" width="9" style="354" bestFit="1" customWidth="1"/>
    <col min="4883" max="5122" width="9.140625" style="354"/>
    <col min="5123" max="5123" width="4.7109375" style="354" bestFit="1" customWidth="1"/>
    <col min="5124" max="5124" width="9.7109375" style="354" bestFit="1" customWidth="1"/>
    <col min="5125" max="5125" width="10" style="354" bestFit="1" customWidth="1"/>
    <col min="5126" max="5126" width="8.85546875" style="354" bestFit="1" customWidth="1"/>
    <col min="5127" max="5127" width="22.85546875" style="354" customWidth="1"/>
    <col min="5128" max="5128" width="59.7109375" style="354" bestFit="1" customWidth="1"/>
    <col min="5129" max="5129" width="57.85546875" style="354" bestFit="1" customWidth="1"/>
    <col min="5130" max="5130" width="35.28515625" style="354" bestFit="1" customWidth="1"/>
    <col min="5131" max="5131" width="28.140625" style="354" bestFit="1" customWidth="1"/>
    <col min="5132" max="5132" width="33.140625" style="354" bestFit="1" customWidth="1"/>
    <col min="5133" max="5133" width="26" style="354" bestFit="1" customWidth="1"/>
    <col min="5134" max="5134" width="19.140625" style="354" bestFit="1" customWidth="1"/>
    <col min="5135" max="5135" width="10.42578125" style="354" customWidth="1"/>
    <col min="5136" max="5136" width="11.85546875" style="354" customWidth="1"/>
    <col min="5137" max="5137" width="14.7109375" style="354" customWidth="1"/>
    <col min="5138" max="5138" width="9" style="354" bestFit="1" customWidth="1"/>
    <col min="5139" max="5378" width="9.140625" style="354"/>
    <col min="5379" max="5379" width="4.7109375" style="354" bestFit="1" customWidth="1"/>
    <col min="5380" max="5380" width="9.7109375" style="354" bestFit="1" customWidth="1"/>
    <col min="5381" max="5381" width="10" style="354" bestFit="1" customWidth="1"/>
    <col min="5382" max="5382" width="8.85546875" style="354" bestFit="1" customWidth="1"/>
    <col min="5383" max="5383" width="22.85546875" style="354" customWidth="1"/>
    <col min="5384" max="5384" width="59.7109375" style="354" bestFit="1" customWidth="1"/>
    <col min="5385" max="5385" width="57.85546875" style="354" bestFit="1" customWidth="1"/>
    <col min="5386" max="5386" width="35.28515625" style="354" bestFit="1" customWidth="1"/>
    <col min="5387" max="5387" width="28.140625" style="354" bestFit="1" customWidth="1"/>
    <col min="5388" max="5388" width="33.140625" style="354" bestFit="1" customWidth="1"/>
    <col min="5389" max="5389" width="26" style="354" bestFit="1" customWidth="1"/>
    <col min="5390" max="5390" width="19.140625" style="354" bestFit="1" customWidth="1"/>
    <col min="5391" max="5391" width="10.42578125" style="354" customWidth="1"/>
    <col min="5392" max="5392" width="11.85546875" style="354" customWidth="1"/>
    <col min="5393" max="5393" width="14.7109375" style="354" customWidth="1"/>
    <col min="5394" max="5394" width="9" style="354" bestFit="1" customWidth="1"/>
    <col min="5395" max="5634" width="9.140625" style="354"/>
    <col min="5635" max="5635" width="4.7109375" style="354" bestFit="1" customWidth="1"/>
    <col min="5636" max="5636" width="9.7109375" style="354" bestFit="1" customWidth="1"/>
    <col min="5637" max="5637" width="10" style="354" bestFit="1" customWidth="1"/>
    <col min="5638" max="5638" width="8.85546875" style="354" bestFit="1" customWidth="1"/>
    <col min="5639" max="5639" width="22.85546875" style="354" customWidth="1"/>
    <col min="5640" max="5640" width="59.7109375" style="354" bestFit="1" customWidth="1"/>
    <col min="5641" max="5641" width="57.85546875" style="354" bestFit="1" customWidth="1"/>
    <col min="5642" max="5642" width="35.28515625" style="354" bestFit="1" customWidth="1"/>
    <col min="5643" max="5643" width="28.140625" style="354" bestFit="1" customWidth="1"/>
    <col min="5644" max="5644" width="33.140625" style="354" bestFit="1" customWidth="1"/>
    <col min="5645" max="5645" width="26" style="354" bestFit="1" customWidth="1"/>
    <col min="5646" max="5646" width="19.140625" style="354" bestFit="1" customWidth="1"/>
    <col min="5647" max="5647" width="10.42578125" style="354" customWidth="1"/>
    <col min="5648" max="5648" width="11.85546875" style="354" customWidth="1"/>
    <col min="5649" max="5649" width="14.7109375" style="354" customWidth="1"/>
    <col min="5650" max="5650" width="9" style="354" bestFit="1" customWidth="1"/>
    <col min="5651" max="5890" width="9.140625" style="354"/>
    <col min="5891" max="5891" width="4.7109375" style="354" bestFit="1" customWidth="1"/>
    <col min="5892" max="5892" width="9.7109375" style="354" bestFit="1" customWidth="1"/>
    <col min="5893" max="5893" width="10" style="354" bestFit="1" customWidth="1"/>
    <col min="5894" max="5894" width="8.85546875" style="354" bestFit="1" customWidth="1"/>
    <col min="5895" max="5895" width="22.85546875" style="354" customWidth="1"/>
    <col min="5896" max="5896" width="59.7109375" style="354" bestFit="1" customWidth="1"/>
    <col min="5897" max="5897" width="57.85546875" style="354" bestFit="1" customWidth="1"/>
    <col min="5898" max="5898" width="35.28515625" style="354" bestFit="1" customWidth="1"/>
    <col min="5899" max="5899" width="28.140625" style="354" bestFit="1" customWidth="1"/>
    <col min="5900" max="5900" width="33.140625" style="354" bestFit="1" customWidth="1"/>
    <col min="5901" max="5901" width="26" style="354" bestFit="1" customWidth="1"/>
    <col min="5902" max="5902" width="19.140625" style="354" bestFit="1" customWidth="1"/>
    <col min="5903" max="5903" width="10.42578125" style="354" customWidth="1"/>
    <col min="5904" max="5904" width="11.85546875" style="354" customWidth="1"/>
    <col min="5905" max="5905" width="14.7109375" style="354" customWidth="1"/>
    <col min="5906" max="5906" width="9" style="354" bestFit="1" customWidth="1"/>
    <col min="5907" max="6146" width="9.140625" style="354"/>
    <col min="6147" max="6147" width="4.7109375" style="354" bestFit="1" customWidth="1"/>
    <col min="6148" max="6148" width="9.7109375" style="354" bestFit="1" customWidth="1"/>
    <col min="6149" max="6149" width="10" style="354" bestFit="1" customWidth="1"/>
    <col min="6150" max="6150" width="8.85546875" style="354" bestFit="1" customWidth="1"/>
    <col min="6151" max="6151" width="22.85546875" style="354" customWidth="1"/>
    <col min="6152" max="6152" width="59.7109375" style="354" bestFit="1" customWidth="1"/>
    <col min="6153" max="6153" width="57.85546875" style="354" bestFit="1" customWidth="1"/>
    <col min="6154" max="6154" width="35.28515625" style="354" bestFit="1" customWidth="1"/>
    <col min="6155" max="6155" width="28.140625" style="354" bestFit="1" customWidth="1"/>
    <col min="6156" max="6156" width="33.140625" style="354" bestFit="1" customWidth="1"/>
    <col min="6157" max="6157" width="26" style="354" bestFit="1" customWidth="1"/>
    <col min="6158" max="6158" width="19.140625" style="354" bestFit="1" customWidth="1"/>
    <col min="6159" max="6159" width="10.42578125" style="354" customWidth="1"/>
    <col min="6160" max="6160" width="11.85546875" style="354" customWidth="1"/>
    <col min="6161" max="6161" width="14.7109375" style="354" customWidth="1"/>
    <col min="6162" max="6162" width="9" style="354" bestFit="1" customWidth="1"/>
    <col min="6163" max="6402" width="9.140625" style="354"/>
    <col min="6403" max="6403" width="4.7109375" style="354" bestFit="1" customWidth="1"/>
    <col min="6404" max="6404" width="9.7109375" style="354" bestFit="1" customWidth="1"/>
    <col min="6405" max="6405" width="10" style="354" bestFit="1" customWidth="1"/>
    <col min="6406" max="6406" width="8.85546875" style="354" bestFit="1" customWidth="1"/>
    <col min="6407" max="6407" width="22.85546875" style="354" customWidth="1"/>
    <col min="6408" max="6408" width="59.7109375" style="354" bestFit="1" customWidth="1"/>
    <col min="6409" max="6409" width="57.85546875" style="354" bestFit="1" customWidth="1"/>
    <col min="6410" max="6410" width="35.28515625" style="354" bestFit="1" customWidth="1"/>
    <col min="6411" max="6411" width="28.140625" style="354" bestFit="1" customWidth="1"/>
    <col min="6412" max="6412" width="33.140625" style="354" bestFit="1" customWidth="1"/>
    <col min="6413" max="6413" width="26" style="354" bestFit="1" customWidth="1"/>
    <col min="6414" max="6414" width="19.140625" style="354" bestFit="1" customWidth="1"/>
    <col min="6415" max="6415" width="10.42578125" style="354" customWidth="1"/>
    <col min="6416" max="6416" width="11.85546875" style="354" customWidth="1"/>
    <col min="6417" max="6417" width="14.7109375" style="354" customWidth="1"/>
    <col min="6418" max="6418" width="9" style="354" bestFit="1" customWidth="1"/>
    <col min="6419" max="6658" width="9.140625" style="354"/>
    <col min="6659" max="6659" width="4.7109375" style="354" bestFit="1" customWidth="1"/>
    <col min="6660" max="6660" width="9.7109375" style="354" bestFit="1" customWidth="1"/>
    <col min="6661" max="6661" width="10" style="354" bestFit="1" customWidth="1"/>
    <col min="6662" max="6662" width="8.85546875" style="354" bestFit="1" customWidth="1"/>
    <col min="6663" max="6663" width="22.85546875" style="354" customWidth="1"/>
    <col min="6664" max="6664" width="59.7109375" style="354" bestFit="1" customWidth="1"/>
    <col min="6665" max="6665" width="57.85546875" style="354" bestFit="1" customWidth="1"/>
    <col min="6666" max="6666" width="35.28515625" style="354" bestFit="1" customWidth="1"/>
    <col min="6667" max="6667" width="28.140625" style="354" bestFit="1" customWidth="1"/>
    <col min="6668" max="6668" width="33.140625" style="354" bestFit="1" customWidth="1"/>
    <col min="6669" max="6669" width="26" style="354" bestFit="1" customWidth="1"/>
    <col min="6670" max="6670" width="19.140625" style="354" bestFit="1" customWidth="1"/>
    <col min="6671" max="6671" width="10.42578125" style="354" customWidth="1"/>
    <col min="6672" max="6672" width="11.85546875" style="354" customWidth="1"/>
    <col min="6673" max="6673" width="14.7109375" style="354" customWidth="1"/>
    <col min="6674" max="6674" width="9" style="354" bestFit="1" customWidth="1"/>
    <col min="6675" max="6914" width="9.140625" style="354"/>
    <col min="6915" max="6915" width="4.7109375" style="354" bestFit="1" customWidth="1"/>
    <col min="6916" max="6916" width="9.7109375" style="354" bestFit="1" customWidth="1"/>
    <col min="6917" max="6917" width="10" style="354" bestFit="1" customWidth="1"/>
    <col min="6918" max="6918" width="8.85546875" style="354" bestFit="1" customWidth="1"/>
    <col min="6919" max="6919" width="22.85546875" style="354" customWidth="1"/>
    <col min="6920" max="6920" width="59.7109375" style="354" bestFit="1" customWidth="1"/>
    <col min="6921" max="6921" width="57.85546875" style="354" bestFit="1" customWidth="1"/>
    <col min="6922" max="6922" width="35.28515625" style="354" bestFit="1" customWidth="1"/>
    <col min="6923" max="6923" width="28.140625" style="354" bestFit="1" customWidth="1"/>
    <col min="6924" max="6924" width="33.140625" style="354" bestFit="1" customWidth="1"/>
    <col min="6925" max="6925" width="26" style="354" bestFit="1" customWidth="1"/>
    <col min="6926" max="6926" width="19.140625" style="354" bestFit="1" customWidth="1"/>
    <col min="6927" max="6927" width="10.42578125" style="354" customWidth="1"/>
    <col min="6928" max="6928" width="11.85546875" style="354" customWidth="1"/>
    <col min="6929" max="6929" width="14.7109375" style="354" customWidth="1"/>
    <col min="6930" max="6930" width="9" style="354" bestFit="1" customWidth="1"/>
    <col min="6931" max="7170" width="9.140625" style="354"/>
    <col min="7171" max="7171" width="4.7109375" style="354" bestFit="1" customWidth="1"/>
    <col min="7172" max="7172" width="9.7109375" style="354" bestFit="1" customWidth="1"/>
    <col min="7173" max="7173" width="10" style="354" bestFit="1" customWidth="1"/>
    <col min="7174" max="7174" width="8.85546875" style="354" bestFit="1" customWidth="1"/>
    <col min="7175" max="7175" width="22.85546875" style="354" customWidth="1"/>
    <col min="7176" max="7176" width="59.7109375" style="354" bestFit="1" customWidth="1"/>
    <col min="7177" max="7177" width="57.85546875" style="354" bestFit="1" customWidth="1"/>
    <col min="7178" max="7178" width="35.28515625" style="354" bestFit="1" customWidth="1"/>
    <col min="7179" max="7179" width="28.140625" style="354" bestFit="1" customWidth="1"/>
    <col min="7180" max="7180" width="33.140625" style="354" bestFit="1" customWidth="1"/>
    <col min="7181" max="7181" width="26" style="354" bestFit="1" customWidth="1"/>
    <col min="7182" max="7182" width="19.140625" style="354" bestFit="1" customWidth="1"/>
    <col min="7183" max="7183" width="10.42578125" style="354" customWidth="1"/>
    <col min="7184" max="7184" width="11.85546875" style="354" customWidth="1"/>
    <col min="7185" max="7185" width="14.7109375" style="354" customWidth="1"/>
    <col min="7186" max="7186" width="9" style="354" bestFit="1" customWidth="1"/>
    <col min="7187" max="7426" width="9.140625" style="354"/>
    <col min="7427" max="7427" width="4.7109375" style="354" bestFit="1" customWidth="1"/>
    <col min="7428" max="7428" width="9.7109375" style="354" bestFit="1" customWidth="1"/>
    <col min="7429" max="7429" width="10" style="354" bestFit="1" customWidth="1"/>
    <col min="7430" max="7430" width="8.85546875" style="354" bestFit="1" customWidth="1"/>
    <col min="7431" max="7431" width="22.85546875" style="354" customWidth="1"/>
    <col min="7432" max="7432" width="59.7109375" style="354" bestFit="1" customWidth="1"/>
    <col min="7433" max="7433" width="57.85546875" style="354" bestFit="1" customWidth="1"/>
    <col min="7434" max="7434" width="35.28515625" style="354" bestFit="1" customWidth="1"/>
    <col min="7435" max="7435" width="28.140625" style="354" bestFit="1" customWidth="1"/>
    <col min="7436" max="7436" width="33.140625" style="354" bestFit="1" customWidth="1"/>
    <col min="7437" max="7437" width="26" style="354" bestFit="1" customWidth="1"/>
    <col min="7438" max="7438" width="19.140625" style="354" bestFit="1" customWidth="1"/>
    <col min="7439" max="7439" width="10.42578125" style="354" customWidth="1"/>
    <col min="7440" max="7440" width="11.85546875" style="354" customWidth="1"/>
    <col min="7441" max="7441" width="14.7109375" style="354" customWidth="1"/>
    <col min="7442" max="7442" width="9" style="354" bestFit="1" customWidth="1"/>
    <col min="7443" max="7682" width="9.140625" style="354"/>
    <col min="7683" max="7683" width="4.7109375" style="354" bestFit="1" customWidth="1"/>
    <col min="7684" max="7684" width="9.7109375" style="354" bestFit="1" customWidth="1"/>
    <col min="7685" max="7685" width="10" style="354" bestFit="1" customWidth="1"/>
    <col min="7686" max="7686" width="8.85546875" style="354" bestFit="1" customWidth="1"/>
    <col min="7687" max="7687" width="22.85546875" style="354" customWidth="1"/>
    <col min="7688" max="7688" width="59.7109375" style="354" bestFit="1" customWidth="1"/>
    <col min="7689" max="7689" width="57.85546875" style="354" bestFit="1" customWidth="1"/>
    <col min="7690" max="7690" width="35.28515625" style="354" bestFit="1" customWidth="1"/>
    <col min="7691" max="7691" width="28.140625" style="354" bestFit="1" customWidth="1"/>
    <col min="7692" max="7692" width="33.140625" style="354" bestFit="1" customWidth="1"/>
    <col min="7693" max="7693" width="26" style="354" bestFit="1" customWidth="1"/>
    <col min="7694" max="7694" width="19.140625" style="354" bestFit="1" customWidth="1"/>
    <col min="7695" max="7695" width="10.42578125" style="354" customWidth="1"/>
    <col min="7696" max="7696" width="11.85546875" style="354" customWidth="1"/>
    <col min="7697" max="7697" width="14.7109375" style="354" customWidth="1"/>
    <col min="7698" max="7698" width="9" style="354" bestFit="1" customWidth="1"/>
    <col min="7699" max="7938" width="9.140625" style="354"/>
    <col min="7939" max="7939" width="4.7109375" style="354" bestFit="1" customWidth="1"/>
    <col min="7940" max="7940" width="9.7109375" style="354" bestFit="1" customWidth="1"/>
    <col min="7941" max="7941" width="10" style="354" bestFit="1" customWidth="1"/>
    <col min="7942" max="7942" width="8.85546875" style="354" bestFit="1" customWidth="1"/>
    <col min="7943" max="7943" width="22.85546875" style="354" customWidth="1"/>
    <col min="7944" max="7944" width="59.7109375" style="354" bestFit="1" customWidth="1"/>
    <col min="7945" max="7945" width="57.85546875" style="354" bestFit="1" customWidth="1"/>
    <col min="7946" max="7946" width="35.28515625" style="354" bestFit="1" customWidth="1"/>
    <col min="7947" max="7947" width="28.140625" style="354" bestFit="1" customWidth="1"/>
    <col min="7948" max="7948" width="33.140625" style="354" bestFit="1" customWidth="1"/>
    <col min="7949" max="7949" width="26" style="354" bestFit="1" customWidth="1"/>
    <col min="7950" max="7950" width="19.140625" style="354" bestFit="1" customWidth="1"/>
    <col min="7951" max="7951" width="10.42578125" style="354" customWidth="1"/>
    <col min="7952" max="7952" width="11.85546875" style="354" customWidth="1"/>
    <col min="7953" max="7953" width="14.7109375" style="354" customWidth="1"/>
    <col min="7954" max="7954" width="9" style="354" bestFit="1" customWidth="1"/>
    <col min="7955" max="8194" width="9.140625" style="354"/>
    <col min="8195" max="8195" width="4.7109375" style="354" bestFit="1" customWidth="1"/>
    <col min="8196" max="8196" width="9.7109375" style="354" bestFit="1" customWidth="1"/>
    <col min="8197" max="8197" width="10" style="354" bestFit="1" customWidth="1"/>
    <col min="8198" max="8198" width="8.85546875" style="354" bestFit="1" customWidth="1"/>
    <col min="8199" max="8199" width="22.85546875" style="354" customWidth="1"/>
    <col min="8200" max="8200" width="59.7109375" style="354" bestFit="1" customWidth="1"/>
    <col min="8201" max="8201" width="57.85546875" style="354" bestFit="1" customWidth="1"/>
    <col min="8202" max="8202" width="35.28515625" style="354" bestFit="1" customWidth="1"/>
    <col min="8203" max="8203" width="28.140625" style="354" bestFit="1" customWidth="1"/>
    <col min="8204" max="8204" width="33.140625" style="354" bestFit="1" customWidth="1"/>
    <col min="8205" max="8205" width="26" style="354" bestFit="1" customWidth="1"/>
    <col min="8206" max="8206" width="19.140625" style="354" bestFit="1" customWidth="1"/>
    <col min="8207" max="8207" width="10.42578125" style="354" customWidth="1"/>
    <col min="8208" max="8208" width="11.85546875" style="354" customWidth="1"/>
    <col min="8209" max="8209" width="14.7109375" style="354" customWidth="1"/>
    <col min="8210" max="8210" width="9" style="354" bestFit="1" customWidth="1"/>
    <col min="8211" max="8450" width="9.140625" style="354"/>
    <col min="8451" max="8451" width="4.7109375" style="354" bestFit="1" customWidth="1"/>
    <col min="8452" max="8452" width="9.7109375" style="354" bestFit="1" customWidth="1"/>
    <col min="8453" max="8453" width="10" style="354" bestFit="1" customWidth="1"/>
    <col min="8454" max="8454" width="8.85546875" style="354" bestFit="1" customWidth="1"/>
    <col min="8455" max="8455" width="22.85546875" style="354" customWidth="1"/>
    <col min="8456" max="8456" width="59.7109375" style="354" bestFit="1" customWidth="1"/>
    <col min="8457" max="8457" width="57.85546875" style="354" bestFit="1" customWidth="1"/>
    <col min="8458" max="8458" width="35.28515625" style="354" bestFit="1" customWidth="1"/>
    <col min="8459" max="8459" width="28.140625" style="354" bestFit="1" customWidth="1"/>
    <col min="8460" max="8460" width="33.140625" style="354" bestFit="1" customWidth="1"/>
    <col min="8461" max="8461" width="26" style="354" bestFit="1" customWidth="1"/>
    <col min="8462" max="8462" width="19.140625" style="354" bestFit="1" customWidth="1"/>
    <col min="8463" max="8463" width="10.42578125" style="354" customWidth="1"/>
    <col min="8464" max="8464" width="11.85546875" style="354" customWidth="1"/>
    <col min="8465" max="8465" width="14.7109375" style="354" customWidth="1"/>
    <col min="8466" max="8466" width="9" style="354" bestFit="1" customWidth="1"/>
    <col min="8467" max="8706" width="9.140625" style="354"/>
    <col min="8707" max="8707" width="4.7109375" style="354" bestFit="1" customWidth="1"/>
    <col min="8708" max="8708" width="9.7109375" style="354" bestFit="1" customWidth="1"/>
    <col min="8709" max="8709" width="10" style="354" bestFit="1" customWidth="1"/>
    <col min="8710" max="8710" width="8.85546875" style="354" bestFit="1" customWidth="1"/>
    <col min="8711" max="8711" width="22.85546875" style="354" customWidth="1"/>
    <col min="8712" max="8712" width="59.7109375" style="354" bestFit="1" customWidth="1"/>
    <col min="8713" max="8713" width="57.85546875" style="354" bestFit="1" customWidth="1"/>
    <col min="8714" max="8714" width="35.28515625" style="354" bestFit="1" customWidth="1"/>
    <col min="8715" max="8715" width="28.140625" style="354" bestFit="1" customWidth="1"/>
    <col min="8716" max="8716" width="33.140625" style="354" bestFit="1" customWidth="1"/>
    <col min="8717" max="8717" width="26" style="354" bestFit="1" customWidth="1"/>
    <col min="8718" max="8718" width="19.140625" style="354" bestFit="1" customWidth="1"/>
    <col min="8719" max="8719" width="10.42578125" style="354" customWidth="1"/>
    <col min="8720" max="8720" width="11.85546875" style="354" customWidth="1"/>
    <col min="8721" max="8721" width="14.7109375" style="354" customWidth="1"/>
    <col min="8722" max="8722" width="9" style="354" bestFit="1" customWidth="1"/>
    <col min="8723" max="8962" width="9.140625" style="354"/>
    <col min="8963" max="8963" width="4.7109375" style="354" bestFit="1" customWidth="1"/>
    <col min="8964" max="8964" width="9.7109375" style="354" bestFit="1" customWidth="1"/>
    <col min="8965" max="8965" width="10" style="354" bestFit="1" customWidth="1"/>
    <col min="8966" max="8966" width="8.85546875" style="354" bestFit="1" customWidth="1"/>
    <col min="8967" max="8967" width="22.85546875" style="354" customWidth="1"/>
    <col min="8968" max="8968" width="59.7109375" style="354" bestFit="1" customWidth="1"/>
    <col min="8969" max="8969" width="57.85546875" style="354" bestFit="1" customWidth="1"/>
    <col min="8970" max="8970" width="35.28515625" style="354" bestFit="1" customWidth="1"/>
    <col min="8971" max="8971" width="28.140625" style="354" bestFit="1" customWidth="1"/>
    <col min="8972" max="8972" width="33.140625" style="354" bestFit="1" customWidth="1"/>
    <col min="8973" max="8973" width="26" style="354" bestFit="1" customWidth="1"/>
    <col min="8974" max="8974" width="19.140625" style="354" bestFit="1" customWidth="1"/>
    <col min="8975" max="8975" width="10.42578125" style="354" customWidth="1"/>
    <col min="8976" max="8976" width="11.85546875" style="354" customWidth="1"/>
    <col min="8977" max="8977" width="14.7109375" style="354" customWidth="1"/>
    <col min="8978" max="8978" width="9" style="354" bestFit="1" customWidth="1"/>
    <col min="8979" max="9218" width="9.140625" style="354"/>
    <col min="9219" max="9219" width="4.7109375" style="354" bestFit="1" customWidth="1"/>
    <col min="9220" max="9220" width="9.7109375" style="354" bestFit="1" customWidth="1"/>
    <col min="9221" max="9221" width="10" style="354" bestFit="1" customWidth="1"/>
    <col min="9222" max="9222" width="8.85546875" style="354" bestFit="1" customWidth="1"/>
    <col min="9223" max="9223" width="22.85546875" style="354" customWidth="1"/>
    <col min="9224" max="9224" width="59.7109375" style="354" bestFit="1" customWidth="1"/>
    <col min="9225" max="9225" width="57.85546875" style="354" bestFit="1" customWidth="1"/>
    <col min="9226" max="9226" width="35.28515625" style="354" bestFit="1" customWidth="1"/>
    <col min="9227" max="9227" width="28.140625" style="354" bestFit="1" customWidth="1"/>
    <col min="9228" max="9228" width="33.140625" style="354" bestFit="1" customWidth="1"/>
    <col min="9229" max="9229" width="26" style="354" bestFit="1" customWidth="1"/>
    <col min="9230" max="9230" width="19.140625" style="354" bestFit="1" customWidth="1"/>
    <col min="9231" max="9231" width="10.42578125" style="354" customWidth="1"/>
    <col min="9232" max="9232" width="11.85546875" style="354" customWidth="1"/>
    <col min="9233" max="9233" width="14.7109375" style="354" customWidth="1"/>
    <col min="9234" max="9234" width="9" style="354" bestFit="1" customWidth="1"/>
    <col min="9235" max="9474" width="9.140625" style="354"/>
    <col min="9475" max="9475" width="4.7109375" style="354" bestFit="1" customWidth="1"/>
    <col min="9476" max="9476" width="9.7109375" style="354" bestFit="1" customWidth="1"/>
    <col min="9477" max="9477" width="10" style="354" bestFit="1" customWidth="1"/>
    <col min="9478" max="9478" width="8.85546875" style="354" bestFit="1" customWidth="1"/>
    <col min="9479" max="9479" width="22.85546875" style="354" customWidth="1"/>
    <col min="9480" max="9480" width="59.7109375" style="354" bestFit="1" customWidth="1"/>
    <col min="9481" max="9481" width="57.85546875" style="354" bestFit="1" customWidth="1"/>
    <col min="9482" max="9482" width="35.28515625" style="354" bestFit="1" customWidth="1"/>
    <col min="9483" max="9483" width="28.140625" style="354" bestFit="1" customWidth="1"/>
    <col min="9484" max="9484" width="33.140625" style="354" bestFit="1" customWidth="1"/>
    <col min="9485" max="9485" width="26" style="354" bestFit="1" customWidth="1"/>
    <col min="9486" max="9486" width="19.140625" style="354" bestFit="1" customWidth="1"/>
    <col min="9487" max="9487" width="10.42578125" style="354" customWidth="1"/>
    <col min="9488" max="9488" width="11.85546875" style="354" customWidth="1"/>
    <col min="9489" max="9489" width="14.7109375" style="354" customWidth="1"/>
    <col min="9490" max="9490" width="9" style="354" bestFit="1" customWidth="1"/>
    <col min="9491" max="9730" width="9.140625" style="354"/>
    <col min="9731" max="9731" width="4.7109375" style="354" bestFit="1" customWidth="1"/>
    <col min="9732" max="9732" width="9.7109375" style="354" bestFit="1" customWidth="1"/>
    <col min="9733" max="9733" width="10" style="354" bestFit="1" customWidth="1"/>
    <col min="9734" max="9734" width="8.85546875" style="354" bestFit="1" customWidth="1"/>
    <col min="9735" max="9735" width="22.85546875" style="354" customWidth="1"/>
    <col min="9736" max="9736" width="59.7109375" style="354" bestFit="1" customWidth="1"/>
    <col min="9737" max="9737" width="57.85546875" style="354" bestFit="1" customWidth="1"/>
    <col min="9738" max="9738" width="35.28515625" style="354" bestFit="1" customWidth="1"/>
    <col min="9739" max="9739" width="28.140625" style="354" bestFit="1" customWidth="1"/>
    <col min="9740" max="9740" width="33.140625" style="354" bestFit="1" customWidth="1"/>
    <col min="9741" max="9741" width="26" style="354" bestFit="1" customWidth="1"/>
    <col min="9742" max="9742" width="19.140625" style="354" bestFit="1" customWidth="1"/>
    <col min="9743" max="9743" width="10.42578125" style="354" customWidth="1"/>
    <col min="9744" max="9744" width="11.85546875" style="354" customWidth="1"/>
    <col min="9745" max="9745" width="14.7109375" style="354" customWidth="1"/>
    <col min="9746" max="9746" width="9" style="354" bestFit="1" customWidth="1"/>
    <col min="9747" max="9986" width="9.140625" style="354"/>
    <col min="9987" max="9987" width="4.7109375" style="354" bestFit="1" customWidth="1"/>
    <col min="9988" max="9988" width="9.7109375" style="354" bestFit="1" customWidth="1"/>
    <col min="9989" max="9989" width="10" style="354" bestFit="1" customWidth="1"/>
    <col min="9990" max="9990" width="8.85546875" style="354" bestFit="1" customWidth="1"/>
    <col min="9991" max="9991" width="22.85546875" style="354" customWidth="1"/>
    <col min="9992" max="9992" width="59.7109375" style="354" bestFit="1" customWidth="1"/>
    <col min="9993" max="9993" width="57.85546875" style="354" bestFit="1" customWidth="1"/>
    <col min="9994" max="9994" width="35.28515625" style="354" bestFit="1" customWidth="1"/>
    <col min="9995" max="9995" width="28.140625" style="354" bestFit="1" customWidth="1"/>
    <col min="9996" max="9996" width="33.140625" style="354" bestFit="1" customWidth="1"/>
    <col min="9997" max="9997" width="26" style="354" bestFit="1" customWidth="1"/>
    <col min="9998" max="9998" width="19.140625" style="354" bestFit="1" customWidth="1"/>
    <col min="9999" max="9999" width="10.42578125" style="354" customWidth="1"/>
    <col min="10000" max="10000" width="11.85546875" style="354" customWidth="1"/>
    <col min="10001" max="10001" width="14.7109375" style="354" customWidth="1"/>
    <col min="10002" max="10002" width="9" style="354" bestFit="1" customWidth="1"/>
    <col min="10003" max="10242" width="9.140625" style="354"/>
    <col min="10243" max="10243" width="4.7109375" style="354" bestFit="1" customWidth="1"/>
    <col min="10244" max="10244" width="9.7109375" style="354" bestFit="1" customWidth="1"/>
    <col min="10245" max="10245" width="10" style="354" bestFit="1" customWidth="1"/>
    <col min="10246" max="10246" width="8.85546875" style="354" bestFit="1" customWidth="1"/>
    <col min="10247" max="10247" width="22.85546875" style="354" customWidth="1"/>
    <col min="10248" max="10248" width="59.7109375" style="354" bestFit="1" customWidth="1"/>
    <col min="10249" max="10249" width="57.85546875" style="354" bestFit="1" customWidth="1"/>
    <col min="10250" max="10250" width="35.28515625" style="354" bestFit="1" customWidth="1"/>
    <col min="10251" max="10251" width="28.140625" style="354" bestFit="1" customWidth="1"/>
    <col min="10252" max="10252" width="33.140625" style="354" bestFit="1" customWidth="1"/>
    <col min="10253" max="10253" width="26" style="354" bestFit="1" customWidth="1"/>
    <col min="10254" max="10254" width="19.140625" style="354" bestFit="1" customWidth="1"/>
    <col min="10255" max="10255" width="10.42578125" style="354" customWidth="1"/>
    <col min="10256" max="10256" width="11.85546875" style="354" customWidth="1"/>
    <col min="10257" max="10257" width="14.7109375" style="354" customWidth="1"/>
    <col min="10258" max="10258" width="9" style="354" bestFit="1" customWidth="1"/>
    <col min="10259" max="10498" width="9.140625" style="354"/>
    <col min="10499" max="10499" width="4.7109375" style="354" bestFit="1" customWidth="1"/>
    <col min="10500" max="10500" width="9.7109375" style="354" bestFit="1" customWidth="1"/>
    <col min="10501" max="10501" width="10" style="354" bestFit="1" customWidth="1"/>
    <col min="10502" max="10502" width="8.85546875" style="354" bestFit="1" customWidth="1"/>
    <col min="10503" max="10503" width="22.85546875" style="354" customWidth="1"/>
    <col min="10504" max="10504" width="59.7109375" style="354" bestFit="1" customWidth="1"/>
    <col min="10505" max="10505" width="57.85546875" style="354" bestFit="1" customWidth="1"/>
    <col min="10506" max="10506" width="35.28515625" style="354" bestFit="1" customWidth="1"/>
    <col min="10507" max="10507" width="28.140625" style="354" bestFit="1" customWidth="1"/>
    <col min="10508" max="10508" width="33.140625" style="354" bestFit="1" customWidth="1"/>
    <col min="10509" max="10509" width="26" style="354" bestFit="1" customWidth="1"/>
    <col min="10510" max="10510" width="19.140625" style="354" bestFit="1" customWidth="1"/>
    <col min="10511" max="10511" width="10.42578125" style="354" customWidth="1"/>
    <col min="10512" max="10512" width="11.85546875" style="354" customWidth="1"/>
    <col min="10513" max="10513" width="14.7109375" style="354" customWidth="1"/>
    <col min="10514" max="10514" width="9" style="354" bestFit="1" customWidth="1"/>
    <col min="10515" max="10754" width="9.140625" style="354"/>
    <col min="10755" max="10755" width="4.7109375" style="354" bestFit="1" customWidth="1"/>
    <col min="10756" max="10756" width="9.7109375" style="354" bestFit="1" customWidth="1"/>
    <col min="10757" max="10757" width="10" style="354" bestFit="1" customWidth="1"/>
    <col min="10758" max="10758" width="8.85546875" style="354" bestFit="1" customWidth="1"/>
    <col min="10759" max="10759" width="22.85546875" style="354" customWidth="1"/>
    <col min="10760" max="10760" width="59.7109375" style="354" bestFit="1" customWidth="1"/>
    <col min="10761" max="10761" width="57.85546875" style="354" bestFit="1" customWidth="1"/>
    <col min="10762" max="10762" width="35.28515625" style="354" bestFit="1" customWidth="1"/>
    <col min="10763" max="10763" width="28.140625" style="354" bestFit="1" customWidth="1"/>
    <col min="10764" max="10764" width="33.140625" style="354" bestFit="1" customWidth="1"/>
    <col min="10765" max="10765" width="26" style="354" bestFit="1" customWidth="1"/>
    <col min="10766" max="10766" width="19.140625" style="354" bestFit="1" customWidth="1"/>
    <col min="10767" max="10767" width="10.42578125" style="354" customWidth="1"/>
    <col min="10768" max="10768" width="11.85546875" style="354" customWidth="1"/>
    <col min="10769" max="10769" width="14.7109375" style="354" customWidth="1"/>
    <col min="10770" max="10770" width="9" style="354" bestFit="1" customWidth="1"/>
    <col min="10771" max="11010" width="9.140625" style="354"/>
    <col min="11011" max="11011" width="4.7109375" style="354" bestFit="1" customWidth="1"/>
    <col min="11012" max="11012" width="9.7109375" style="354" bestFit="1" customWidth="1"/>
    <col min="11013" max="11013" width="10" style="354" bestFit="1" customWidth="1"/>
    <col min="11014" max="11014" width="8.85546875" style="354" bestFit="1" customWidth="1"/>
    <col min="11015" max="11015" width="22.85546875" style="354" customWidth="1"/>
    <col min="11016" max="11016" width="59.7109375" style="354" bestFit="1" customWidth="1"/>
    <col min="11017" max="11017" width="57.85546875" style="354" bestFit="1" customWidth="1"/>
    <col min="11018" max="11018" width="35.28515625" style="354" bestFit="1" customWidth="1"/>
    <col min="11019" max="11019" width="28.140625" style="354" bestFit="1" customWidth="1"/>
    <col min="11020" max="11020" width="33.140625" style="354" bestFit="1" customWidth="1"/>
    <col min="11021" max="11021" width="26" style="354" bestFit="1" customWidth="1"/>
    <col min="11022" max="11022" width="19.140625" style="354" bestFit="1" customWidth="1"/>
    <col min="11023" max="11023" width="10.42578125" style="354" customWidth="1"/>
    <col min="11024" max="11024" width="11.85546875" style="354" customWidth="1"/>
    <col min="11025" max="11025" width="14.7109375" style="354" customWidth="1"/>
    <col min="11026" max="11026" width="9" style="354" bestFit="1" customWidth="1"/>
    <col min="11027" max="11266" width="9.140625" style="354"/>
    <col min="11267" max="11267" width="4.7109375" style="354" bestFit="1" customWidth="1"/>
    <col min="11268" max="11268" width="9.7109375" style="354" bestFit="1" customWidth="1"/>
    <col min="11269" max="11269" width="10" style="354" bestFit="1" customWidth="1"/>
    <col min="11270" max="11270" width="8.85546875" style="354" bestFit="1" customWidth="1"/>
    <col min="11271" max="11271" width="22.85546875" style="354" customWidth="1"/>
    <col min="11272" max="11272" width="59.7109375" style="354" bestFit="1" customWidth="1"/>
    <col min="11273" max="11273" width="57.85546875" style="354" bestFit="1" customWidth="1"/>
    <col min="11274" max="11274" width="35.28515625" style="354" bestFit="1" customWidth="1"/>
    <col min="11275" max="11275" width="28.140625" style="354" bestFit="1" customWidth="1"/>
    <col min="11276" max="11276" width="33.140625" style="354" bestFit="1" customWidth="1"/>
    <col min="11277" max="11277" width="26" style="354" bestFit="1" customWidth="1"/>
    <col min="11278" max="11278" width="19.140625" style="354" bestFit="1" customWidth="1"/>
    <col min="11279" max="11279" width="10.42578125" style="354" customWidth="1"/>
    <col min="11280" max="11280" width="11.85546875" style="354" customWidth="1"/>
    <col min="11281" max="11281" width="14.7109375" style="354" customWidth="1"/>
    <col min="11282" max="11282" width="9" style="354" bestFit="1" customWidth="1"/>
    <col min="11283" max="11522" width="9.140625" style="354"/>
    <col min="11523" max="11523" width="4.7109375" style="354" bestFit="1" customWidth="1"/>
    <col min="11524" max="11524" width="9.7109375" style="354" bestFit="1" customWidth="1"/>
    <col min="11525" max="11525" width="10" style="354" bestFit="1" customWidth="1"/>
    <col min="11526" max="11526" width="8.85546875" style="354" bestFit="1" customWidth="1"/>
    <col min="11527" max="11527" width="22.85546875" style="354" customWidth="1"/>
    <col min="11528" max="11528" width="59.7109375" style="354" bestFit="1" customWidth="1"/>
    <col min="11529" max="11529" width="57.85546875" style="354" bestFit="1" customWidth="1"/>
    <col min="11530" max="11530" width="35.28515625" style="354" bestFit="1" customWidth="1"/>
    <col min="11531" max="11531" width="28.140625" style="354" bestFit="1" customWidth="1"/>
    <col min="11532" max="11532" width="33.140625" style="354" bestFit="1" customWidth="1"/>
    <col min="11533" max="11533" width="26" style="354" bestFit="1" customWidth="1"/>
    <col min="11534" max="11534" width="19.140625" style="354" bestFit="1" customWidth="1"/>
    <col min="11535" max="11535" width="10.42578125" style="354" customWidth="1"/>
    <col min="11536" max="11536" width="11.85546875" style="354" customWidth="1"/>
    <col min="11537" max="11537" width="14.7109375" style="354" customWidth="1"/>
    <col min="11538" max="11538" width="9" style="354" bestFit="1" customWidth="1"/>
    <col min="11539" max="11778" width="9.140625" style="354"/>
    <col min="11779" max="11779" width="4.7109375" style="354" bestFit="1" customWidth="1"/>
    <col min="11780" max="11780" width="9.7109375" style="354" bestFit="1" customWidth="1"/>
    <col min="11781" max="11781" width="10" style="354" bestFit="1" customWidth="1"/>
    <col min="11782" max="11782" width="8.85546875" style="354" bestFit="1" customWidth="1"/>
    <col min="11783" max="11783" width="22.85546875" style="354" customWidth="1"/>
    <col min="11784" max="11784" width="59.7109375" style="354" bestFit="1" customWidth="1"/>
    <col min="11785" max="11785" width="57.85546875" style="354" bestFit="1" customWidth="1"/>
    <col min="11786" max="11786" width="35.28515625" style="354" bestFit="1" customWidth="1"/>
    <col min="11787" max="11787" width="28.140625" style="354" bestFit="1" customWidth="1"/>
    <col min="11788" max="11788" width="33.140625" style="354" bestFit="1" customWidth="1"/>
    <col min="11789" max="11789" width="26" style="354" bestFit="1" customWidth="1"/>
    <col min="11790" max="11790" width="19.140625" style="354" bestFit="1" customWidth="1"/>
    <col min="11791" max="11791" width="10.42578125" style="354" customWidth="1"/>
    <col min="11792" max="11792" width="11.85546875" style="354" customWidth="1"/>
    <col min="11793" max="11793" width="14.7109375" style="354" customWidth="1"/>
    <col min="11794" max="11794" width="9" style="354" bestFit="1" customWidth="1"/>
    <col min="11795" max="12034" width="9.140625" style="354"/>
    <col min="12035" max="12035" width="4.7109375" style="354" bestFit="1" customWidth="1"/>
    <col min="12036" max="12036" width="9.7109375" style="354" bestFit="1" customWidth="1"/>
    <col min="12037" max="12037" width="10" style="354" bestFit="1" customWidth="1"/>
    <col min="12038" max="12038" width="8.85546875" style="354" bestFit="1" customWidth="1"/>
    <col min="12039" max="12039" width="22.85546875" style="354" customWidth="1"/>
    <col min="12040" max="12040" width="59.7109375" style="354" bestFit="1" customWidth="1"/>
    <col min="12041" max="12041" width="57.85546875" style="354" bestFit="1" customWidth="1"/>
    <col min="12042" max="12042" width="35.28515625" style="354" bestFit="1" customWidth="1"/>
    <col min="12043" max="12043" width="28.140625" style="354" bestFit="1" customWidth="1"/>
    <col min="12044" max="12044" width="33.140625" style="354" bestFit="1" customWidth="1"/>
    <col min="12045" max="12045" width="26" style="354" bestFit="1" customWidth="1"/>
    <col min="12046" max="12046" width="19.140625" style="354" bestFit="1" customWidth="1"/>
    <col min="12047" max="12047" width="10.42578125" style="354" customWidth="1"/>
    <col min="12048" max="12048" width="11.85546875" style="354" customWidth="1"/>
    <col min="12049" max="12049" width="14.7109375" style="354" customWidth="1"/>
    <col min="12050" max="12050" width="9" style="354" bestFit="1" customWidth="1"/>
    <col min="12051" max="12290" width="9.140625" style="354"/>
    <col min="12291" max="12291" width="4.7109375" style="354" bestFit="1" customWidth="1"/>
    <col min="12292" max="12292" width="9.7109375" style="354" bestFit="1" customWidth="1"/>
    <col min="12293" max="12293" width="10" style="354" bestFit="1" customWidth="1"/>
    <col min="12294" max="12294" width="8.85546875" style="354" bestFit="1" customWidth="1"/>
    <col min="12295" max="12295" width="22.85546875" style="354" customWidth="1"/>
    <col min="12296" max="12296" width="59.7109375" style="354" bestFit="1" customWidth="1"/>
    <col min="12297" max="12297" width="57.85546875" style="354" bestFit="1" customWidth="1"/>
    <col min="12298" max="12298" width="35.28515625" style="354" bestFit="1" customWidth="1"/>
    <col min="12299" max="12299" width="28.140625" style="354" bestFit="1" customWidth="1"/>
    <col min="12300" max="12300" width="33.140625" style="354" bestFit="1" customWidth="1"/>
    <col min="12301" max="12301" width="26" style="354" bestFit="1" customWidth="1"/>
    <col min="12302" max="12302" width="19.140625" style="354" bestFit="1" customWidth="1"/>
    <col min="12303" max="12303" width="10.42578125" style="354" customWidth="1"/>
    <col min="12304" max="12304" width="11.85546875" style="354" customWidth="1"/>
    <col min="12305" max="12305" width="14.7109375" style="354" customWidth="1"/>
    <col min="12306" max="12306" width="9" style="354" bestFit="1" customWidth="1"/>
    <col min="12307" max="12546" width="9.140625" style="354"/>
    <col min="12547" max="12547" width="4.7109375" style="354" bestFit="1" customWidth="1"/>
    <col min="12548" max="12548" width="9.7109375" style="354" bestFit="1" customWidth="1"/>
    <col min="12549" max="12549" width="10" style="354" bestFit="1" customWidth="1"/>
    <col min="12550" max="12550" width="8.85546875" style="354" bestFit="1" customWidth="1"/>
    <col min="12551" max="12551" width="22.85546875" style="354" customWidth="1"/>
    <col min="12552" max="12552" width="59.7109375" style="354" bestFit="1" customWidth="1"/>
    <col min="12553" max="12553" width="57.85546875" style="354" bestFit="1" customWidth="1"/>
    <col min="12554" max="12554" width="35.28515625" style="354" bestFit="1" customWidth="1"/>
    <col min="12555" max="12555" width="28.140625" style="354" bestFit="1" customWidth="1"/>
    <col min="12556" max="12556" width="33.140625" style="354" bestFit="1" customWidth="1"/>
    <col min="12557" max="12557" width="26" style="354" bestFit="1" customWidth="1"/>
    <col min="12558" max="12558" width="19.140625" style="354" bestFit="1" customWidth="1"/>
    <col min="12559" max="12559" width="10.42578125" style="354" customWidth="1"/>
    <col min="12560" max="12560" width="11.85546875" style="354" customWidth="1"/>
    <col min="12561" max="12561" width="14.7109375" style="354" customWidth="1"/>
    <col min="12562" max="12562" width="9" style="354" bestFit="1" customWidth="1"/>
    <col min="12563" max="12802" width="9.140625" style="354"/>
    <col min="12803" max="12803" width="4.7109375" style="354" bestFit="1" customWidth="1"/>
    <col min="12804" max="12804" width="9.7109375" style="354" bestFit="1" customWidth="1"/>
    <col min="12805" max="12805" width="10" style="354" bestFit="1" customWidth="1"/>
    <col min="12806" max="12806" width="8.85546875" style="354" bestFit="1" customWidth="1"/>
    <col min="12807" max="12807" width="22.85546875" style="354" customWidth="1"/>
    <col min="12808" max="12808" width="59.7109375" style="354" bestFit="1" customWidth="1"/>
    <col min="12809" max="12809" width="57.85546875" style="354" bestFit="1" customWidth="1"/>
    <col min="12810" max="12810" width="35.28515625" style="354" bestFit="1" customWidth="1"/>
    <col min="12811" max="12811" width="28.140625" style="354" bestFit="1" customWidth="1"/>
    <col min="12812" max="12812" width="33.140625" style="354" bestFit="1" customWidth="1"/>
    <col min="12813" max="12813" width="26" style="354" bestFit="1" customWidth="1"/>
    <col min="12814" max="12814" width="19.140625" style="354" bestFit="1" customWidth="1"/>
    <col min="12815" max="12815" width="10.42578125" style="354" customWidth="1"/>
    <col min="12816" max="12816" width="11.85546875" style="354" customWidth="1"/>
    <col min="12817" max="12817" width="14.7109375" style="354" customWidth="1"/>
    <col min="12818" max="12818" width="9" style="354" bestFit="1" customWidth="1"/>
    <col min="12819" max="13058" width="9.140625" style="354"/>
    <col min="13059" max="13059" width="4.7109375" style="354" bestFit="1" customWidth="1"/>
    <col min="13060" max="13060" width="9.7109375" style="354" bestFit="1" customWidth="1"/>
    <col min="13061" max="13061" width="10" style="354" bestFit="1" customWidth="1"/>
    <col min="13062" max="13062" width="8.85546875" style="354" bestFit="1" customWidth="1"/>
    <col min="13063" max="13063" width="22.85546875" style="354" customWidth="1"/>
    <col min="13064" max="13064" width="59.7109375" style="354" bestFit="1" customWidth="1"/>
    <col min="13065" max="13065" width="57.85546875" style="354" bestFit="1" customWidth="1"/>
    <col min="13066" max="13066" width="35.28515625" style="354" bestFit="1" customWidth="1"/>
    <col min="13067" max="13067" width="28.140625" style="354" bestFit="1" customWidth="1"/>
    <col min="13068" max="13068" width="33.140625" style="354" bestFit="1" customWidth="1"/>
    <col min="13069" max="13069" width="26" style="354" bestFit="1" customWidth="1"/>
    <col min="13070" max="13070" width="19.140625" style="354" bestFit="1" customWidth="1"/>
    <col min="13071" max="13071" width="10.42578125" style="354" customWidth="1"/>
    <col min="13072" max="13072" width="11.85546875" style="354" customWidth="1"/>
    <col min="13073" max="13073" width="14.7109375" style="354" customWidth="1"/>
    <col min="13074" max="13074" width="9" style="354" bestFit="1" customWidth="1"/>
    <col min="13075" max="13314" width="9.140625" style="354"/>
    <col min="13315" max="13315" width="4.7109375" style="354" bestFit="1" customWidth="1"/>
    <col min="13316" max="13316" width="9.7109375" style="354" bestFit="1" customWidth="1"/>
    <col min="13317" max="13317" width="10" style="354" bestFit="1" customWidth="1"/>
    <col min="13318" max="13318" width="8.85546875" style="354" bestFit="1" customWidth="1"/>
    <col min="13319" max="13319" width="22.85546875" style="354" customWidth="1"/>
    <col min="13320" max="13320" width="59.7109375" style="354" bestFit="1" customWidth="1"/>
    <col min="13321" max="13321" width="57.85546875" style="354" bestFit="1" customWidth="1"/>
    <col min="13322" max="13322" width="35.28515625" style="354" bestFit="1" customWidth="1"/>
    <col min="13323" max="13323" width="28.140625" style="354" bestFit="1" customWidth="1"/>
    <col min="13324" max="13324" width="33.140625" style="354" bestFit="1" customWidth="1"/>
    <col min="13325" max="13325" width="26" style="354" bestFit="1" customWidth="1"/>
    <col min="13326" max="13326" width="19.140625" style="354" bestFit="1" customWidth="1"/>
    <col min="13327" max="13327" width="10.42578125" style="354" customWidth="1"/>
    <col min="13328" max="13328" width="11.85546875" style="354" customWidth="1"/>
    <col min="13329" max="13329" width="14.7109375" style="354" customWidth="1"/>
    <col min="13330" max="13330" width="9" style="354" bestFit="1" customWidth="1"/>
    <col min="13331" max="13570" width="9.140625" style="354"/>
    <col min="13571" max="13571" width="4.7109375" style="354" bestFit="1" customWidth="1"/>
    <col min="13572" max="13572" width="9.7109375" style="354" bestFit="1" customWidth="1"/>
    <col min="13573" max="13573" width="10" style="354" bestFit="1" customWidth="1"/>
    <col min="13574" max="13574" width="8.85546875" style="354" bestFit="1" customWidth="1"/>
    <col min="13575" max="13575" width="22.85546875" style="354" customWidth="1"/>
    <col min="13576" max="13576" width="59.7109375" style="354" bestFit="1" customWidth="1"/>
    <col min="13577" max="13577" width="57.85546875" style="354" bestFit="1" customWidth="1"/>
    <col min="13578" max="13578" width="35.28515625" style="354" bestFit="1" customWidth="1"/>
    <col min="13579" max="13579" width="28.140625" style="354" bestFit="1" customWidth="1"/>
    <col min="13580" max="13580" width="33.140625" style="354" bestFit="1" customWidth="1"/>
    <col min="13581" max="13581" width="26" style="354" bestFit="1" customWidth="1"/>
    <col min="13582" max="13582" width="19.140625" style="354" bestFit="1" customWidth="1"/>
    <col min="13583" max="13583" width="10.42578125" style="354" customWidth="1"/>
    <col min="13584" max="13584" width="11.85546875" style="354" customWidth="1"/>
    <col min="13585" max="13585" width="14.7109375" style="354" customWidth="1"/>
    <col min="13586" max="13586" width="9" style="354" bestFit="1" customWidth="1"/>
    <col min="13587" max="13826" width="9.140625" style="354"/>
    <col min="13827" max="13827" width="4.7109375" style="354" bestFit="1" customWidth="1"/>
    <col min="13828" max="13828" width="9.7109375" style="354" bestFit="1" customWidth="1"/>
    <col min="13829" max="13829" width="10" style="354" bestFit="1" customWidth="1"/>
    <col min="13830" max="13830" width="8.85546875" style="354" bestFit="1" customWidth="1"/>
    <col min="13831" max="13831" width="22.85546875" style="354" customWidth="1"/>
    <col min="13832" max="13832" width="59.7109375" style="354" bestFit="1" customWidth="1"/>
    <col min="13833" max="13833" width="57.85546875" style="354" bestFit="1" customWidth="1"/>
    <col min="13834" max="13834" width="35.28515625" style="354" bestFit="1" customWidth="1"/>
    <col min="13835" max="13835" width="28.140625" style="354" bestFit="1" customWidth="1"/>
    <col min="13836" max="13836" width="33.140625" style="354" bestFit="1" customWidth="1"/>
    <col min="13837" max="13837" width="26" style="354" bestFit="1" customWidth="1"/>
    <col min="13838" max="13838" width="19.140625" style="354" bestFit="1" customWidth="1"/>
    <col min="13839" max="13839" width="10.42578125" style="354" customWidth="1"/>
    <col min="13840" max="13840" width="11.85546875" style="354" customWidth="1"/>
    <col min="13841" max="13841" width="14.7109375" style="354" customWidth="1"/>
    <col min="13842" max="13842" width="9" style="354" bestFit="1" customWidth="1"/>
    <col min="13843" max="14082" width="9.140625" style="354"/>
    <col min="14083" max="14083" width="4.7109375" style="354" bestFit="1" customWidth="1"/>
    <col min="14084" max="14084" width="9.7109375" style="354" bestFit="1" customWidth="1"/>
    <col min="14085" max="14085" width="10" style="354" bestFit="1" customWidth="1"/>
    <col min="14086" max="14086" width="8.85546875" style="354" bestFit="1" customWidth="1"/>
    <col min="14087" max="14087" width="22.85546875" style="354" customWidth="1"/>
    <col min="14088" max="14088" width="59.7109375" style="354" bestFit="1" customWidth="1"/>
    <col min="14089" max="14089" width="57.85546875" style="354" bestFit="1" customWidth="1"/>
    <col min="14090" max="14090" width="35.28515625" style="354" bestFit="1" customWidth="1"/>
    <col min="14091" max="14091" width="28.140625" style="354" bestFit="1" customWidth="1"/>
    <col min="14092" max="14092" width="33.140625" style="354" bestFit="1" customWidth="1"/>
    <col min="14093" max="14093" width="26" style="354" bestFit="1" customWidth="1"/>
    <col min="14094" max="14094" width="19.140625" style="354" bestFit="1" customWidth="1"/>
    <col min="14095" max="14095" width="10.42578125" style="354" customWidth="1"/>
    <col min="14096" max="14096" width="11.85546875" style="354" customWidth="1"/>
    <col min="14097" max="14097" width="14.7109375" style="354" customWidth="1"/>
    <col min="14098" max="14098" width="9" style="354" bestFit="1" customWidth="1"/>
    <col min="14099" max="14338" width="9.140625" style="354"/>
    <col min="14339" max="14339" width="4.7109375" style="354" bestFit="1" customWidth="1"/>
    <col min="14340" max="14340" width="9.7109375" style="354" bestFit="1" customWidth="1"/>
    <col min="14341" max="14341" width="10" style="354" bestFit="1" customWidth="1"/>
    <col min="14342" max="14342" width="8.85546875" style="354" bestFit="1" customWidth="1"/>
    <col min="14343" max="14343" width="22.85546875" style="354" customWidth="1"/>
    <col min="14344" max="14344" width="59.7109375" style="354" bestFit="1" customWidth="1"/>
    <col min="14345" max="14345" width="57.85546875" style="354" bestFit="1" customWidth="1"/>
    <col min="14346" max="14346" width="35.28515625" style="354" bestFit="1" customWidth="1"/>
    <col min="14347" max="14347" width="28.140625" style="354" bestFit="1" customWidth="1"/>
    <col min="14348" max="14348" width="33.140625" style="354" bestFit="1" customWidth="1"/>
    <col min="14349" max="14349" width="26" style="354" bestFit="1" customWidth="1"/>
    <col min="14350" max="14350" width="19.140625" style="354" bestFit="1" customWidth="1"/>
    <col min="14351" max="14351" width="10.42578125" style="354" customWidth="1"/>
    <col min="14352" max="14352" width="11.85546875" style="354" customWidth="1"/>
    <col min="14353" max="14353" width="14.7109375" style="354" customWidth="1"/>
    <col min="14354" max="14354" width="9" style="354" bestFit="1" customWidth="1"/>
    <col min="14355" max="14594" width="9.140625" style="354"/>
    <col min="14595" max="14595" width="4.7109375" style="354" bestFit="1" customWidth="1"/>
    <col min="14596" max="14596" width="9.7109375" style="354" bestFit="1" customWidth="1"/>
    <col min="14597" max="14597" width="10" style="354" bestFit="1" customWidth="1"/>
    <col min="14598" max="14598" width="8.85546875" style="354" bestFit="1" customWidth="1"/>
    <col min="14599" max="14599" width="22.85546875" style="354" customWidth="1"/>
    <col min="14600" max="14600" width="59.7109375" style="354" bestFit="1" customWidth="1"/>
    <col min="14601" max="14601" width="57.85546875" style="354" bestFit="1" customWidth="1"/>
    <col min="14602" max="14602" width="35.28515625" style="354" bestFit="1" customWidth="1"/>
    <col min="14603" max="14603" width="28.140625" style="354" bestFit="1" customWidth="1"/>
    <col min="14604" max="14604" width="33.140625" style="354" bestFit="1" customWidth="1"/>
    <col min="14605" max="14605" width="26" style="354" bestFit="1" customWidth="1"/>
    <col min="14606" max="14606" width="19.140625" style="354" bestFit="1" customWidth="1"/>
    <col min="14607" max="14607" width="10.42578125" style="354" customWidth="1"/>
    <col min="14608" max="14608" width="11.85546875" style="354" customWidth="1"/>
    <col min="14609" max="14609" width="14.7109375" style="354" customWidth="1"/>
    <col min="14610" max="14610" width="9" style="354" bestFit="1" customWidth="1"/>
    <col min="14611" max="14850" width="9.140625" style="354"/>
    <col min="14851" max="14851" width="4.7109375" style="354" bestFit="1" customWidth="1"/>
    <col min="14852" max="14852" width="9.7109375" style="354" bestFit="1" customWidth="1"/>
    <col min="14853" max="14853" width="10" style="354" bestFit="1" customWidth="1"/>
    <col min="14854" max="14854" width="8.85546875" style="354" bestFit="1" customWidth="1"/>
    <col min="14855" max="14855" width="22.85546875" style="354" customWidth="1"/>
    <col min="14856" max="14856" width="59.7109375" style="354" bestFit="1" customWidth="1"/>
    <col min="14857" max="14857" width="57.85546875" style="354" bestFit="1" customWidth="1"/>
    <col min="14858" max="14858" width="35.28515625" style="354" bestFit="1" customWidth="1"/>
    <col min="14859" max="14859" width="28.140625" style="354" bestFit="1" customWidth="1"/>
    <col min="14860" max="14860" width="33.140625" style="354" bestFit="1" customWidth="1"/>
    <col min="14861" max="14861" width="26" style="354" bestFit="1" customWidth="1"/>
    <col min="14862" max="14862" width="19.140625" style="354" bestFit="1" customWidth="1"/>
    <col min="14863" max="14863" width="10.42578125" style="354" customWidth="1"/>
    <col min="14864" max="14864" width="11.85546875" style="354" customWidth="1"/>
    <col min="14865" max="14865" width="14.7109375" style="354" customWidth="1"/>
    <col min="14866" max="14866" width="9" style="354" bestFit="1" customWidth="1"/>
    <col min="14867" max="15106" width="9.140625" style="354"/>
    <col min="15107" max="15107" width="4.7109375" style="354" bestFit="1" customWidth="1"/>
    <col min="15108" max="15108" width="9.7109375" style="354" bestFit="1" customWidth="1"/>
    <col min="15109" max="15109" width="10" style="354" bestFit="1" customWidth="1"/>
    <col min="15110" max="15110" width="8.85546875" style="354" bestFit="1" customWidth="1"/>
    <col min="15111" max="15111" width="22.85546875" style="354" customWidth="1"/>
    <col min="15112" max="15112" width="59.7109375" style="354" bestFit="1" customWidth="1"/>
    <col min="15113" max="15113" width="57.85546875" style="354" bestFit="1" customWidth="1"/>
    <col min="15114" max="15114" width="35.28515625" style="354" bestFit="1" customWidth="1"/>
    <col min="15115" max="15115" width="28.140625" style="354" bestFit="1" customWidth="1"/>
    <col min="15116" max="15116" width="33.140625" style="354" bestFit="1" customWidth="1"/>
    <col min="15117" max="15117" width="26" style="354" bestFit="1" customWidth="1"/>
    <col min="15118" max="15118" width="19.140625" style="354" bestFit="1" customWidth="1"/>
    <col min="15119" max="15119" width="10.42578125" style="354" customWidth="1"/>
    <col min="15120" max="15120" width="11.85546875" style="354" customWidth="1"/>
    <col min="15121" max="15121" width="14.7109375" style="354" customWidth="1"/>
    <col min="15122" max="15122" width="9" style="354" bestFit="1" customWidth="1"/>
    <col min="15123" max="15362" width="9.140625" style="354"/>
    <col min="15363" max="15363" width="4.7109375" style="354" bestFit="1" customWidth="1"/>
    <col min="15364" max="15364" width="9.7109375" style="354" bestFit="1" customWidth="1"/>
    <col min="15365" max="15365" width="10" style="354" bestFit="1" customWidth="1"/>
    <col min="15366" max="15366" width="8.85546875" style="354" bestFit="1" customWidth="1"/>
    <col min="15367" max="15367" width="22.85546875" style="354" customWidth="1"/>
    <col min="15368" max="15368" width="59.7109375" style="354" bestFit="1" customWidth="1"/>
    <col min="15369" max="15369" width="57.85546875" style="354" bestFit="1" customWidth="1"/>
    <col min="15370" max="15370" width="35.28515625" style="354" bestFit="1" customWidth="1"/>
    <col min="15371" max="15371" width="28.140625" style="354" bestFit="1" customWidth="1"/>
    <col min="15372" max="15372" width="33.140625" style="354" bestFit="1" customWidth="1"/>
    <col min="15373" max="15373" width="26" style="354" bestFit="1" customWidth="1"/>
    <col min="15374" max="15374" width="19.140625" style="354" bestFit="1" customWidth="1"/>
    <col min="15375" max="15375" width="10.42578125" style="354" customWidth="1"/>
    <col min="15376" max="15376" width="11.85546875" style="354" customWidth="1"/>
    <col min="15377" max="15377" width="14.7109375" style="354" customWidth="1"/>
    <col min="15378" max="15378" width="9" style="354" bestFit="1" customWidth="1"/>
    <col min="15379" max="15618" width="9.140625" style="354"/>
    <col min="15619" max="15619" width="4.7109375" style="354" bestFit="1" customWidth="1"/>
    <col min="15620" max="15620" width="9.7109375" style="354" bestFit="1" customWidth="1"/>
    <col min="15621" max="15621" width="10" style="354" bestFit="1" customWidth="1"/>
    <col min="15622" max="15622" width="8.85546875" style="354" bestFit="1" customWidth="1"/>
    <col min="15623" max="15623" width="22.85546875" style="354" customWidth="1"/>
    <col min="15624" max="15624" width="59.7109375" style="354" bestFit="1" customWidth="1"/>
    <col min="15625" max="15625" width="57.85546875" style="354" bestFit="1" customWidth="1"/>
    <col min="15626" max="15626" width="35.28515625" style="354" bestFit="1" customWidth="1"/>
    <col min="15627" max="15627" width="28.140625" style="354" bestFit="1" customWidth="1"/>
    <col min="15628" max="15628" width="33.140625" style="354" bestFit="1" customWidth="1"/>
    <col min="15629" max="15629" width="26" style="354" bestFit="1" customWidth="1"/>
    <col min="15630" max="15630" width="19.140625" style="354" bestFit="1" customWidth="1"/>
    <col min="15631" max="15631" width="10.42578125" style="354" customWidth="1"/>
    <col min="15632" max="15632" width="11.85546875" style="354" customWidth="1"/>
    <col min="15633" max="15633" width="14.7109375" style="354" customWidth="1"/>
    <col min="15634" max="15634" width="9" style="354" bestFit="1" customWidth="1"/>
    <col min="15635" max="15874" width="9.140625" style="354"/>
    <col min="15875" max="15875" width="4.7109375" style="354" bestFit="1" customWidth="1"/>
    <col min="15876" max="15876" width="9.7109375" style="354" bestFit="1" customWidth="1"/>
    <col min="15877" max="15877" width="10" style="354" bestFit="1" customWidth="1"/>
    <col min="15878" max="15878" width="8.85546875" style="354" bestFit="1" customWidth="1"/>
    <col min="15879" max="15879" width="22.85546875" style="354" customWidth="1"/>
    <col min="15880" max="15880" width="59.7109375" style="354" bestFit="1" customWidth="1"/>
    <col min="15881" max="15881" width="57.85546875" style="354" bestFit="1" customWidth="1"/>
    <col min="15882" max="15882" width="35.28515625" style="354" bestFit="1" customWidth="1"/>
    <col min="15883" max="15883" width="28.140625" style="354" bestFit="1" customWidth="1"/>
    <col min="15884" max="15884" width="33.140625" style="354" bestFit="1" customWidth="1"/>
    <col min="15885" max="15885" width="26" style="354" bestFit="1" customWidth="1"/>
    <col min="15886" max="15886" width="19.140625" style="354" bestFit="1" customWidth="1"/>
    <col min="15887" max="15887" width="10.42578125" style="354" customWidth="1"/>
    <col min="15888" max="15888" width="11.85546875" style="354" customWidth="1"/>
    <col min="15889" max="15889" width="14.7109375" style="354" customWidth="1"/>
    <col min="15890" max="15890" width="9" style="354" bestFit="1" customWidth="1"/>
    <col min="15891" max="16130" width="9.140625" style="354"/>
    <col min="16131" max="16131" width="4.7109375" style="354" bestFit="1" customWidth="1"/>
    <col min="16132" max="16132" width="9.7109375" style="354" bestFit="1" customWidth="1"/>
    <col min="16133" max="16133" width="10" style="354" bestFit="1" customWidth="1"/>
    <col min="16134" max="16134" width="8.85546875" style="354" bestFit="1" customWidth="1"/>
    <col min="16135" max="16135" width="22.85546875" style="354" customWidth="1"/>
    <col min="16136" max="16136" width="59.7109375" style="354" bestFit="1" customWidth="1"/>
    <col min="16137" max="16137" width="57.85546875" style="354" bestFit="1" customWidth="1"/>
    <col min="16138" max="16138" width="35.28515625" style="354" bestFit="1" customWidth="1"/>
    <col min="16139" max="16139" width="28.140625" style="354" bestFit="1" customWidth="1"/>
    <col min="16140" max="16140" width="33.140625" style="354" bestFit="1" customWidth="1"/>
    <col min="16141" max="16141" width="26" style="354" bestFit="1" customWidth="1"/>
    <col min="16142" max="16142" width="19.140625" style="354" bestFit="1" customWidth="1"/>
    <col min="16143" max="16143" width="10.42578125" style="354" customWidth="1"/>
    <col min="16144" max="16144" width="11.85546875" style="354" customWidth="1"/>
    <col min="16145" max="16145" width="14.7109375" style="354" customWidth="1"/>
    <col min="16146" max="16146" width="9" style="354" bestFit="1" customWidth="1"/>
    <col min="16147" max="16384" width="9.140625" style="354"/>
  </cols>
  <sheetData>
    <row r="2" spans="1:19" x14ac:dyDescent="0.25">
      <c r="A2" s="365" t="s">
        <v>2858</v>
      </c>
    </row>
    <row r="3" spans="1:19" x14ac:dyDescent="0.25">
      <c r="M3" s="380"/>
      <c r="N3" s="487"/>
      <c r="O3" s="380"/>
      <c r="P3" s="380"/>
    </row>
    <row r="4" spans="1:19" s="378" customFormat="1" ht="48.75" customHeight="1" x14ac:dyDescent="0.25">
      <c r="A4" s="845" t="s">
        <v>0</v>
      </c>
      <c r="B4" s="847" t="s">
        <v>1</v>
      </c>
      <c r="C4" s="847" t="s">
        <v>2</v>
      </c>
      <c r="D4" s="847" t="s">
        <v>3</v>
      </c>
      <c r="E4" s="845" t="s">
        <v>4</v>
      </c>
      <c r="F4" s="845" t="s">
        <v>5</v>
      </c>
      <c r="G4" s="845" t="s">
        <v>6</v>
      </c>
      <c r="H4" s="849" t="s">
        <v>7</v>
      </c>
      <c r="I4" s="849"/>
      <c r="J4" s="845" t="s">
        <v>8</v>
      </c>
      <c r="K4" s="850" t="s">
        <v>9</v>
      </c>
      <c r="L4" s="863"/>
      <c r="M4" s="864" t="s">
        <v>10</v>
      </c>
      <c r="N4" s="864"/>
      <c r="O4" s="864" t="s">
        <v>11</v>
      </c>
      <c r="P4" s="864"/>
      <c r="Q4" s="845" t="s">
        <v>12</v>
      </c>
      <c r="R4" s="847" t="s">
        <v>13</v>
      </c>
      <c r="S4" s="377"/>
    </row>
    <row r="5" spans="1:19" s="378" customFormat="1" x14ac:dyDescent="0.2">
      <c r="A5" s="846"/>
      <c r="B5" s="848"/>
      <c r="C5" s="848"/>
      <c r="D5" s="848"/>
      <c r="E5" s="846"/>
      <c r="F5" s="846"/>
      <c r="G5" s="846"/>
      <c r="H5" s="395" t="s">
        <v>14</v>
      </c>
      <c r="I5" s="395" t="s">
        <v>15</v>
      </c>
      <c r="J5" s="846"/>
      <c r="K5" s="396">
        <v>2020</v>
      </c>
      <c r="L5" s="396">
        <v>2021</v>
      </c>
      <c r="M5" s="355">
        <v>2020</v>
      </c>
      <c r="N5" s="369">
        <v>2021</v>
      </c>
      <c r="O5" s="355">
        <v>2020</v>
      </c>
      <c r="P5" s="355">
        <v>2021</v>
      </c>
      <c r="Q5" s="846"/>
      <c r="R5" s="848"/>
      <c r="S5" s="377"/>
    </row>
    <row r="6" spans="1:19" s="378" customFormat="1" x14ac:dyDescent="0.2">
      <c r="A6" s="394" t="s">
        <v>16</v>
      </c>
      <c r="B6" s="395" t="s">
        <v>17</v>
      </c>
      <c r="C6" s="395" t="s">
        <v>18</v>
      </c>
      <c r="D6" s="395" t="s">
        <v>19</v>
      </c>
      <c r="E6" s="394" t="s">
        <v>20</v>
      </c>
      <c r="F6" s="394" t="s">
        <v>21</v>
      </c>
      <c r="G6" s="394" t="s">
        <v>22</v>
      </c>
      <c r="H6" s="395" t="s">
        <v>23</v>
      </c>
      <c r="I6" s="395" t="s">
        <v>24</v>
      </c>
      <c r="J6" s="394" t="s">
        <v>25</v>
      </c>
      <c r="K6" s="396" t="s">
        <v>26</v>
      </c>
      <c r="L6" s="396" t="s">
        <v>27</v>
      </c>
      <c r="M6" s="397" t="s">
        <v>28</v>
      </c>
      <c r="N6" s="578" t="s">
        <v>29</v>
      </c>
      <c r="O6" s="397" t="s">
        <v>30</v>
      </c>
      <c r="P6" s="397" t="s">
        <v>31</v>
      </c>
      <c r="Q6" s="394" t="s">
        <v>32</v>
      </c>
      <c r="R6" s="395" t="s">
        <v>33</v>
      </c>
      <c r="S6" s="377"/>
    </row>
    <row r="7" spans="1:19" s="555" customFormat="1" ht="60.75" customHeight="1" x14ac:dyDescent="0.25">
      <c r="A7" s="985">
        <v>1</v>
      </c>
      <c r="B7" s="985">
        <v>1</v>
      </c>
      <c r="C7" s="985">
        <v>4</v>
      </c>
      <c r="D7" s="985">
        <v>2</v>
      </c>
      <c r="E7" s="983" t="s">
        <v>2859</v>
      </c>
      <c r="F7" s="1370" t="s">
        <v>2860</v>
      </c>
      <c r="G7" s="983" t="s">
        <v>44</v>
      </c>
      <c r="H7" s="683" t="s">
        <v>679</v>
      </c>
      <c r="I7" s="586">
        <v>1</v>
      </c>
      <c r="J7" s="983" t="s">
        <v>2861</v>
      </c>
      <c r="K7" s="985"/>
      <c r="L7" s="985" t="s">
        <v>45</v>
      </c>
      <c r="M7" s="1014"/>
      <c r="N7" s="1014">
        <v>39000</v>
      </c>
      <c r="O7" s="1014"/>
      <c r="P7" s="1014">
        <v>39000</v>
      </c>
      <c r="Q7" s="983" t="s">
        <v>2862</v>
      </c>
      <c r="R7" s="983" t="s">
        <v>2863</v>
      </c>
    </row>
    <row r="8" spans="1:19" s="555" customFormat="1" ht="51" customHeight="1" x14ac:dyDescent="0.25">
      <c r="A8" s="1003"/>
      <c r="B8" s="1003"/>
      <c r="C8" s="1003"/>
      <c r="D8" s="1003"/>
      <c r="E8" s="990"/>
      <c r="F8" s="1388"/>
      <c r="G8" s="997"/>
      <c r="H8" s="683" t="s">
        <v>2864</v>
      </c>
      <c r="I8" s="586">
        <v>33</v>
      </c>
      <c r="J8" s="990"/>
      <c r="K8" s="1003"/>
      <c r="L8" s="1003"/>
      <c r="M8" s="1015"/>
      <c r="N8" s="1015"/>
      <c r="O8" s="1015"/>
      <c r="P8" s="1015"/>
      <c r="Q8" s="990"/>
      <c r="R8" s="990"/>
    </row>
    <row r="9" spans="1:19" s="555" customFormat="1" ht="51" customHeight="1" x14ac:dyDescent="0.25">
      <c r="A9" s="1003"/>
      <c r="B9" s="1003"/>
      <c r="C9" s="1003"/>
      <c r="D9" s="1003"/>
      <c r="E9" s="990"/>
      <c r="F9" s="1388"/>
      <c r="G9" s="985" t="s">
        <v>54</v>
      </c>
      <c r="H9" s="586" t="s">
        <v>191</v>
      </c>
      <c r="I9" s="586">
        <v>1</v>
      </c>
      <c r="J9" s="990"/>
      <c r="K9" s="1003"/>
      <c r="L9" s="1003"/>
      <c r="M9" s="1015"/>
      <c r="N9" s="1015"/>
      <c r="O9" s="1015"/>
      <c r="P9" s="1015"/>
      <c r="Q9" s="990"/>
      <c r="R9" s="990"/>
    </row>
    <row r="10" spans="1:19" s="555" customFormat="1" ht="51" customHeight="1" x14ac:dyDescent="0.25">
      <c r="A10" s="1004"/>
      <c r="B10" s="1004"/>
      <c r="C10" s="1004"/>
      <c r="D10" s="1004"/>
      <c r="E10" s="997"/>
      <c r="F10" s="1371"/>
      <c r="G10" s="1004"/>
      <c r="H10" s="683" t="s">
        <v>2865</v>
      </c>
      <c r="I10" s="529">
        <v>2000</v>
      </c>
      <c r="J10" s="997"/>
      <c r="K10" s="1004"/>
      <c r="L10" s="1004"/>
      <c r="M10" s="1016"/>
      <c r="N10" s="1016"/>
      <c r="O10" s="1016"/>
      <c r="P10" s="1016"/>
      <c r="Q10" s="997"/>
      <c r="R10" s="997"/>
    </row>
    <row r="11" spans="1:19" s="555" customFormat="1" ht="111" customHeight="1" x14ac:dyDescent="0.25">
      <c r="A11" s="1342">
        <v>2</v>
      </c>
      <c r="B11" s="1342">
        <v>1</v>
      </c>
      <c r="C11" s="1342">
        <v>4</v>
      </c>
      <c r="D11" s="1342">
        <v>2</v>
      </c>
      <c r="E11" s="1342" t="s">
        <v>2866</v>
      </c>
      <c r="F11" s="1381" t="s">
        <v>2867</v>
      </c>
      <c r="G11" s="743" t="s">
        <v>2868</v>
      </c>
      <c r="H11" s="743" t="s">
        <v>2869</v>
      </c>
      <c r="I11" s="743">
        <v>3</v>
      </c>
      <c r="J11" s="1342" t="s">
        <v>2870</v>
      </c>
      <c r="K11" s="1342" t="s">
        <v>45</v>
      </c>
      <c r="L11" s="1342"/>
      <c r="M11" s="1378">
        <v>91000</v>
      </c>
      <c r="N11" s="1384"/>
      <c r="O11" s="1378">
        <v>91000</v>
      </c>
      <c r="P11" s="1384"/>
      <c r="Q11" s="1342" t="s">
        <v>2862</v>
      </c>
      <c r="R11" s="1342" t="s">
        <v>2871</v>
      </c>
    </row>
    <row r="12" spans="1:19" s="555" customFormat="1" ht="103.5" customHeight="1" x14ac:dyDescent="0.25">
      <c r="A12" s="1377"/>
      <c r="B12" s="1377"/>
      <c r="C12" s="1377"/>
      <c r="D12" s="1377"/>
      <c r="E12" s="1377"/>
      <c r="F12" s="1382"/>
      <c r="G12" s="745" t="s">
        <v>2868</v>
      </c>
      <c r="H12" s="745" t="s">
        <v>2872</v>
      </c>
      <c r="I12" s="745">
        <v>360</v>
      </c>
      <c r="J12" s="1377"/>
      <c r="K12" s="1377"/>
      <c r="L12" s="1377"/>
      <c r="M12" s="1379"/>
      <c r="N12" s="1385"/>
      <c r="O12" s="1379"/>
      <c r="P12" s="1385"/>
      <c r="Q12" s="1377"/>
      <c r="R12" s="1377"/>
    </row>
    <row r="13" spans="1:19" ht="47.25" customHeight="1" x14ac:dyDescent="0.25">
      <c r="A13" s="982">
        <v>3</v>
      </c>
      <c r="B13" s="982">
        <v>1</v>
      </c>
      <c r="C13" s="982">
        <v>4</v>
      </c>
      <c r="D13" s="982">
        <v>2</v>
      </c>
      <c r="E13" s="982" t="s">
        <v>1747</v>
      </c>
      <c r="F13" s="982" t="s">
        <v>2873</v>
      </c>
      <c r="G13" s="1333" t="s">
        <v>2874</v>
      </c>
      <c r="H13" s="605" t="s">
        <v>2875</v>
      </c>
      <c r="I13" s="683">
        <v>40</v>
      </c>
      <c r="J13" s="982" t="s">
        <v>2876</v>
      </c>
      <c r="K13" s="982" t="s">
        <v>38</v>
      </c>
      <c r="L13" s="982" t="s">
        <v>45</v>
      </c>
      <c r="M13" s="995">
        <v>31000</v>
      </c>
      <c r="N13" s="995">
        <v>668400</v>
      </c>
      <c r="O13" s="995">
        <v>31000</v>
      </c>
      <c r="P13" s="995">
        <v>668400</v>
      </c>
      <c r="Q13" s="982" t="s">
        <v>2862</v>
      </c>
      <c r="R13" s="982" t="s">
        <v>2871</v>
      </c>
    </row>
    <row r="14" spans="1:19" ht="48.75" customHeight="1" x14ac:dyDescent="0.25">
      <c r="A14" s="982"/>
      <c r="B14" s="982"/>
      <c r="C14" s="982"/>
      <c r="D14" s="982"/>
      <c r="E14" s="982"/>
      <c r="F14" s="982"/>
      <c r="G14" s="1333"/>
      <c r="H14" s="586" t="s">
        <v>585</v>
      </c>
      <c r="I14" s="586">
        <v>815</v>
      </c>
      <c r="J14" s="982"/>
      <c r="K14" s="982"/>
      <c r="L14" s="982"/>
      <c r="M14" s="995"/>
      <c r="N14" s="995"/>
      <c r="O14" s="995"/>
      <c r="P14" s="995"/>
      <c r="Q14" s="982"/>
      <c r="R14" s="982"/>
    </row>
    <row r="15" spans="1:19" ht="49.5" customHeight="1" x14ac:dyDescent="0.25">
      <c r="A15" s="982"/>
      <c r="B15" s="982"/>
      <c r="C15" s="982"/>
      <c r="D15" s="982"/>
      <c r="E15" s="982"/>
      <c r="F15" s="982"/>
      <c r="G15" s="605" t="s">
        <v>2877</v>
      </c>
      <c r="H15" s="586" t="s">
        <v>869</v>
      </c>
      <c r="I15" s="693" t="s">
        <v>41</v>
      </c>
      <c r="J15" s="982"/>
      <c r="K15" s="982"/>
      <c r="L15" s="982"/>
      <c r="M15" s="995"/>
      <c r="N15" s="995"/>
      <c r="O15" s="995"/>
      <c r="P15" s="995"/>
      <c r="Q15" s="982"/>
      <c r="R15" s="982"/>
    </row>
    <row r="16" spans="1:19" ht="39.75" customHeight="1" x14ac:dyDescent="0.25">
      <c r="A16" s="982"/>
      <c r="B16" s="982"/>
      <c r="C16" s="982"/>
      <c r="D16" s="982"/>
      <c r="E16" s="982"/>
      <c r="F16" s="982"/>
      <c r="G16" s="1333" t="s">
        <v>54</v>
      </c>
      <c r="H16" s="586" t="s">
        <v>191</v>
      </c>
      <c r="I16" s="693" t="s">
        <v>41</v>
      </c>
      <c r="J16" s="982"/>
      <c r="K16" s="982"/>
      <c r="L16" s="982"/>
      <c r="M16" s="995"/>
      <c r="N16" s="995"/>
      <c r="O16" s="995"/>
      <c r="P16" s="995"/>
      <c r="Q16" s="982"/>
      <c r="R16" s="982"/>
    </row>
    <row r="17" spans="1:18" ht="57.75" customHeight="1" x14ac:dyDescent="0.25">
      <c r="A17" s="982"/>
      <c r="B17" s="982"/>
      <c r="C17" s="982"/>
      <c r="D17" s="982"/>
      <c r="E17" s="982"/>
      <c r="F17" s="982"/>
      <c r="G17" s="1333"/>
      <c r="H17" s="683" t="s">
        <v>2878</v>
      </c>
      <c r="I17" s="693" t="s">
        <v>631</v>
      </c>
      <c r="J17" s="982"/>
      <c r="K17" s="982"/>
      <c r="L17" s="982"/>
      <c r="M17" s="995"/>
      <c r="N17" s="995"/>
      <c r="O17" s="995"/>
      <c r="P17" s="995"/>
      <c r="Q17" s="982"/>
      <c r="R17" s="982"/>
    </row>
    <row r="18" spans="1:18" ht="52.5" customHeight="1" x14ac:dyDescent="0.25">
      <c r="A18" s="982"/>
      <c r="B18" s="982"/>
      <c r="C18" s="982"/>
      <c r="D18" s="982"/>
      <c r="E18" s="982"/>
      <c r="F18" s="982"/>
      <c r="G18" s="605" t="s">
        <v>510</v>
      </c>
      <c r="H18" s="586" t="s">
        <v>585</v>
      </c>
      <c r="I18" s="586">
        <v>50</v>
      </c>
      <c r="J18" s="982"/>
      <c r="K18" s="982"/>
      <c r="L18" s="982"/>
      <c r="M18" s="995"/>
      <c r="N18" s="995"/>
      <c r="O18" s="995"/>
      <c r="P18" s="995"/>
      <c r="Q18" s="982"/>
      <c r="R18" s="982"/>
    </row>
    <row r="19" spans="1:18" ht="63" customHeight="1" x14ac:dyDescent="0.25">
      <c r="A19" s="982"/>
      <c r="B19" s="982"/>
      <c r="C19" s="982"/>
      <c r="D19" s="982"/>
      <c r="E19" s="982"/>
      <c r="F19" s="982"/>
      <c r="G19" s="605" t="s">
        <v>2879</v>
      </c>
      <c r="H19" s="586" t="s">
        <v>869</v>
      </c>
      <c r="I19" s="586">
        <v>1</v>
      </c>
      <c r="J19" s="982"/>
      <c r="K19" s="982"/>
      <c r="L19" s="982"/>
      <c r="M19" s="995"/>
      <c r="N19" s="995"/>
      <c r="O19" s="995"/>
      <c r="P19" s="995"/>
      <c r="Q19" s="982"/>
      <c r="R19" s="982"/>
    </row>
    <row r="20" spans="1:18" ht="42.75" customHeight="1" x14ac:dyDescent="0.25">
      <c r="A20" s="982"/>
      <c r="B20" s="982"/>
      <c r="C20" s="982"/>
      <c r="D20" s="982"/>
      <c r="E20" s="982"/>
      <c r="F20" s="982"/>
      <c r="G20" s="1333" t="s">
        <v>2880</v>
      </c>
      <c r="H20" s="586" t="s">
        <v>869</v>
      </c>
      <c r="I20" s="586">
        <v>20</v>
      </c>
      <c r="J20" s="982"/>
      <c r="K20" s="982"/>
      <c r="L20" s="982"/>
      <c r="M20" s="995"/>
      <c r="N20" s="995"/>
      <c r="O20" s="995"/>
      <c r="P20" s="995"/>
      <c r="Q20" s="982"/>
      <c r="R20" s="982"/>
    </row>
    <row r="21" spans="1:18" ht="39.75" customHeight="1" x14ac:dyDescent="0.25">
      <c r="A21" s="982"/>
      <c r="B21" s="982"/>
      <c r="C21" s="982"/>
      <c r="D21" s="982"/>
      <c r="E21" s="982"/>
      <c r="F21" s="982"/>
      <c r="G21" s="1333"/>
      <c r="H21" s="586" t="s">
        <v>585</v>
      </c>
      <c r="I21" s="586">
        <v>985</v>
      </c>
      <c r="J21" s="982"/>
      <c r="K21" s="982"/>
      <c r="L21" s="982"/>
      <c r="M21" s="995"/>
      <c r="N21" s="995"/>
      <c r="O21" s="995"/>
      <c r="P21" s="995"/>
      <c r="Q21" s="982"/>
      <c r="R21" s="982"/>
    </row>
    <row r="22" spans="1:18" ht="50.25" customHeight="1" x14ac:dyDescent="0.25">
      <c r="A22" s="982"/>
      <c r="B22" s="982"/>
      <c r="C22" s="982"/>
      <c r="D22" s="982"/>
      <c r="E22" s="982"/>
      <c r="F22" s="982"/>
      <c r="G22" s="605" t="s">
        <v>2881</v>
      </c>
      <c r="H22" s="586" t="s">
        <v>2882</v>
      </c>
      <c r="I22" s="586">
        <v>600</v>
      </c>
      <c r="J22" s="982"/>
      <c r="K22" s="982"/>
      <c r="L22" s="982"/>
      <c r="M22" s="995"/>
      <c r="N22" s="995"/>
      <c r="O22" s="995"/>
      <c r="P22" s="995"/>
      <c r="Q22" s="982"/>
      <c r="R22" s="982"/>
    </row>
    <row r="23" spans="1:18" ht="43.5" customHeight="1" x14ac:dyDescent="0.25">
      <c r="A23" s="982"/>
      <c r="B23" s="982"/>
      <c r="C23" s="982"/>
      <c r="D23" s="982"/>
      <c r="E23" s="982"/>
      <c r="F23" s="982"/>
      <c r="G23" s="605" t="s">
        <v>2883</v>
      </c>
      <c r="H23" s="586" t="s">
        <v>2882</v>
      </c>
      <c r="I23" s="586">
        <v>1</v>
      </c>
      <c r="J23" s="982"/>
      <c r="K23" s="982"/>
      <c r="L23" s="982"/>
      <c r="M23" s="995"/>
      <c r="N23" s="995"/>
      <c r="O23" s="995"/>
      <c r="P23" s="995"/>
      <c r="Q23" s="982"/>
      <c r="R23" s="982"/>
    </row>
    <row r="24" spans="1:18" ht="45.75" customHeight="1" x14ac:dyDescent="0.25">
      <c r="A24" s="982"/>
      <c r="B24" s="982"/>
      <c r="C24" s="982"/>
      <c r="D24" s="982"/>
      <c r="E24" s="982"/>
      <c r="F24" s="982"/>
      <c r="G24" s="605" t="s">
        <v>1378</v>
      </c>
      <c r="H24" s="586" t="s">
        <v>585</v>
      </c>
      <c r="I24" s="586">
        <v>50</v>
      </c>
      <c r="J24" s="982"/>
      <c r="K24" s="982"/>
      <c r="L24" s="982"/>
      <c r="M24" s="995"/>
      <c r="N24" s="995"/>
      <c r="O24" s="995"/>
      <c r="P24" s="995"/>
      <c r="Q24" s="982"/>
      <c r="R24" s="982"/>
    </row>
    <row r="25" spans="1:18" s="364" customFormat="1" ht="81" customHeight="1" x14ac:dyDescent="0.25">
      <c r="A25" s="983">
        <v>4</v>
      </c>
      <c r="B25" s="983">
        <v>1</v>
      </c>
      <c r="C25" s="983">
        <v>4</v>
      </c>
      <c r="D25" s="983">
        <v>2</v>
      </c>
      <c r="E25" s="983" t="s">
        <v>2884</v>
      </c>
      <c r="F25" s="1370" t="s">
        <v>2885</v>
      </c>
      <c r="G25" s="683" t="s">
        <v>2886</v>
      </c>
      <c r="H25" s="683" t="s">
        <v>2732</v>
      </c>
      <c r="I25" s="531">
        <v>50000</v>
      </c>
      <c r="J25" s="983" t="s">
        <v>2887</v>
      </c>
      <c r="K25" s="985" t="s">
        <v>45</v>
      </c>
      <c r="L25" s="983"/>
      <c r="M25" s="996">
        <v>27000</v>
      </c>
      <c r="N25" s="983"/>
      <c r="O25" s="996">
        <v>27000</v>
      </c>
      <c r="P25" s="983"/>
      <c r="Q25" s="983" t="s">
        <v>2862</v>
      </c>
      <c r="R25" s="983" t="s">
        <v>2871</v>
      </c>
    </row>
    <row r="26" spans="1:18" s="364" customFormat="1" ht="72" customHeight="1" x14ac:dyDescent="0.25">
      <c r="A26" s="990"/>
      <c r="B26" s="990"/>
      <c r="C26" s="990"/>
      <c r="D26" s="990"/>
      <c r="E26" s="990"/>
      <c r="F26" s="1388"/>
      <c r="G26" s="683" t="s">
        <v>2888</v>
      </c>
      <c r="H26" s="586" t="s">
        <v>2889</v>
      </c>
      <c r="I26" s="529">
        <v>500</v>
      </c>
      <c r="J26" s="990"/>
      <c r="K26" s="1003"/>
      <c r="L26" s="990"/>
      <c r="M26" s="1001"/>
      <c r="N26" s="990"/>
      <c r="O26" s="1001"/>
      <c r="P26" s="990"/>
      <c r="Q26" s="990"/>
      <c r="R26" s="990"/>
    </row>
    <row r="27" spans="1:18" s="364" customFormat="1" ht="72.75" customHeight="1" x14ac:dyDescent="0.25">
      <c r="A27" s="990"/>
      <c r="B27" s="990"/>
      <c r="C27" s="990"/>
      <c r="D27" s="990"/>
      <c r="E27" s="990"/>
      <c r="F27" s="1388"/>
      <c r="G27" s="586" t="s">
        <v>2890</v>
      </c>
      <c r="H27" s="586" t="s">
        <v>2891</v>
      </c>
      <c r="I27" s="586">
        <v>51</v>
      </c>
      <c r="J27" s="990"/>
      <c r="K27" s="1003"/>
      <c r="L27" s="990"/>
      <c r="M27" s="1001"/>
      <c r="N27" s="990"/>
      <c r="O27" s="1001"/>
      <c r="P27" s="990"/>
      <c r="Q27" s="990"/>
      <c r="R27" s="990"/>
    </row>
    <row r="28" spans="1:18" s="364" customFormat="1" ht="73.5" customHeight="1" x14ac:dyDescent="0.25">
      <c r="A28" s="997"/>
      <c r="B28" s="997"/>
      <c r="C28" s="997"/>
      <c r="D28" s="997"/>
      <c r="E28" s="997"/>
      <c r="F28" s="1371"/>
      <c r="G28" s="586" t="s">
        <v>2892</v>
      </c>
      <c r="H28" s="586" t="s">
        <v>2732</v>
      </c>
      <c r="I28" s="529">
        <v>50000</v>
      </c>
      <c r="J28" s="997"/>
      <c r="K28" s="1004"/>
      <c r="L28" s="997"/>
      <c r="M28" s="1002"/>
      <c r="N28" s="997"/>
      <c r="O28" s="1002"/>
      <c r="P28" s="997"/>
      <c r="Q28" s="997"/>
      <c r="R28" s="997"/>
    </row>
    <row r="29" spans="1:18" ht="56.25" customHeight="1" x14ac:dyDescent="0.25">
      <c r="A29" s="985">
        <v>5</v>
      </c>
      <c r="B29" s="985">
        <v>1</v>
      </c>
      <c r="C29" s="985">
        <v>4</v>
      </c>
      <c r="D29" s="985">
        <v>2</v>
      </c>
      <c r="E29" s="983" t="s">
        <v>2893</v>
      </c>
      <c r="F29" s="1389" t="s">
        <v>2894</v>
      </c>
      <c r="G29" s="586" t="s">
        <v>776</v>
      </c>
      <c r="H29" s="586" t="s">
        <v>222</v>
      </c>
      <c r="I29" s="586">
        <v>1</v>
      </c>
      <c r="J29" s="983" t="s">
        <v>2870</v>
      </c>
      <c r="K29" s="985" t="s">
        <v>38</v>
      </c>
      <c r="L29" s="1372"/>
      <c r="M29" s="1014">
        <v>45000</v>
      </c>
      <c r="N29" s="1372"/>
      <c r="O29" s="1014">
        <v>45000</v>
      </c>
      <c r="P29" s="1372"/>
      <c r="Q29" s="983" t="s">
        <v>2862</v>
      </c>
      <c r="R29" s="983" t="s">
        <v>2871</v>
      </c>
    </row>
    <row r="30" spans="1:18" s="555" customFormat="1" ht="21" customHeight="1" x14ac:dyDescent="0.25">
      <c r="A30" s="1003"/>
      <c r="B30" s="1003"/>
      <c r="C30" s="1003"/>
      <c r="D30" s="1003"/>
      <c r="E30" s="990"/>
      <c r="F30" s="1390"/>
      <c r="G30" s="586" t="s">
        <v>54</v>
      </c>
      <c r="H30" s="586" t="s">
        <v>191</v>
      </c>
      <c r="I30" s="586">
        <v>1</v>
      </c>
      <c r="J30" s="990"/>
      <c r="K30" s="1003"/>
      <c r="L30" s="1373"/>
      <c r="M30" s="1015"/>
      <c r="N30" s="1373"/>
      <c r="O30" s="1015"/>
      <c r="P30" s="1373"/>
      <c r="Q30" s="990"/>
      <c r="R30" s="990"/>
    </row>
    <row r="31" spans="1:18" s="555" customFormat="1" ht="40.9" customHeight="1" x14ac:dyDescent="0.25">
      <c r="A31" s="1003"/>
      <c r="B31" s="1003"/>
      <c r="C31" s="1003"/>
      <c r="D31" s="1003"/>
      <c r="E31" s="990"/>
      <c r="F31" s="1390"/>
      <c r="G31" s="586" t="s">
        <v>54</v>
      </c>
      <c r="H31" s="683" t="s">
        <v>2878</v>
      </c>
      <c r="I31" s="529">
        <v>1000</v>
      </c>
      <c r="J31" s="990"/>
      <c r="K31" s="1003"/>
      <c r="L31" s="1373"/>
      <c r="M31" s="1015"/>
      <c r="N31" s="1373"/>
      <c r="O31" s="1015"/>
      <c r="P31" s="1373"/>
      <c r="Q31" s="990"/>
      <c r="R31" s="990"/>
    </row>
    <row r="32" spans="1:18" s="555" customFormat="1" x14ac:dyDescent="0.25">
      <c r="A32" s="1003"/>
      <c r="B32" s="1003"/>
      <c r="C32" s="1003"/>
      <c r="D32" s="1003"/>
      <c r="E32" s="990"/>
      <c r="F32" s="1390"/>
      <c r="G32" s="586" t="s">
        <v>44</v>
      </c>
      <c r="H32" s="586" t="s">
        <v>585</v>
      </c>
      <c r="I32" s="586">
        <v>20</v>
      </c>
      <c r="J32" s="990"/>
      <c r="K32" s="1003"/>
      <c r="L32" s="1373"/>
      <c r="M32" s="1015"/>
      <c r="N32" s="1373"/>
      <c r="O32" s="1015"/>
      <c r="P32" s="1373"/>
      <c r="Q32" s="990"/>
      <c r="R32" s="990"/>
    </row>
    <row r="33" spans="1:18" s="555" customFormat="1" x14ac:dyDescent="0.25">
      <c r="A33" s="1003"/>
      <c r="B33" s="1003"/>
      <c r="C33" s="1003"/>
      <c r="D33" s="1003"/>
      <c r="E33" s="990"/>
      <c r="F33" s="1390"/>
      <c r="G33" s="586" t="s">
        <v>44</v>
      </c>
      <c r="H33" s="586" t="s">
        <v>585</v>
      </c>
      <c r="I33" s="586">
        <v>13</v>
      </c>
      <c r="J33" s="990"/>
      <c r="K33" s="1003"/>
      <c r="L33" s="1373"/>
      <c r="M33" s="1015"/>
      <c r="N33" s="1373"/>
      <c r="O33" s="1015"/>
      <c r="P33" s="1373"/>
      <c r="Q33" s="990"/>
      <c r="R33" s="990"/>
    </row>
    <row r="34" spans="1:18" s="555" customFormat="1" x14ac:dyDescent="0.25">
      <c r="A34" s="1004"/>
      <c r="B34" s="1004"/>
      <c r="C34" s="1004"/>
      <c r="D34" s="1004"/>
      <c r="E34" s="997"/>
      <c r="F34" s="1391"/>
      <c r="G34" s="586" t="s">
        <v>44</v>
      </c>
      <c r="H34" s="586" t="s">
        <v>585</v>
      </c>
      <c r="I34" s="586">
        <v>20</v>
      </c>
      <c r="J34" s="997"/>
      <c r="K34" s="1004"/>
      <c r="L34" s="1374"/>
      <c r="M34" s="1016"/>
      <c r="N34" s="1374"/>
      <c r="O34" s="1016"/>
      <c r="P34" s="1374"/>
      <c r="Q34" s="997"/>
      <c r="R34" s="997"/>
    </row>
    <row r="35" spans="1:18" s="555" customFormat="1" ht="91.5" customHeight="1" x14ac:dyDescent="0.25">
      <c r="A35" s="985">
        <v>6</v>
      </c>
      <c r="B35" s="984">
        <v>1</v>
      </c>
      <c r="C35" s="984">
        <v>4</v>
      </c>
      <c r="D35" s="984">
        <v>2</v>
      </c>
      <c r="E35" s="982" t="s">
        <v>2895</v>
      </c>
      <c r="F35" s="1370" t="s">
        <v>2896</v>
      </c>
      <c r="G35" s="586" t="s">
        <v>54</v>
      </c>
      <c r="H35" s="586" t="s">
        <v>191</v>
      </c>
      <c r="I35" s="586">
        <v>4</v>
      </c>
      <c r="J35" s="983" t="s">
        <v>2870</v>
      </c>
      <c r="K35" s="985" t="s">
        <v>38</v>
      </c>
      <c r="L35" s="983" t="s">
        <v>34</v>
      </c>
      <c r="M35" s="1014">
        <v>28000</v>
      </c>
      <c r="N35" s="996">
        <v>13000</v>
      </c>
      <c r="O35" s="1014">
        <v>28000</v>
      </c>
      <c r="P35" s="996">
        <v>13000</v>
      </c>
      <c r="Q35" s="983" t="s">
        <v>2862</v>
      </c>
      <c r="R35" s="983" t="s">
        <v>2871</v>
      </c>
    </row>
    <row r="36" spans="1:18" s="555" customFormat="1" ht="98.25" customHeight="1" x14ac:dyDescent="0.25">
      <c r="A36" s="1004"/>
      <c r="B36" s="984"/>
      <c r="C36" s="984"/>
      <c r="D36" s="984"/>
      <c r="E36" s="982"/>
      <c r="F36" s="1371"/>
      <c r="G36" s="586" t="s">
        <v>54</v>
      </c>
      <c r="H36" s="683" t="s">
        <v>2865</v>
      </c>
      <c r="I36" s="529">
        <v>4000</v>
      </c>
      <c r="J36" s="997"/>
      <c r="K36" s="1004"/>
      <c r="L36" s="997"/>
      <c r="M36" s="1016"/>
      <c r="N36" s="1002"/>
      <c r="O36" s="1016"/>
      <c r="P36" s="1002"/>
      <c r="Q36" s="997"/>
      <c r="R36" s="997"/>
    </row>
    <row r="37" spans="1:18" s="555" customFormat="1" ht="268.5" customHeight="1" x14ac:dyDescent="0.25">
      <c r="A37" s="586">
        <v>7</v>
      </c>
      <c r="B37" s="586">
        <v>1</v>
      </c>
      <c r="C37" s="586">
        <v>4</v>
      </c>
      <c r="D37" s="586">
        <v>5</v>
      </c>
      <c r="E37" s="683" t="s">
        <v>2897</v>
      </c>
      <c r="F37" s="694" t="s">
        <v>2898</v>
      </c>
      <c r="G37" s="683" t="s">
        <v>776</v>
      </c>
      <c r="H37" s="683" t="s">
        <v>222</v>
      </c>
      <c r="I37" s="683">
        <v>5</v>
      </c>
      <c r="J37" s="683" t="s">
        <v>2870</v>
      </c>
      <c r="K37" s="586" t="s">
        <v>38</v>
      </c>
      <c r="L37" s="588"/>
      <c r="M37" s="692">
        <v>18000</v>
      </c>
      <c r="N37" s="588"/>
      <c r="O37" s="692">
        <v>18000</v>
      </c>
      <c r="P37" s="588"/>
      <c r="Q37" s="683" t="s">
        <v>2862</v>
      </c>
      <c r="R37" s="683" t="s">
        <v>2871</v>
      </c>
    </row>
    <row r="38" spans="1:18" s="555" customFormat="1" ht="172.5" customHeight="1" x14ac:dyDescent="0.25">
      <c r="A38" s="586">
        <v>8</v>
      </c>
      <c r="B38" s="586">
        <v>1</v>
      </c>
      <c r="C38" s="586">
        <v>4</v>
      </c>
      <c r="D38" s="586">
        <v>2</v>
      </c>
      <c r="E38" s="683" t="s">
        <v>2899</v>
      </c>
      <c r="F38" s="530" t="s">
        <v>2900</v>
      </c>
      <c r="G38" s="586" t="s">
        <v>48</v>
      </c>
      <c r="H38" s="683" t="s">
        <v>2901</v>
      </c>
      <c r="I38" s="586">
        <v>100</v>
      </c>
      <c r="J38" s="683" t="s">
        <v>2902</v>
      </c>
      <c r="K38" s="586" t="s">
        <v>38</v>
      </c>
      <c r="L38" s="588"/>
      <c r="M38" s="692">
        <v>12000</v>
      </c>
      <c r="N38" s="588"/>
      <c r="O38" s="692">
        <v>12000</v>
      </c>
      <c r="P38" s="588"/>
      <c r="Q38" s="683" t="s">
        <v>2862</v>
      </c>
      <c r="R38" s="683" t="s">
        <v>2871</v>
      </c>
    </row>
    <row r="39" spans="1:18" s="555" customFormat="1" ht="80.25" customHeight="1" x14ac:dyDescent="0.25">
      <c r="A39" s="985">
        <v>9</v>
      </c>
      <c r="B39" s="983">
        <v>1</v>
      </c>
      <c r="C39" s="983">
        <v>4</v>
      </c>
      <c r="D39" s="983">
        <v>2</v>
      </c>
      <c r="E39" s="983" t="s">
        <v>2903</v>
      </c>
      <c r="F39" s="1370" t="s">
        <v>2904</v>
      </c>
      <c r="G39" s="683" t="s">
        <v>56</v>
      </c>
      <c r="H39" s="683" t="s">
        <v>57</v>
      </c>
      <c r="I39" s="683">
        <v>2</v>
      </c>
      <c r="J39" s="983" t="s">
        <v>2905</v>
      </c>
      <c r="K39" s="983" t="s">
        <v>38</v>
      </c>
      <c r="L39" s="983"/>
      <c r="M39" s="996">
        <v>100000</v>
      </c>
      <c r="N39" s="983"/>
      <c r="O39" s="996">
        <v>100000</v>
      </c>
      <c r="P39" s="983"/>
      <c r="Q39" s="983" t="s">
        <v>2862</v>
      </c>
      <c r="R39" s="983" t="s">
        <v>2871</v>
      </c>
    </row>
    <row r="40" spans="1:18" s="555" customFormat="1" ht="91.5" customHeight="1" x14ac:dyDescent="0.25">
      <c r="A40" s="1003"/>
      <c r="B40" s="990"/>
      <c r="C40" s="990"/>
      <c r="D40" s="990"/>
      <c r="E40" s="990"/>
      <c r="F40" s="1388"/>
      <c r="G40" s="683" t="s">
        <v>54</v>
      </c>
      <c r="H40" s="683" t="s">
        <v>191</v>
      </c>
      <c r="I40" s="683">
        <v>2</v>
      </c>
      <c r="J40" s="990"/>
      <c r="K40" s="990"/>
      <c r="L40" s="990"/>
      <c r="M40" s="1001"/>
      <c r="N40" s="990"/>
      <c r="O40" s="1001"/>
      <c r="P40" s="990"/>
      <c r="Q40" s="990"/>
      <c r="R40" s="990"/>
    </row>
    <row r="41" spans="1:18" s="555" customFormat="1" ht="74.25" customHeight="1" x14ac:dyDescent="0.25">
      <c r="A41" s="1004"/>
      <c r="B41" s="997"/>
      <c r="C41" s="997"/>
      <c r="D41" s="997"/>
      <c r="E41" s="997"/>
      <c r="F41" s="1371"/>
      <c r="G41" s="683" t="s">
        <v>2906</v>
      </c>
      <c r="H41" s="683" t="s">
        <v>2907</v>
      </c>
      <c r="I41" s="683">
        <v>2</v>
      </c>
      <c r="J41" s="997"/>
      <c r="K41" s="997"/>
      <c r="L41" s="997"/>
      <c r="M41" s="1002"/>
      <c r="N41" s="997"/>
      <c r="O41" s="1002"/>
      <c r="P41" s="997"/>
      <c r="Q41" s="997"/>
      <c r="R41" s="997"/>
    </row>
    <row r="42" spans="1:18" s="555" customFormat="1" ht="60.75" customHeight="1" x14ac:dyDescent="0.25">
      <c r="A42" s="1342">
        <v>10</v>
      </c>
      <c r="B42" s="1342">
        <v>1</v>
      </c>
      <c r="C42" s="1342">
        <v>4</v>
      </c>
      <c r="D42" s="1342">
        <v>2</v>
      </c>
      <c r="E42" s="1342" t="s">
        <v>2908</v>
      </c>
      <c r="F42" s="1387" t="s">
        <v>2909</v>
      </c>
      <c r="G42" s="743" t="s">
        <v>44</v>
      </c>
      <c r="H42" s="743" t="s">
        <v>201</v>
      </c>
      <c r="I42" s="743">
        <v>2</v>
      </c>
      <c r="J42" s="1342" t="s">
        <v>2910</v>
      </c>
      <c r="K42" s="1342" t="s">
        <v>52</v>
      </c>
      <c r="L42" s="1342" t="s">
        <v>34</v>
      </c>
      <c r="M42" s="1378">
        <v>48000</v>
      </c>
      <c r="N42" s="1378">
        <v>90000</v>
      </c>
      <c r="O42" s="1378">
        <v>48000</v>
      </c>
      <c r="P42" s="1378">
        <v>90000</v>
      </c>
      <c r="Q42" s="1342" t="s">
        <v>2862</v>
      </c>
      <c r="R42" s="1342" t="s">
        <v>2871</v>
      </c>
    </row>
    <row r="43" spans="1:18" s="555" customFormat="1" ht="60.75" customHeight="1" x14ac:dyDescent="0.25">
      <c r="A43" s="1377"/>
      <c r="B43" s="1377"/>
      <c r="C43" s="1377"/>
      <c r="D43" s="1377"/>
      <c r="E43" s="1377"/>
      <c r="F43" s="1387"/>
      <c r="G43" s="743" t="s">
        <v>44</v>
      </c>
      <c r="H43" s="743" t="s">
        <v>1293</v>
      </c>
      <c r="I43" s="743">
        <v>40</v>
      </c>
      <c r="J43" s="1377"/>
      <c r="K43" s="1377"/>
      <c r="L43" s="1377"/>
      <c r="M43" s="1379"/>
      <c r="N43" s="1379"/>
      <c r="O43" s="1379"/>
      <c r="P43" s="1379"/>
      <c r="Q43" s="1377"/>
      <c r="R43" s="1377"/>
    </row>
    <row r="44" spans="1:18" s="555" customFormat="1" ht="60.75" customHeight="1" x14ac:dyDescent="0.25">
      <c r="A44" s="1377"/>
      <c r="B44" s="1377"/>
      <c r="C44" s="1377"/>
      <c r="D44" s="1377"/>
      <c r="E44" s="1377"/>
      <c r="F44" s="1387"/>
      <c r="G44" s="605" t="s">
        <v>776</v>
      </c>
      <c r="H44" s="605" t="s">
        <v>222</v>
      </c>
      <c r="I44" s="605">
        <v>16</v>
      </c>
      <c r="J44" s="1377"/>
      <c r="K44" s="1377"/>
      <c r="L44" s="1377"/>
      <c r="M44" s="1379"/>
      <c r="N44" s="1379"/>
      <c r="O44" s="1379"/>
      <c r="P44" s="1379"/>
      <c r="Q44" s="1377"/>
      <c r="R44" s="1377"/>
    </row>
    <row r="45" spans="1:18" s="555" customFormat="1" ht="60.75" customHeight="1" x14ac:dyDescent="0.25">
      <c r="A45" s="1366"/>
      <c r="B45" s="1366"/>
      <c r="C45" s="1366"/>
      <c r="D45" s="1366"/>
      <c r="E45" s="1366"/>
      <c r="F45" s="1387"/>
      <c r="G45" s="605" t="s">
        <v>194</v>
      </c>
      <c r="H45" s="605" t="s">
        <v>585</v>
      </c>
      <c r="I45" s="605">
        <v>120</v>
      </c>
      <c r="J45" s="1366"/>
      <c r="K45" s="1366"/>
      <c r="L45" s="1366"/>
      <c r="M45" s="1380"/>
      <c r="N45" s="1380"/>
      <c r="O45" s="1380"/>
      <c r="P45" s="1380"/>
      <c r="Q45" s="1366"/>
      <c r="R45" s="1366"/>
    </row>
    <row r="46" spans="1:18" s="555" customFormat="1" ht="132" customHeight="1" x14ac:dyDescent="0.25">
      <c r="A46" s="1342">
        <v>11</v>
      </c>
      <c r="B46" s="1342">
        <v>1</v>
      </c>
      <c r="C46" s="1342">
        <v>4</v>
      </c>
      <c r="D46" s="1342">
        <v>2</v>
      </c>
      <c r="E46" s="1342" t="s">
        <v>2911</v>
      </c>
      <c r="F46" s="1381" t="s">
        <v>2912</v>
      </c>
      <c r="G46" s="1342" t="s">
        <v>2868</v>
      </c>
      <c r="H46" s="743" t="s">
        <v>2869</v>
      </c>
      <c r="I46" s="743">
        <v>1</v>
      </c>
      <c r="J46" s="1342" t="s">
        <v>2913</v>
      </c>
      <c r="K46" s="1342"/>
      <c r="L46" s="1342" t="s">
        <v>47</v>
      </c>
      <c r="M46" s="1384"/>
      <c r="N46" s="1378">
        <v>47000</v>
      </c>
      <c r="O46" s="1378"/>
      <c r="P46" s="1378">
        <v>47000</v>
      </c>
      <c r="Q46" s="1342" t="s">
        <v>2862</v>
      </c>
      <c r="R46" s="1342" t="s">
        <v>2871</v>
      </c>
    </row>
    <row r="47" spans="1:18" s="555" customFormat="1" ht="113.25" customHeight="1" x14ac:dyDescent="0.25">
      <c r="A47" s="1377"/>
      <c r="B47" s="1377"/>
      <c r="C47" s="1377"/>
      <c r="D47" s="1377"/>
      <c r="E47" s="1377"/>
      <c r="F47" s="1382"/>
      <c r="G47" s="1366"/>
      <c r="H47" s="743" t="s">
        <v>55</v>
      </c>
      <c r="I47" s="743">
        <v>200</v>
      </c>
      <c r="J47" s="1377"/>
      <c r="K47" s="1377"/>
      <c r="L47" s="1377"/>
      <c r="M47" s="1385"/>
      <c r="N47" s="1379"/>
      <c r="O47" s="1379"/>
      <c r="P47" s="1379"/>
      <c r="Q47" s="1377"/>
      <c r="R47" s="1377"/>
    </row>
    <row r="48" spans="1:18" s="555" customFormat="1" ht="113.25" customHeight="1" x14ac:dyDescent="0.25">
      <c r="A48" s="1377"/>
      <c r="B48" s="1377"/>
      <c r="C48" s="1377"/>
      <c r="D48" s="1377"/>
      <c r="E48" s="1377"/>
      <c r="F48" s="1382"/>
      <c r="G48" s="605" t="s">
        <v>56</v>
      </c>
      <c r="H48" s="743" t="s">
        <v>57</v>
      </c>
      <c r="I48" s="743">
        <v>1</v>
      </c>
      <c r="J48" s="1377"/>
      <c r="K48" s="1377"/>
      <c r="L48" s="1377"/>
      <c r="M48" s="1385"/>
      <c r="N48" s="1379"/>
      <c r="O48" s="1379"/>
      <c r="P48" s="1379"/>
      <c r="Q48" s="1377"/>
      <c r="R48" s="1377"/>
    </row>
    <row r="49" spans="1:18" s="555" customFormat="1" ht="114.75" customHeight="1" x14ac:dyDescent="0.25">
      <c r="A49" s="1366"/>
      <c r="B49" s="1366"/>
      <c r="C49" s="1366"/>
      <c r="D49" s="1366"/>
      <c r="E49" s="1366"/>
      <c r="F49" s="1383"/>
      <c r="G49" s="605" t="s">
        <v>776</v>
      </c>
      <c r="H49" s="743" t="s">
        <v>222</v>
      </c>
      <c r="I49" s="743">
        <v>1</v>
      </c>
      <c r="J49" s="1366"/>
      <c r="K49" s="1366"/>
      <c r="L49" s="1366"/>
      <c r="M49" s="1386"/>
      <c r="N49" s="1380"/>
      <c r="O49" s="1380"/>
      <c r="P49" s="1380"/>
      <c r="Q49" s="1366"/>
      <c r="R49" s="1366"/>
    </row>
    <row r="50" spans="1:18" s="555" customFormat="1" ht="137.25" customHeight="1" x14ac:dyDescent="0.25">
      <c r="A50" s="1342">
        <v>12</v>
      </c>
      <c r="B50" s="1342">
        <v>1</v>
      </c>
      <c r="C50" s="1342">
        <v>4</v>
      </c>
      <c r="D50" s="1342">
        <v>2</v>
      </c>
      <c r="E50" s="1342" t="s">
        <v>2914</v>
      </c>
      <c r="F50" s="1381" t="s">
        <v>2915</v>
      </c>
      <c r="G50" s="743" t="s">
        <v>2868</v>
      </c>
      <c r="H50" s="743" t="s">
        <v>2869</v>
      </c>
      <c r="I50" s="743">
        <v>1</v>
      </c>
      <c r="J50" s="1342" t="s">
        <v>2916</v>
      </c>
      <c r="K50" s="1342"/>
      <c r="L50" s="1342" t="s">
        <v>47</v>
      </c>
      <c r="M50" s="1342"/>
      <c r="N50" s="1378">
        <v>37000</v>
      </c>
      <c r="O50" s="1378"/>
      <c r="P50" s="1378">
        <v>37000</v>
      </c>
      <c r="Q50" s="1342" t="s">
        <v>2862</v>
      </c>
      <c r="R50" s="1342" t="s">
        <v>2871</v>
      </c>
    </row>
    <row r="51" spans="1:18" s="555" customFormat="1" ht="141" customHeight="1" x14ac:dyDescent="0.25">
      <c r="A51" s="1377"/>
      <c r="B51" s="1377"/>
      <c r="C51" s="1377"/>
      <c r="D51" s="1377"/>
      <c r="E51" s="1377"/>
      <c r="F51" s="1382"/>
      <c r="G51" s="1342" t="s">
        <v>42</v>
      </c>
      <c r="H51" s="605" t="s">
        <v>2917</v>
      </c>
      <c r="I51" s="605">
        <v>1</v>
      </c>
      <c r="J51" s="1377"/>
      <c r="K51" s="1377"/>
      <c r="L51" s="1377"/>
      <c r="M51" s="1377"/>
      <c r="N51" s="1379"/>
      <c r="O51" s="1379"/>
      <c r="P51" s="1379"/>
      <c r="Q51" s="1377"/>
      <c r="R51" s="1377"/>
    </row>
    <row r="52" spans="1:18" s="555" customFormat="1" ht="123" customHeight="1" x14ac:dyDescent="0.25">
      <c r="A52" s="1366"/>
      <c r="B52" s="1366"/>
      <c r="C52" s="1366"/>
      <c r="D52" s="1366"/>
      <c r="E52" s="1366"/>
      <c r="F52" s="1383"/>
      <c r="G52" s="1366"/>
      <c r="H52" s="605" t="s">
        <v>55</v>
      </c>
      <c r="I52" s="605">
        <v>200</v>
      </c>
      <c r="J52" s="1366"/>
      <c r="K52" s="1366"/>
      <c r="L52" s="1366"/>
      <c r="M52" s="1366"/>
      <c r="N52" s="1380"/>
      <c r="O52" s="1380"/>
      <c r="P52" s="1380"/>
      <c r="Q52" s="1366"/>
      <c r="R52" s="1366"/>
    </row>
    <row r="53" spans="1:18" s="555" customFormat="1" ht="113.25" customHeight="1" x14ac:dyDescent="0.25">
      <c r="A53" s="985">
        <v>13</v>
      </c>
      <c r="B53" s="985">
        <v>1</v>
      </c>
      <c r="C53" s="985">
        <v>4</v>
      </c>
      <c r="D53" s="985">
        <v>2</v>
      </c>
      <c r="E53" s="983" t="s">
        <v>2918</v>
      </c>
      <c r="F53" s="1370" t="s">
        <v>2919</v>
      </c>
      <c r="G53" s="743" t="s">
        <v>776</v>
      </c>
      <c r="H53" s="743" t="s">
        <v>222</v>
      </c>
      <c r="I53" s="743">
        <v>1</v>
      </c>
      <c r="J53" s="983" t="s">
        <v>2861</v>
      </c>
      <c r="K53" s="985"/>
      <c r="L53" s="985" t="s">
        <v>45</v>
      </c>
      <c r="M53" s="985"/>
      <c r="N53" s="1014">
        <v>30000</v>
      </c>
      <c r="O53" s="1014"/>
      <c r="P53" s="1014">
        <v>30000</v>
      </c>
      <c r="Q53" s="983" t="s">
        <v>2862</v>
      </c>
      <c r="R53" s="983" t="s">
        <v>2871</v>
      </c>
    </row>
    <row r="54" spans="1:18" s="555" customFormat="1" ht="84.75" customHeight="1" x14ac:dyDescent="0.25">
      <c r="A54" s="1003"/>
      <c r="B54" s="1003"/>
      <c r="C54" s="1003"/>
      <c r="D54" s="1003"/>
      <c r="E54" s="990"/>
      <c r="F54" s="1375"/>
      <c r="G54" s="1342" t="s">
        <v>44</v>
      </c>
      <c r="H54" s="743" t="s">
        <v>201</v>
      </c>
      <c r="I54" s="743">
        <v>2</v>
      </c>
      <c r="J54" s="990"/>
      <c r="K54" s="1003"/>
      <c r="L54" s="1003"/>
      <c r="M54" s="1003"/>
      <c r="N54" s="1015"/>
      <c r="O54" s="1015"/>
      <c r="P54" s="1015"/>
      <c r="Q54" s="990"/>
      <c r="R54" s="990"/>
    </row>
    <row r="55" spans="1:18" s="555" customFormat="1" ht="99" customHeight="1" x14ac:dyDescent="0.25">
      <c r="A55" s="1004"/>
      <c r="B55" s="1004"/>
      <c r="C55" s="1004"/>
      <c r="D55" s="1004"/>
      <c r="E55" s="997"/>
      <c r="F55" s="1376"/>
      <c r="G55" s="1366"/>
      <c r="H55" s="743" t="s">
        <v>1293</v>
      </c>
      <c r="I55" s="743">
        <v>73</v>
      </c>
      <c r="J55" s="997"/>
      <c r="K55" s="1004"/>
      <c r="L55" s="1004"/>
      <c r="M55" s="1004"/>
      <c r="N55" s="1016"/>
      <c r="O55" s="1016"/>
      <c r="P55" s="1016"/>
      <c r="Q55" s="997"/>
      <c r="R55" s="997"/>
    </row>
    <row r="56" spans="1:18" s="555" customFormat="1" ht="105.75" customHeight="1" x14ac:dyDescent="0.25">
      <c r="A56" s="985">
        <v>14</v>
      </c>
      <c r="B56" s="985">
        <v>1</v>
      </c>
      <c r="C56" s="985">
        <v>4</v>
      </c>
      <c r="D56" s="985">
        <v>2</v>
      </c>
      <c r="E56" s="985" t="s">
        <v>2920</v>
      </c>
      <c r="F56" s="1370" t="s">
        <v>2921</v>
      </c>
      <c r="G56" s="586" t="s">
        <v>56</v>
      </c>
      <c r="H56" s="586" t="s">
        <v>57</v>
      </c>
      <c r="I56" s="586">
        <v>1</v>
      </c>
      <c r="J56" s="983" t="s">
        <v>2910</v>
      </c>
      <c r="K56" s="1372"/>
      <c r="L56" s="985" t="s">
        <v>45</v>
      </c>
      <c r="M56" s="985"/>
      <c r="N56" s="1014">
        <v>64000</v>
      </c>
      <c r="O56" s="1014"/>
      <c r="P56" s="1014">
        <v>64000</v>
      </c>
      <c r="Q56" s="983" t="s">
        <v>2862</v>
      </c>
      <c r="R56" s="983" t="s">
        <v>2871</v>
      </c>
    </row>
    <row r="57" spans="1:18" s="555" customFormat="1" ht="69.75" customHeight="1" x14ac:dyDescent="0.25">
      <c r="A57" s="1003"/>
      <c r="B57" s="1003"/>
      <c r="C57" s="1003"/>
      <c r="D57" s="1003"/>
      <c r="E57" s="1003"/>
      <c r="F57" s="1375"/>
      <c r="G57" s="985" t="s">
        <v>54</v>
      </c>
      <c r="H57" s="586" t="s">
        <v>191</v>
      </c>
      <c r="I57" s="586">
        <v>1</v>
      </c>
      <c r="J57" s="990"/>
      <c r="K57" s="1373"/>
      <c r="L57" s="1003"/>
      <c r="M57" s="1003"/>
      <c r="N57" s="1015"/>
      <c r="O57" s="1015"/>
      <c r="P57" s="1015"/>
      <c r="Q57" s="990"/>
      <c r="R57" s="990"/>
    </row>
    <row r="58" spans="1:18" s="555" customFormat="1" ht="76.5" customHeight="1" x14ac:dyDescent="0.25">
      <c r="A58" s="1003"/>
      <c r="B58" s="1003"/>
      <c r="C58" s="1003"/>
      <c r="D58" s="1003"/>
      <c r="E58" s="1003"/>
      <c r="F58" s="1375"/>
      <c r="G58" s="1004"/>
      <c r="H58" s="683" t="s">
        <v>2865</v>
      </c>
      <c r="I58" s="529">
        <v>2000</v>
      </c>
      <c r="J58" s="990"/>
      <c r="K58" s="1373"/>
      <c r="L58" s="1003"/>
      <c r="M58" s="1003"/>
      <c r="N58" s="1015"/>
      <c r="O58" s="1015"/>
      <c r="P58" s="1015"/>
      <c r="Q58" s="990"/>
      <c r="R58" s="990"/>
    </row>
    <row r="59" spans="1:18" s="555" customFormat="1" ht="56.25" customHeight="1" x14ac:dyDescent="0.25">
      <c r="A59" s="1003"/>
      <c r="B59" s="1003"/>
      <c r="C59" s="1003"/>
      <c r="D59" s="1003"/>
      <c r="E59" s="1003"/>
      <c r="F59" s="1375"/>
      <c r="G59" s="685" t="s">
        <v>776</v>
      </c>
      <c r="H59" s="685" t="s">
        <v>222</v>
      </c>
      <c r="I59" s="685">
        <v>5</v>
      </c>
      <c r="J59" s="990"/>
      <c r="K59" s="1374"/>
      <c r="L59" s="1004"/>
      <c r="M59" s="1004"/>
      <c r="N59" s="1016"/>
      <c r="O59" s="1016"/>
      <c r="P59" s="1016"/>
      <c r="Q59" s="997"/>
      <c r="R59" s="997"/>
    </row>
    <row r="60" spans="1:18" s="555" customFormat="1" ht="77.25" customHeight="1" x14ac:dyDescent="0.25">
      <c r="A60" s="983">
        <v>15</v>
      </c>
      <c r="B60" s="985">
        <v>1</v>
      </c>
      <c r="C60" s="985">
        <v>4</v>
      </c>
      <c r="D60" s="985">
        <v>2</v>
      </c>
      <c r="E60" s="985" t="s">
        <v>2922</v>
      </c>
      <c r="F60" s="1370" t="s">
        <v>2923</v>
      </c>
      <c r="G60" s="1342" t="s">
        <v>44</v>
      </c>
      <c r="H60" s="605" t="s">
        <v>201</v>
      </c>
      <c r="I60" s="586">
        <v>1</v>
      </c>
      <c r="J60" s="983" t="s">
        <v>2861</v>
      </c>
      <c r="K60" s="985"/>
      <c r="L60" s="983" t="s">
        <v>38</v>
      </c>
      <c r="M60" s="985"/>
      <c r="N60" s="996">
        <v>33000</v>
      </c>
      <c r="O60" s="985"/>
      <c r="P60" s="996">
        <v>33000</v>
      </c>
      <c r="Q60" s="983" t="s">
        <v>2862</v>
      </c>
      <c r="R60" s="983" t="s">
        <v>2871</v>
      </c>
    </row>
    <row r="61" spans="1:18" s="555" customFormat="1" ht="58.5" customHeight="1" x14ac:dyDescent="0.25">
      <c r="A61" s="997"/>
      <c r="B61" s="1004"/>
      <c r="C61" s="1004"/>
      <c r="D61" s="1004"/>
      <c r="E61" s="1004"/>
      <c r="F61" s="1371"/>
      <c r="G61" s="1366"/>
      <c r="H61" s="743" t="s">
        <v>585</v>
      </c>
      <c r="I61" s="586">
        <v>30</v>
      </c>
      <c r="J61" s="997"/>
      <c r="K61" s="1004"/>
      <c r="L61" s="997"/>
      <c r="M61" s="1004"/>
      <c r="N61" s="1002"/>
      <c r="O61" s="1004"/>
      <c r="P61" s="1002"/>
      <c r="Q61" s="997"/>
      <c r="R61" s="997"/>
    </row>
    <row r="62" spans="1:18" s="555" customFormat="1" ht="137.25" customHeight="1" x14ac:dyDescent="0.25">
      <c r="A62" s="683">
        <v>16</v>
      </c>
      <c r="B62" s="586">
        <v>1</v>
      </c>
      <c r="C62" s="586">
        <v>4</v>
      </c>
      <c r="D62" s="586">
        <v>2</v>
      </c>
      <c r="E62" s="556" t="s">
        <v>2924</v>
      </c>
      <c r="F62" s="694" t="s">
        <v>2925</v>
      </c>
      <c r="G62" s="683" t="s">
        <v>2138</v>
      </c>
      <c r="H62" s="683" t="s">
        <v>2139</v>
      </c>
      <c r="I62" s="586">
        <v>5</v>
      </c>
      <c r="J62" s="683" t="s">
        <v>2861</v>
      </c>
      <c r="K62" s="586"/>
      <c r="L62" s="683" t="s">
        <v>45</v>
      </c>
      <c r="M62" s="586"/>
      <c r="N62" s="684">
        <v>35000</v>
      </c>
      <c r="O62" s="586"/>
      <c r="P62" s="684">
        <v>35000</v>
      </c>
      <c r="Q62" s="683" t="s">
        <v>2862</v>
      </c>
      <c r="R62" s="683" t="s">
        <v>2871</v>
      </c>
    </row>
    <row r="63" spans="1:18" s="555" customFormat="1" ht="153" customHeight="1" x14ac:dyDescent="0.25">
      <c r="A63" s="694">
        <v>17</v>
      </c>
      <c r="B63" s="683">
        <v>1</v>
      </c>
      <c r="C63" s="683">
        <v>4</v>
      </c>
      <c r="D63" s="683">
        <v>2</v>
      </c>
      <c r="E63" s="683" t="s">
        <v>2926</v>
      </c>
      <c r="F63" s="694" t="s">
        <v>2927</v>
      </c>
      <c r="G63" s="683" t="s">
        <v>630</v>
      </c>
      <c r="H63" s="683" t="s">
        <v>1271</v>
      </c>
      <c r="I63" s="683">
        <v>4</v>
      </c>
      <c r="J63" s="683" t="s">
        <v>2861</v>
      </c>
      <c r="K63" s="683"/>
      <c r="L63" s="683" t="s">
        <v>52</v>
      </c>
      <c r="M63" s="684"/>
      <c r="N63" s="684">
        <v>12000</v>
      </c>
      <c r="O63" s="684"/>
      <c r="P63" s="684">
        <v>12000</v>
      </c>
      <c r="Q63" s="683" t="s">
        <v>2862</v>
      </c>
      <c r="R63" s="683" t="s">
        <v>2871</v>
      </c>
    </row>
    <row r="64" spans="1:18" x14ac:dyDescent="0.25">
      <c r="A64" s="525"/>
      <c r="B64" s="525"/>
      <c r="C64" s="525"/>
      <c r="D64" s="525"/>
      <c r="E64" s="525"/>
      <c r="F64" s="528"/>
      <c r="G64" s="525"/>
      <c r="H64" s="525"/>
      <c r="I64" s="525"/>
      <c r="J64" s="525"/>
      <c r="K64" s="525"/>
      <c r="L64" s="525"/>
      <c r="M64" s="527"/>
      <c r="N64" s="650"/>
      <c r="O64" s="527"/>
      <c r="P64" s="526"/>
      <c r="Q64" s="525"/>
      <c r="R64" s="525"/>
    </row>
    <row r="65" spans="13:16" ht="15.75" x14ac:dyDescent="0.25">
      <c r="M65" s="969"/>
      <c r="N65" s="1033" t="s">
        <v>35</v>
      </c>
      <c r="O65" s="1033"/>
      <c r="P65" s="1033"/>
    </row>
    <row r="66" spans="13:16" x14ac:dyDescent="0.25">
      <c r="M66" s="969"/>
      <c r="N66" s="393" t="s">
        <v>36</v>
      </c>
      <c r="O66" s="969" t="s">
        <v>37</v>
      </c>
      <c r="P66" s="969"/>
    </row>
    <row r="67" spans="13:16" x14ac:dyDescent="0.25">
      <c r="M67" s="969"/>
      <c r="N67" s="393"/>
      <c r="O67" s="393">
        <v>2020</v>
      </c>
      <c r="P67" s="393">
        <v>2021</v>
      </c>
    </row>
    <row r="68" spans="13:16" ht="24" customHeight="1" x14ac:dyDescent="0.25">
      <c r="M68" s="393" t="s">
        <v>729</v>
      </c>
      <c r="N68" s="384">
        <v>17</v>
      </c>
      <c r="O68" s="379">
        <f>O11+O13+O25+O29+O35+O37+O38+O39+O42</f>
        <v>400000</v>
      </c>
      <c r="P68" s="379">
        <f>P63+P62+P56+P60+P53+P50+P46+P35+P13+P7+P42</f>
        <v>1068400</v>
      </c>
    </row>
  </sheetData>
  <mergeCells count="222">
    <mergeCell ref="Q4:Q5"/>
    <mergeCell ref="R4:R5"/>
    <mergeCell ref="A7:A10"/>
    <mergeCell ref="B7:B10"/>
    <mergeCell ref="C7:C10"/>
    <mergeCell ref="D7:D10"/>
    <mergeCell ref="E7:E10"/>
    <mergeCell ref="F7:F10"/>
    <mergeCell ref="G7:G8"/>
    <mergeCell ref="J7:J10"/>
    <mergeCell ref="G4:G5"/>
    <mergeCell ref="H4:I4"/>
    <mergeCell ref="J4:J5"/>
    <mergeCell ref="K4:L4"/>
    <mergeCell ref="M4:N4"/>
    <mergeCell ref="O4:P4"/>
    <mergeCell ref="A4:A5"/>
    <mergeCell ref="B4:B5"/>
    <mergeCell ref="C4:C5"/>
    <mergeCell ref="D4:D5"/>
    <mergeCell ref="E4:E5"/>
    <mergeCell ref="F4:F5"/>
    <mergeCell ref="Q7:Q10"/>
    <mergeCell ref="R7:R10"/>
    <mergeCell ref="G9:G10"/>
    <mergeCell ref="A11:A12"/>
    <mergeCell ref="B11:B12"/>
    <mergeCell ref="C11:C12"/>
    <mergeCell ref="D11:D12"/>
    <mergeCell ref="E11:E12"/>
    <mergeCell ref="F11:F12"/>
    <mergeCell ref="J11:J12"/>
    <mergeCell ref="K7:K10"/>
    <mergeCell ref="L7:L10"/>
    <mergeCell ref="M7:M10"/>
    <mergeCell ref="N7:N10"/>
    <mergeCell ref="O7:O10"/>
    <mergeCell ref="P7:P10"/>
    <mergeCell ref="Q11:Q12"/>
    <mergeCell ref="R11:R12"/>
    <mergeCell ref="A13:A24"/>
    <mergeCell ref="B13:B24"/>
    <mergeCell ref="C13:C24"/>
    <mergeCell ref="D13:D24"/>
    <mergeCell ref="E13:E24"/>
    <mergeCell ref="F13:F24"/>
    <mergeCell ref="G13:G14"/>
    <mergeCell ref="J13:J24"/>
    <mergeCell ref="K11:K12"/>
    <mergeCell ref="L11:L12"/>
    <mergeCell ref="M11:M12"/>
    <mergeCell ref="N11:N12"/>
    <mergeCell ref="O11:O12"/>
    <mergeCell ref="P11:P12"/>
    <mergeCell ref="Q13:Q24"/>
    <mergeCell ref="R13:R24"/>
    <mergeCell ref="G16:G17"/>
    <mergeCell ref="G20:G21"/>
    <mergeCell ref="A25:A28"/>
    <mergeCell ref="B25:B28"/>
    <mergeCell ref="C25:C28"/>
    <mergeCell ref="D25:D28"/>
    <mergeCell ref="E25:E28"/>
    <mergeCell ref="F25:F28"/>
    <mergeCell ref="K13:K24"/>
    <mergeCell ref="L13:L24"/>
    <mergeCell ref="A29:A34"/>
    <mergeCell ref="B29:B34"/>
    <mergeCell ref="C29:C34"/>
    <mergeCell ref="D29:D34"/>
    <mergeCell ref="E29:E34"/>
    <mergeCell ref="F29:F34"/>
    <mergeCell ref="J29:J34"/>
    <mergeCell ref="J25:J28"/>
    <mergeCell ref="K25:K28"/>
    <mergeCell ref="K35:K36"/>
    <mergeCell ref="K29:K34"/>
    <mergeCell ref="M13:M24"/>
    <mergeCell ref="N13:N24"/>
    <mergeCell ref="O13:O24"/>
    <mergeCell ref="P13:P24"/>
    <mergeCell ref="P25:P28"/>
    <mergeCell ref="Q25:Q28"/>
    <mergeCell ref="R25:R28"/>
    <mergeCell ref="L25:L28"/>
    <mergeCell ref="M25:M28"/>
    <mergeCell ref="N25:N28"/>
    <mergeCell ref="O25:O28"/>
    <mergeCell ref="Q29:Q34"/>
    <mergeCell ref="R29:R34"/>
    <mergeCell ref="L29:L34"/>
    <mergeCell ref="M29:M34"/>
    <mergeCell ref="N29:N34"/>
    <mergeCell ref="O29:O34"/>
    <mergeCell ref="P29:P34"/>
    <mergeCell ref="M39:M41"/>
    <mergeCell ref="N39:N41"/>
    <mergeCell ref="O39:O41"/>
    <mergeCell ref="P39:P41"/>
    <mergeCell ref="Q39:Q41"/>
    <mergeCell ref="R39:R41"/>
    <mergeCell ref="R35:R36"/>
    <mergeCell ref="M35:M36"/>
    <mergeCell ref="N35:N36"/>
    <mergeCell ref="O35:O36"/>
    <mergeCell ref="P35:P36"/>
    <mergeCell ref="Q35:Q36"/>
    <mergeCell ref="P42:P45"/>
    <mergeCell ref="Q42:Q45"/>
    <mergeCell ref="R42:R45"/>
    <mergeCell ref="L42:L45"/>
    <mergeCell ref="M42:M45"/>
    <mergeCell ref="N42:N45"/>
    <mergeCell ref="O42:O45"/>
    <mergeCell ref="L39:L41"/>
    <mergeCell ref="J42:J45"/>
    <mergeCell ref="K42:K45"/>
    <mergeCell ref="A42:A45"/>
    <mergeCell ref="B42:B45"/>
    <mergeCell ref="C42:C45"/>
    <mergeCell ref="D42:D45"/>
    <mergeCell ref="E42:E45"/>
    <mergeCell ref="F42:F45"/>
    <mergeCell ref="L35:L36"/>
    <mergeCell ref="A39:A41"/>
    <mergeCell ref="B39:B41"/>
    <mergeCell ref="C39:C41"/>
    <mergeCell ref="D39:D41"/>
    <mergeCell ref="E39:E41"/>
    <mergeCell ref="F39:F41"/>
    <mergeCell ref="J39:J41"/>
    <mergeCell ref="K39:K41"/>
    <mergeCell ref="A35:A36"/>
    <mergeCell ref="B35:B36"/>
    <mergeCell ref="C35:C36"/>
    <mergeCell ref="D35:D36"/>
    <mergeCell ref="E35:E36"/>
    <mergeCell ref="F35:F36"/>
    <mergeCell ref="J35:J36"/>
    <mergeCell ref="Q46:Q49"/>
    <mergeCell ref="R46:R49"/>
    <mergeCell ref="A50:A52"/>
    <mergeCell ref="B50:B52"/>
    <mergeCell ref="C50:C52"/>
    <mergeCell ref="D50:D52"/>
    <mergeCell ref="E50:E52"/>
    <mergeCell ref="F50:F52"/>
    <mergeCell ref="J50:J52"/>
    <mergeCell ref="J46:J49"/>
    <mergeCell ref="K46:K49"/>
    <mergeCell ref="L46:L49"/>
    <mergeCell ref="M46:M49"/>
    <mergeCell ref="N46:N49"/>
    <mergeCell ref="O46:O49"/>
    <mergeCell ref="Q50:Q52"/>
    <mergeCell ref="R50:R52"/>
    <mergeCell ref="G51:G52"/>
    <mergeCell ref="M50:M52"/>
    <mergeCell ref="N50:N52"/>
    <mergeCell ref="O50:O52"/>
    <mergeCell ref="P50:P52"/>
    <mergeCell ref="A46:A49"/>
    <mergeCell ref="B46:B49"/>
    <mergeCell ref="B53:B55"/>
    <mergeCell ref="C53:C55"/>
    <mergeCell ref="D53:D55"/>
    <mergeCell ref="E53:E55"/>
    <mergeCell ref="F53:F55"/>
    <mergeCell ref="J53:J55"/>
    <mergeCell ref="K50:K52"/>
    <mergeCell ref="L50:L52"/>
    <mergeCell ref="P46:P49"/>
    <mergeCell ref="C46:C49"/>
    <mergeCell ref="D46:D49"/>
    <mergeCell ref="E46:E49"/>
    <mergeCell ref="F46:F49"/>
    <mergeCell ref="G46:G47"/>
    <mergeCell ref="Q53:Q55"/>
    <mergeCell ref="R53:R55"/>
    <mergeCell ref="G54:G55"/>
    <mergeCell ref="A56:A59"/>
    <mergeCell ref="B56:B59"/>
    <mergeCell ref="C56:C59"/>
    <mergeCell ref="D56:D59"/>
    <mergeCell ref="E56:E59"/>
    <mergeCell ref="F56:F59"/>
    <mergeCell ref="J56:J59"/>
    <mergeCell ref="K53:K55"/>
    <mergeCell ref="L53:L55"/>
    <mergeCell ref="M53:M55"/>
    <mergeCell ref="N53:N55"/>
    <mergeCell ref="O53:O55"/>
    <mergeCell ref="P53:P55"/>
    <mergeCell ref="Q56:Q59"/>
    <mergeCell ref="R56:R59"/>
    <mergeCell ref="G57:G58"/>
    <mergeCell ref="M56:M59"/>
    <mergeCell ref="N56:N59"/>
    <mergeCell ref="O56:O59"/>
    <mergeCell ref="P56:P59"/>
    <mergeCell ref="A53:A55"/>
    <mergeCell ref="A60:A61"/>
    <mergeCell ref="B60:B61"/>
    <mergeCell ref="C60:C61"/>
    <mergeCell ref="D60:D61"/>
    <mergeCell ref="E60:E61"/>
    <mergeCell ref="F60:F61"/>
    <mergeCell ref="G60:G61"/>
    <mergeCell ref="K56:K59"/>
    <mergeCell ref="L56:L59"/>
    <mergeCell ref="P60:P61"/>
    <mergeCell ref="Q60:Q61"/>
    <mergeCell ref="R60:R61"/>
    <mergeCell ref="M65:M67"/>
    <mergeCell ref="N65:P65"/>
    <mergeCell ref="O66:P66"/>
    <mergeCell ref="J60:J61"/>
    <mergeCell ref="K60:K61"/>
    <mergeCell ref="L60:L61"/>
    <mergeCell ref="M60:M61"/>
    <mergeCell ref="N60:N61"/>
    <mergeCell ref="O60:O61"/>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8BF20-1196-4977-9DB2-D7043504C3D6}">
  <sheetPr>
    <pageSetUpPr fitToPage="1"/>
  </sheetPr>
  <dimension ref="A2:S51"/>
  <sheetViews>
    <sheetView topLeftCell="F40" zoomScale="87" zoomScaleNormal="87" workbookViewId="0">
      <selection activeCell="E131" sqref="E131"/>
    </sheetView>
  </sheetViews>
  <sheetFormatPr defaultColWidth="14.42578125" defaultRowHeight="15" customHeight="1" x14ac:dyDescent="0.25"/>
  <cols>
    <col min="1" max="1" width="4.7109375" style="652" customWidth="1"/>
    <col min="2" max="2" width="8.85546875" style="652" customWidth="1"/>
    <col min="3" max="3" width="11.42578125" style="652" customWidth="1"/>
    <col min="4" max="4" width="9.7109375" style="652" customWidth="1"/>
    <col min="5" max="5" width="45.7109375" style="652" customWidth="1"/>
    <col min="6" max="6" width="83.28515625" style="652" customWidth="1"/>
    <col min="7" max="7" width="35.7109375" style="652" customWidth="1"/>
    <col min="8" max="8" width="20.42578125" style="652" customWidth="1"/>
    <col min="9" max="9" width="12.140625" style="652" customWidth="1"/>
    <col min="10" max="10" width="32.140625" style="652" customWidth="1"/>
    <col min="11" max="11" width="12.140625" style="652" customWidth="1"/>
    <col min="12" max="12" width="12.7109375" style="652" customWidth="1"/>
    <col min="13" max="13" width="17.85546875" style="652" customWidth="1"/>
    <col min="14" max="14" width="17.28515625" style="652" customWidth="1"/>
    <col min="15" max="16" width="18" style="652" customWidth="1"/>
    <col min="17" max="17" width="21.28515625" style="652" customWidth="1"/>
    <col min="18" max="18" width="23.28515625" style="652" customWidth="1"/>
    <col min="19" max="19" width="4" style="652" hidden="1" customWidth="1"/>
    <col min="20" max="16384" width="14.42578125" style="652"/>
  </cols>
  <sheetData>
    <row r="2" spans="1:19" x14ac:dyDescent="0.25">
      <c r="A2" s="651" t="s">
        <v>2928</v>
      </c>
    </row>
    <row r="3" spans="1:19" x14ac:dyDescent="0.25">
      <c r="M3" s="653"/>
      <c r="N3" s="653"/>
      <c r="O3" s="653"/>
      <c r="P3" s="653"/>
    </row>
    <row r="4" spans="1:19" ht="42.75" customHeight="1" x14ac:dyDescent="0.25">
      <c r="A4" s="1446" t="s">
        <v>0</v>
      </c>
      <c r="B4" s="1447" t="s">
        <v>1</v>
      </c>
      <c r="C4" s="1447" t="s">
        <v>2</v>
      </c>
      <c r="D4" s="1447" t="s">
        <v>3</v>
      </c>
      <c r="E4" s="1446" t="s">
        <v>4</v>
      </c>
      <c r="F4" s="1446" t="s">
        <v>5</v>
      </c>
      <c r="G4" s="1446" t="s">
        <v>6</v>
      </c>
      <c r="H4" s="1450" t="s">
        <v>7</v>
      </c>
      <c r="I4" s="1402"/>
      <c r="J4" s="1446" t="s">
        <v>8</v>
      </c>
      <c r="K4" s="1450" t="s">
        <v>9</v>
      </c>
      <c r="L4" s="1402"/>
      <c r="M4" s="1451" t="s">
        <v>10</v>
      </c>
      <c r="N4" s="1402"/>
      <c r="O4" s="1451" t="s">
        <v>11</v>
      </c>
      <c r="P4" s="1402"/>
      <c r="Q4" s="1446" t="s">
        <v>12</v>
      </c>
      <c r="R4" s="1447" t="s">
        <v>13</v>
      </c>
      <c r="S4" s="654"/>
    </row>
    <row r="5" spans="1:19" x14ac:dyDescent="0.25">
      <c r="A5" s="1399"/>
      <c r="B5" s="1399"/>
      <c r="C5" s="1399"/>
      <c r="D5" s="1399"/>
      <c r="E5" s="1399"/>
      <c r="F5" s="1399"/>
      <c r="G5" s="1399"/>
      <c r="H5" s="655" t="s">
        <v>14</v>
      </c>
      <c r="I5" s="655" t="s">
        <v>15</v>
      </c>
      <c r="J5" s="1399"/>
      <c r="K5" s="656">
        <v>2020</v>
      </c>
      <c r="L5" s="656">
        <v>2021</v>
      </c>
      <c r="M5" s="657">
        <v>2020</v>
      </c>
      <c r="N5" s="657">
        <v>2021</v>
      </c>
      <c r="O5" s="657">
        <v>2020</v>
      </c>
      <c r="P5" s="657">
        <v>2021</v>
      </c>
      <c r="Q5" s="1399"/>
      <c r="R5" s="1399"/>
      <c r="S5" s="654"/>
    </row>
    <row r="6" spans="1:19" ht="15" customHeight="1" x14ac:dyDescent="0.25">
      <c r="A6" s="658" t="s">
        <v>16</v>
      </c>
      <c r="B6" s="655" t="s">
        <v>17</v>
      </c>
      <c r="C6" s="655" t="s">
        <v>18</v>
      </c>
      <c r="D6" s="655" t="s">
        <v>19</v>
      </c>
      <c r="E6" s="658" t="s">
        <v>20</v>
      </c>
      <c r="F6" s="658" t="s">
        <v>21</v>
      </c>
      <c r="G6" s="658" t="s">
        <v>22</v>
      </c>
      <c r="H6" s="655" t="s">
        <v>23</v>
      </c>
      <c r="I6" s="655" t="s">
        <v>24</v>
      </c>
      <c r="J6" s="658" t="s">
        <v>25</v>
      </c>
      <c r="K6" s="656" t="s">
        <v>26</v>
      </c>
      <c r="L6" s="656" t="s">
        <v>27</v>
      </c>
      <c r="M6" s="659" t="s">
        <v>28</v>
      </c>
      <c r="N6" s="659" t="s">
        <v>29</v>
      </c>
      <c r="O6" s="659" t="s">
        <v>30</v>
      </c>
      <c r="P6" s="659" t="s">
        <v>31</v>
      </c>
      <c r="Q6" s="658" t="s">
        <v>32</v>
      </c>
      <c r="R6" s="655" t="s">
        <v>33</v>
      </c>
      <c r="S6" s="654"/>
    </row>
    <row r="7" spans="1:19" s="662" customFormat="1" ht="57" customHeight="1" x14ac:dyDescent="0.25">
      <c r="A7" s="1439">
        <v>1</v>
      </c>
      <c r="B7" s="1439">
        <v>1</v>
      </c>
      <c r="C7" s="1439">
        <v>4</v>
      </c>
      <c r="D7" s="1417">
        <v>2</v>
      </c>
      <c r="E7" s="1417" t="s">
        <v>2929</v>
      </c>
      <c r="F7" s="1417" t="s">
        <v>2930</v>
      </c>
      <c r="G7" s="1448" t="s">
        <v>2931</v>
      </c>
      <c r="H7" s="660" t="s">
        <v>2932</v>
      </c>
      <c r="I7" s="660">
        <v>1</v>
      </c>
      <c r="J7" s="1448" t="s">
        <v>2933</v>
      </c>
      <c r="K7" s="1445" t="s">
        <v>38</v>
      </c>
      <c r="L7" s="1417"/>
      <c r="M7" s="1408">
        <v>65246.71</v>
      </c>
      <c r="N7" s="1417"/>
      <c r="O7" s="1408">
        <v>65246.71</v>
      </c>
      <c r="P7" s="1417"/>
      <c r="Q7" s="1417" t="s">
        <v>2934</v>
      </c>
      <c r="R7" s="1417" t="s">
        <v>2935</v>
      </c>
      <c r="S7" s="661"/>
    </row>
    <row r="8" spans="1:19" s="662" customFormat="1" ht="129.75" customHeight="1" x14ac:dyDescent="0.25">
      <c r="A8" s="1407"/>
      <c r="B8" s="1407"/>
      <c r="C8" s="1407"/>
      <c r="D8" s="1407"/>
      <c r="E8" s="1407"/>
      <c r="F8" s="1407"/>
      <c r="G8" s="1449"/>
      <c r="H8" s="660" t="s">
        <v>2936</v>
      </c>
      <c r="I8" s="663" t="s">
        <v>2937</v>
      </c>
      <c r="J8" s="1449"/>
      <c r="K8" s="1407"/>
      <c r="L8" s="1407"/>
      <c r="M8" s="1407"/>
      <c r="N8" s="1407"/>
      <c r="O8" s="1407"/>
      <c r="P8" s="1407"/>
      <c r="Q8" s="1407"/>
      <c r="R8" s="1407"/>
    </row>
    <row r="9" spans="1:19" s="662" customFormat="1" ht="177.75" customHeight="1" x14ac:dyDescent="0.25">
      <c r="A9" s="664">
        <v>2</v>
      </c>
      <c r="B9" s="664">
        <v>1</v>
      </c>
      <c r="C9" s="664">
        <v>4</v>
      </c>
      <c r="D9" s="664">
        <v>2</v>
      </c>
      <c r="E9" s="660" t="s">
        <v>2938</v>
      </c>
      <c r="F9" s="665" t="s">
        <v>2939</v>
      </c>
      <c r="G9" s="660" t="s">
        <v>1378</v>
      </c>
      <c r="H9" s="660" t="s">
        <v>55</v>
      </c>
      <c r="I9" s="660">
        <v>30</v>
      </c>
      <c r="J9" s="666" t="s">
        <v>2940</v>
      </c>
      <c r="K9" s="664"/>
      <c r="L9" s="664" t="s">
        <v>38</v>
      </c>
      <c r="M9" s="667"/>
      <c r="N9" s="667">
        <v>28800</v>
      </c>
      <c r="O9" s="667"/>
      <c r="P9" s="667">
        <v>28800</v>
      </c>
      <c r="Q9" s="660" t="s">
        <v>2934</v>
      </c>
      <c r="R9" s="660" t="s">
        <v>2941</v>
      </c>
    </row>
    <row r="10" spans="1:19" s="662" customFormat="1" ht="62.25" customHeight="1" x14ac:dyDescent="0.25">
      <c r="A10" s="1417">
        <v>3</v>
      </c>
      <c r="B10" s="1417">
        <v>1</v>
      </c>
      <c r="C10" s="1417">
        <v>4</v>
      </c>
      <c r="D10" s="1417">
        <v>5</v>
      </c>
      <c r="E10" s="1417" t="s">
        <v>2942</v>
      </c>
      <c r="F10" s="1440" t="s">
        <v>2943</v>
      </c>
      <c r="G10" s="1417" t="s">
        <v>2944</v>
      </c>
      <c r="H10" s="660" t="s">
        <v>878</v>
      </c>
      <c r="I10" s="664">
        <v>1</v>
      </c>
      <c r="J10" s="1417" t="s">
        <v>2945</v>
      </c>
      <c r="K10" s="1417" t="s">
        <v>2946</v>
      </c>
      <c r="L10" s="1417"/>
      <c r="M10" s="1408">
        <v>61270.77</v>
      </c>
      <c r="N10" s="1417"/>
      <c r="O10" s="1408">
        <v>61270.77</v>
      </c>
      <c r="P10" s="1417"/>
      <c r="Q10" s="1417" t="s">
        <v>2934</v>
      </c>
      <c r="R10" s="1417" t="s">
        <v>2947</v>
      </c>
    </row>
    <row r="11" spans="1:19" s="662" customFormat="1" ht="269.25" customHeight="1" x14ac:dyDescent="0.25">
      <c r="A11" s="1415"/>
      <c r="B11" s="1415"/>
      <c r="C11" s="1415"/>
      <c r="D11" s="1415"/>
      <c r="E11" s="1415"/>
      <c r="F11" s="1415"/>
      <c r="G11" s="1415"/>
      <c r="H11" s="668" t="s">
        <v>55</v>
      </c>
      <c r="I11" s="660">
        <v>50</v>
      </c>
      <c r="J11" s="1415"/>
      <c r="K11" s="1415"/>
      <c r="L11" s="1415"/>
      <c r="M11" s="1415"/>
      <c r="N11" s="1415"/>
      <c r="O11" s="1415"/>
      <c r="P11" s="1415"/>
      <c r="Q11" s="1415"/>
      <c r="R11" s="1415"/>
    </row>
    <row r="12" spans="1:19" s="662" customFormat="1" ht="47.25" customHeight="1" x14ac:dyDescent="0.25">
      <c r="A12" s="1407"/>
      <c r="B12" s="1407"/>
      <c r="C12" s="1407"/>
      <c r="D12" s="1407"/>
      <c r="E12" s="1407"/>
      <c r="F12" s="1407"/>
      <c r="G12" s="1407"/>
      <c r="H12" s="660" t="s">
        <v>1380</v>
      </c>
      <c r="I12" s="664">
        <v>5</v>
      </c>
      <c r="J12" s="1407"/>
      <c r="K12" s="1407"/>
      <c r="L12" s="1407"/>
      <c r="M12" s="1407"/>
      <c r="N12" s="1407"/>
      <c r="O12" s="1407"/>
      <c r="P12" s="1407"/>
      <c r="Q12" s="1407"/>
      <c r="R12" s="1407"/>
    </row>
    <row r="13" spans="1:19" s="662" customFormat="1" ht="168" customHeight="1" x14ac:dyDescent="0.25">
      <c r="A13" s="660">
        <v>4</v>
      </c>
      <c r="B13" s="660">
        <v>1</v>
      </c>
      <c r="C13" s="660">
        <v>4</v>
      </c>
      <c r="D13" s="660">
        <v>2</v>
      </c>
      <c r="E13" s="660" t="s">
        <v>2948</v>
      </c>
      <c r="F13" s="666" t="s">
        <v>2949</v>
      </c>
      <c r="G13" s="660" t="s">
        <v>1378</v>
      </c>
      <c r="H13" s="660" t="s">
        <v>55</v>
      </c>
      <c r="I13" s="660">
        <v>35</v>
      </c>
      <c r="J13" s="660" t="s">
        <v>2950</v>
      </c>
      <c r="K13" s="660" t="s">
        <v>38</v>
      </c>
      <c r="L13" s="669"/>
      <c r="M13" s="670">
        <v>43000</v>
      </c>
      <c r="N13" s="669"/>
      <c r="O13" s="670">
        <v>43000</v>
      </c>
      <c r="P13" s="671"/>
      <c r="Q13" s="660" t="s">
        <v>2934</v>
      </c>
      <c r="R13" s="660" t="s">
        <v>2951</v>
      </c>
    </row>
    <row r="14" spans="1:19" s="662" customFormat="1" ht="219" customHeight="1" x14ac:dyDescent="0.25">
      <c r="A14" s="660">
        <v>5</v>
      </c>
      <c r="B14" s="660">
        <v>1</v>
      </c>
      <c r="C14" s="660">
        <v>4</v>
      </c>
      <c r="D14" s="660">
        <v>2</v>
      </c>
      <c r="E14" s="660" t="s">
        <v>2952</v>
      </c>
      <c r="F14" s="666" t="s">
        <v>2953</v>
      </c>
      <c r="G14" s="660" t="s">
        <v>44</v>
      </c>
      <c r="H14" s="660" t="s">
        <v>585</v>
      </c>
      <c r="I14" s="664">
        <v>10</v>
      </c>
      <c r="J14" s="660" t="s">
        <v>2954</v>
      </c>
      <c r="K14" s="660"/>
      <c r="L14" s="672" t="s">
        <v>38</v>
      </c>
      <c r="M14" s="670"/>
      <c r="N14" s="670">
        <v>3065.49</v>
      </c>
      <c r="O14" s="670"/>
      <c r="P14" s="670">
        <v>3065.49</v>
      </c>
      <c r="Q14" s="660" t="s">
        <v>2934</v>
      </c>
      <c r="R14" s="660" t="s">
        <v>2951</v>
      </c>
    </row>
    <row r="15" spans="1:19" s="662" customFormat="1" ht="153" customHeight="1" x14ac:dyDescent="0.25">
      <c r="A15" s="660">
        <v>6</v>
      </c>
      <c r="B15" s="660">
        <v>1</v>
      </c>
      <c r="C15" s="660">
        <v>4</v>
      </c>
      <c r="D15" s="660">
        <v>2</v>
      </c>
      <c r="E15" s="660" t="s">
        <v>2955</v>
      </c>
      <c r="F15" s="666" t="s">
        <v>2956</v>
      </c>
      <c r="G15" s="660" t="s">
        <v>2957</v>
      </c>
      <c r="H15" s="660" t="s">
        <v>1380</v>
      </c>
      <c r="I15" s="664">
        <v>1</v>
      </c>
      <c r="J15" s="660" t="s">
        <v>2958</v>
      </c>
      <c r="K15" s="664" t="s">
        <v>34</v>
      </c>
      <c r="L15" s="672"/>
      <c r="M15" s="670"/>
      <c r="N15" s="670">
        <v>29347.200000000001</v>
      </c>
      <c r="O15" s="670"/>
      <c r="P15" s="670">
        <v>29347.200000000001</v>
      </c>
      <c r="Q15" s="660" t="s">
        <v>2934</v>
      </c>
      <c r="R15" s="660" t="s">
        <v>2959</v>
      </c>
    </row>
    <row r="16" spans="1:19" s="662" customFormat="1" ht="81" customHeight="1" x14ac:dyDescent="0.25">
      <c r="A16" s="1417">
        <v>7</v>
      </c>
      <c r="B16" s="1417">
        <v>1</v>
      </c>
      <c r="C16" s="1417">
        <v>4</v>
      </c>
      <c r="D16" s="1417">
        <v>2</v>
      </c>
      <c r="E16" s="1417" t="s">
        <v>2960</v>
      </c>
      <c r="F16" s="1444" t="s">
        <v>2961</v>
      </c>
      <c r="G16" s="1417" t="s">
        <v>2962</v>
      </c>
      <c r="H16" s="660" t="s">
        <v>55</v>
      </c>
      <c r="I16" s="664">
        <v>15</v>
      </c>
      <c r="J16" s="1417" t="s">
        <v>2963</v>
      </c>
      <c r="K16" s="1417" t="s">
        <v>38</v>
      </c>
      <c r="L16" s="1445"/>
      <c r="M16" s="1408">
        <v>61183.81</v>
      </c>
      <c r="N16" s="1441"/>
      <c r="O16" s="1408">
        <v>61183.81</v>
      </c>
      <c r="P16" s="1441"/>
      <c r="Q16" s="1417" t="s">
        <v>2934</v>
      </c>
      <c r="R16" s="1417" t="s">
        <v>2964</v>
      </c>
    </row>
    <row r="17" spans="1:18" s="662" customFormat="1" ht="164.25" customHeight="1" x14ac:dyDescent="0.25">
      <c r="A17" s="1407"/>
      <c r="B17" s="1407"/>
      <c r="C17" s="1407"/>
      <c r="D17" s="1407"/>
      <c r="E17" s="1407"/>
      <c r="F17" s="1407"/>
      <c r="G17" s="1407"/>
      <c r="H17" s="664" t="s">
        <v>1380</v>
      </c>
      <c r="I17" s="664">
        <v>1</v>
      </c>
      <c r="J17" s="1407"/>
      <c r="K17" s="1407"/>
      <c r="L17" s="1407"/>
      <c r="M17" s="1407"/>
      <c r="N17" s="1407"/>
      <c r="O17" s="1407"/>
      <c r="P17" s="1407"/>
      <c r="Q17" s="1407"/>
      <c r="R17" s="1407"/>
    </row>
    <row r="18" spans="1:18" s="662" customFormat="1" ht="54.75" customHeight="1" x14ac:dyDescent="0.25">
      <c r="A18" s="1417">
        <v>8</v>
      </c>
      <c r="B18" s="1417">
        <v>1</v>
      </c>
      <c r="C18" s="1439">
        <v>4</v>
      </c>
      <c r="D18" s="1417">
        <v>2</v>
      </c>
      <c r="E18" s="1417" t="s">
        <v>1747</v>
      </c>
      <c r="F18" s="1440" t="s">
        <v>2965</v>
      </c>
      <c r="G18" s="1417" t="s">
        <v>380</v>
      </c>
      <c r="H18" s="660" t="s">
        <v>1243</v>
      </c>
      <c r="I18" s="660">
        <v>2</v>
      </c>
      <c r="J18" s="1417" t="s">
        <v>2966</v>
      </c>
      <c r="K18" s="1417" t="s">
        <v>38</v>
      </c>
      <c r="L18" s="1417"/>
      <c r="M18" s="1408">
        <v>25300</v>
      </c>
      <c r="N18" s="1408"/>
      <c r="O18" s="1408">
        <v>25300</v>
      </c>
      <c r="P18" s="1408"/>
      <c r="Q18" s="1417" t="s">
        <v>2934</v>
      </c>
      <c r="R18" s="1417" t="s">
        <v>2959</v>
      </c>
    </row>
    <row r="19" spans="1:18" s="662" customFormat="1" ht="96.75" customHeight="1" x14ac:dyDescent="0.25">
      <c r="A19" s="1415"/>
      <c r="B19" s="1415"/>
      <c r="C19" s="1415"/>
      <c r="D19" s="1415"/>
      <c r="E19" s="1415"/>
      <c r="F19" s="1442"/>
      <c r="G19" s="1407"/>
      <c r="H19" s="660" t="s">
        <v>585</v>
      </c>
      <c r="I19" s="660">
        <v>80</v>
      </c>
      <c r="J19" s="1415"/>
      <c r="K19" s="1415"/>
      <c r="L19" s="1415"/>
      <c r="M19" s="1415"/>
      <c r="N19" s="1415"/>
      <c r="O19" s="1415"/>
      <c r="P19" s="1415"/>
      <c r="Q19" s="1415"/>
      <c r="R19" s="1415"/>
    </row>
    <row r="20" spans="1:18" s="662" customFormat="1" ht="120" customHeight="1" x14ac:dyDescent="0.25">
      <c r="A20" s="1407"/>
      <c r="B20" s="1407"/>
      <c r="C20" s="1407"/>
      <c r="D20" s="1407"/>
      <c r="E20" s="1407"/>
      <c r="F20" s="1443"/>
      <c r="G20" s="664" t="s">
        <v>728</v>
      </c>
      <c r="H20" s="664" t="s">
        <v>869</v>
      </c>
      <c r="I20" s="664">
        <v>1</v>
      </c>
      <c r="J20" s="1407"/>
      <c r="K20" s="1407"/>
      <c r="L20" s="1407"/>
      <c r="M20" s="1407"/>
      <c r="N20" s="1407"/>
      <c r="O20" s="1407"/>
      <c r="P20" s="1407"/>
      <c r="Q20" s="1407"/>
      <c r="R20" s="1407"/>
    </row>
    <row r="21" spans="1:18" s="662" customFormat="1" ht="148.5" customHeight="1" x14ac:dyDescent="0.25">
      <c r="A21" s="1417">
        <v>9</v>
      </c>
      <c r="B21" s="1417">
        <v>1</v>
      </c>
      <c r="C21" s="1439">
        <v>4</v>
      </c>
      <c r="D21" s="1417">
        <v>2</v>
      </c>
      <c r="E21" s="1417" t="s">
        <v>2967</v>
      </c>
      <c r="F21" s="1417" t="s">
        <v>2968</v>
      </c>
      <c r="G21" s="1417" t="s">
        <v>2969</v>
      </c>
      <c r="H21" s="660" t="s">
        <v>948</v>
      </c>
      <c r="I21" s="660">
        <v>1</v>
      </c>
      <c r="J21" s="1417" t="s">
        <v>2970</v>
      </c>
      <c r="K21" s="1417" t="s">
        <v>2971</v>
      </c>
      <c r="L21" s="1417"/>
      <c r="M21" s="1408">
        <v>6000</v>
      </c>
      <c r="N21" s="1408"/>
      <c r="O21" s="1408">
        <v>6000</v>
      </c>
      <c r="P21" s="1408"/>
      <c r="Q21" s="1417" t="s">
        <v>2934</v>
      </c>
      <c r="R21" s="1417" t="s">
        <v>2959</v>
      </c>
    </row>
    <row r="22" spans="1:18" s="662" customFormat="1" ht="48.75" customHeight="1" x14ac:dyDescent="0.25">
      <c r="A22" s="1415"/>
      <c r="B22" s="1415"/>
      <c r="C22" s="1415"/>
      <c r="D22" s="1415"/>
      <c r="E22" s="1415"/>
      <c r="F22" s="1415"/>
      <c r="G22" s="1407"/>
      <c r="H22" s="660" t="s">
        <v>585</v>
      </c>
      <c r="I22" s="660">
        <v>50</v>
      </c>
      <c r="J22" s="1415"/>
      <c r="K22" s="1415"/>
      <c r="L22" s="1415"/>
      <c r="M22" s="1415"/>
      <c r="N22" s="1415"/>
      <c r="O22" s="1415"/>
      <c r="P22" s="1415"/>
      <c r="Q22" s="1415"/>
      <c r="R22" s="1415"/>
    </row>
    <row r="23" spans="1:18" s="662" customFormat="1" ht="79.5" customHeight="1" x14ac:dyDescent="0.25">
      <c r="A23" s="1407"/>
      <c r="B23" s="1407"/>
      <c r="C23" s="1407"/>
      <c r="D23" s="1407"/>
      <c r="E23" s="1407"/>
      <c r="F23" s="1407"/>
      <c r="G23" s="664" t="s">
        <v>947</v>
      </c>
      <c r="H23" s="664" t="s">
        <v>57</v>
      </c>
      <c r="I23" s="664">
        <v>1</v>
      </c>
      <c r="J23" s="1407"/>
      <c r="K23" s="1407"/>
      <c r="L23" s="1407"/>
      <c r="M23" s="1407"/>
      <c r="N23" s="1407"/>
      <c r="O23" s="1407"/>
      <c r="P23" s="1407"/>
      <c r="Q23" s="1407"/>
      <c r="R23" s="1407"/>
    </row>
    <row r="24" spans="1:18" s="662" customFormat="1" ht="123.75" customHeight="1" x14ac:dyDescent="0.25">
      <c r="A24" s="1439">
        <v>10</v>
      </c>
      <c r="B24" s="1439">
        <v>1</v>
      </c>
      <c r="C24" s="1439">
        <v>4</v>
      </c>
      <c r="D24" s="1439">
        <v>2</v>
      </c>
      <c r="E24" s="1417" t="s">
        <v>2972</v>
      </c>
      <c r="F24" s="1440" t="s">
        <v>2973</v>
      </c>
      <c r="G24" s="1417" t="s">
        <v>2969</v>
      </c>
      <c r="H24" s="660" t="s">
        <v>859</v>
      </c>
      <c r="I24" s="660">
        <v>2</v>
      </c>
      <c r="J24" s="1417" t="s">
        <v>2135</v>
      </c>
      <c r="K24" s="1417" t="s">
        <v>2971</v>
      </c>
      <c r="L24" s="1417"/>
      <c r="M24" s="1438">
        <v>2000</v>
      </c>
      <c r="N24" s="1417"/>
      <c r="O24" s="1438">
        <v>2000</v>
      </c>
      <c r="P24" s="1417"/>
      <c r="Q24" s="1417" t="s">
        <v>2934</v>
      </c>
      <c r="R24" s="1417" t="s">
        <v>2947</v>
      </c>
    </row>
    <row r="25" spans="1:18" s="662" customFormat="1" ht="120" customHeight="1" x14ac:dyDescent="0.25">
      <c r="A25" s="1407"/>
      <c r="B25" s="1407"/>
      <c r="C25" s="1407"/>
      <c r="D25" s="1407"/>
      <c r="E25" s="1407"/>
      <c r="F25" s="1407"/>
      <c r="G25" s="1407"/>
      <c r="H25" s="660" t="s">
        <v>55</v>
      </c>
      <c r="I25" s="664">
        <v>100</v>
      </c>
      <c r="J25" s="1407"/>
      <c r="K25" s="1407"/>
      <c r="L25" s="1407"/>
      <c r="M25" s="1407"/>
      <c r="N25" s="1407"/>
      <c r="O25" s="1407"/>
      <c r="P25" s="1407"/>
      <c r="Q25" s="1407"/>
      <c r="R25" s="1407"/>
    </row>
    <row r="26" spans="1:18" s="662" customFormat="1" ht="165" customHeight="1" x14ac:dyDescent="0.25">
      <c r="A26" s="660">
        <v>11</v>
      </c>
      <c r="B26" s="660">
        <v>1</v>
      </c>
      <c r="C26" s="660">
        <v>4</v>
      </c>
      <c r="D26" s="660">
        <v>2</v>
      </c>
      <c r="E26" s="660" t="s">
        <v>2974</v>
      </c>
      <c r="F26" s="748" t="s">
        <v>2975</v>
      </c>
      <c r="G26" s="660" t="s">
        <v>1378</v>
      </c>
      <c r="H26" s="660" t="s">
        <v>55</v>
      </c>
      <c r="I26" s="660">
        <v>13</v>
      </c>
      <c r="J26" s="660" t="s">
        <v>2950</v>
      </c>
      <c r="K26" s="660" t="s">
        <v>38</v>
      </c>
      <c r="L26" s="669"/>
      <c r="M26" s="670">
        <v>44160</v>
      </c>
      <c r="N26" s="669"/>
      <c r="O26" s="670">
        <v>44160</v>
      </c>
      <c r="P26" s="671"/>
      <c r="Q26" s="660" t="s">
        <v>2934</v>
      </c>
      <c r="R26" s="660" t="s">
        <v>2951</v>
      </c>
    </row>
    <row r="27" spans="1:18" s="662" customFormat="1" ht="409.5" x14ac:dyDescent="0.25">
      <c r="A27" s="660">
        <v>12</v>
      </c>
      <c r="B27" s="660">
        <v>1</v>
      </c>
      <c r="C27" s="660">
        <v>4</v>
      </c>
      <c r="D27" s="660">
        <v>2</v>
      </c>
      <c r="E27" s="673" t="s">
        <v>2976</v>
      </c>
      <c r="F27" s="674" t="s">
        <v>2977</v>
      </c>
      <c r="G27" s="675" t="s">
        <v>2978</v>
      </c>
      <c r="H27" s="660" t="s">
        <v>2979</v>
      </c>
      <c r="I27" s="660">
        <v>10</v>
      </c>
      <c r="J27" s="660" t="s">
        <v>2980</v>
      </c>
      <c r="K27" s="660"/>
      <c r="L27" s="660" t="s">
        <v>34</v>
      </c>
      <c r="M27" s="670"/>
      <c r="N27" s="670">
        <v>188505.17</v>
      </c>
      <c r="O27" s="670"/>
      <c r="P27" s="676">
        <v>188505.17</v>
      </c>
      <c r="Q27" s="660" t="s">
        <v>2934</v>
      </c>
      <c r="R27" s="660" t="s">
        <v>2951</v>
      </c>
    </row>
    <row r="28" spans="1:18" s="662" customFormat="1" ht="192" customHeight="1" x14ac:dyDescent="0.25">
      <c r="A28" s="660">
        <v>13</v>
      </c>
      <c r="B28" s="660">
        <v>1</v>
      </c>
      <c r="C28" s="660">
        <v>4</v>
      </c>
      <c r="D28" s="660">
        <v>2</v>
      </c>
      <c r="E28" s="660" t="s">
        <v>2981</v>
      </c>
      <c r="F28" s="666" t="s">
        <v>2982</v>
      </c>
      <c r="G28" s="660" t="s">
        <v>2931</v>
      </c>
      <c r="H28" s="660" t="s">
        <v>2932</v>
      </c>
      <c r="I28" s="660">
        <v>1</v>
      </c>
      <c r="J28" s="660" t="s">
        <v>2933</v>
      </c>
      <c r="K28" s="660"/>
      <c r="L28" s="660" t="s">
        <v>38</v>
      </c>
      <c r="M28" s="670"/>
      <c r="N28" s="670">
        <v>71090.3</v>
      </c>
      <c r="O28" s="670"/>
      <c r="P28" s="676">
        <v>71090.3</v>
      </c>
      <c r="Q28" s="660" t="s">
        <v>2934</v>
      </c>
      <c r="R28" s="660" t="s">
        <v>2951</v>
      </c>
    </row>
    <row r="29" spans="1:18" s="662" customFormat="1" ht="104.25" customHeight="1" x14ac:dyDescent="0.25">
      <c r="A29" s="1417">
        <v>14</v>
      </c>
      <c r="B29" s="1417">
        <v>1</v>
      </c>
      <c r="C29" s="1417">
        <v>4</v>
      </c>
      <c r="D29" s="1417">
        <v>5</v>
      </c>
      <c r="E29" s="1432" t="s">
        <v>2983</v>
      </c>
      <c r="F29" s="1434" t="s">
        <v>2984</v>
      </c>
      <c r="G29" s="1436" t="s">
        <v>44</v>
      </c>
      <c r="H29" s="747" t="s">
        <v>2985</v>
      </c>
      <c r="I29" s="747">
        <v>2</v>
      </c>
      <c r="J29" s="1417" t="s">
        <v>2986</v>
      </c>
      <c r="K29" s="1417"/>
      <c r="L29" s="1417" t="s">
        <v>34</v>
      </c>
      <c r="M29" s="1408"/>
      <c r="N29" s="1408">
        <v>58988.19</v>
      </c>
      <c r="O29" s="1408"/>
      <c r="P29" s="1408">
        <v>58988.19</v>
      </c>
      <c r="Q29" s="1417" t="s">
        <v>2934</v>
      </c>
      <c r="R29" s="1417" t="s">
        <v>2951</v>
      </c>
    </row>
    <row r="30" spans="1:18" s="662" customFormat="1" ht="84" customHeight="1" x14ac:dyDescent="0.25">
      <c r="A30" s="1431"/>
      <c r="B30" s="1431"/>
      <c r="C30" s="1431"/>
      <c r="D30" s="1431"/>
      <c r="E30" s="1433"/>
      <c r="F30" s="1435"/>
      <c r="G30" s="1437"/>
      <c r="H30" s="747" t="s">
        <v>2987</v>
      </c>
      <c r="I30" s="747">
        <v>22</v>
      </c>
      <c r="J30" s="1431"/>
      <c r="K30" s="1431"/>
      <c r="L30" s="1431"/>
      <c r="M30" s="1418"/>
      <c r="N30" s="1418"/>
      <c r="O30" s="1418"/>
      <c r="P30" s="1418"/>
      <c r="Q30" s="1431"/>
      <c r="R30" s="1431"/>
    </row>
    <row r="31" spans="1:18" ht="15.75" customHeight="1" x14ac:dyDescent="0.25">
      <c r="A31" s="1429">
        <v>15</v>
      </c>
      <c r="B31" s="1419">
        <v>1</v>
      </c>
      <c r="C31" s="1430">
        <v>4</v>
      </c>
      <c r="D31" s="1419">
        <v>2</v>
      </c>
      <c r="E31" s="1420" t="s">
        <v>2988</v>
      </c>
      <c r="F31" s="1423" t="s">
        <v>2989</v>
      </c>
      <c r="G31" s="1423" t="s">
        <v>380</v>
      </c>
      <c r="H31" s="750" t="s">
        <v>1243</v>
      </c>
      <c r="I31" s="750">
        <v>8</v>
      </c>
      <c r="J31" s="1423" t="s">
        <v>2966</v>
      </c>
      <c r="K31" s="1423"/>
      <c r="L31" s="1423" t="s">
        <v>34</v>
      </c>
      <c r="M31" s="1425"/>
      <c r="N31" s="1425">
        <v>15417.07</v>
      </c>
      <c r="O31" s="1425"/>
      <c r="P31" s="1426">
        <v>15417.07</v>
      </c>
      <c r="Q31" s="1419" t="s">
        <v>2934</v>
      </c>
      <c r="R31" s="1420" t="s">
        <v>2959</v>
      </c>
    </row>
    <row r="32" spans="1:18" ht="15.75" customHeight="1" x14ac:dyDescent="0.25">
      <c r="A32" s="1427"/>
      <c r="B32" s="1415"/>
      <c r="C32" s="1415"/>
      <c r="D32" s="1415"/>
      <c r="E32" s="1421"/>
      <c r="F32" s="1424"/>
      <c r="G32" s="1424"/>
      <c r="H32" s="749" t="s">
        <v>585</v>
      </c>
      <c r="I32" s="749">
        <v>160</v>
      </c>
      <c r="J32" s="1424"/>
      <c r="K32" s="1424"/>
      <c r="L32" s="1424"/>
      <c r="M32" s="1424"/>
      <c r="N32" s="1424"/>
      <c r="O32" s="1424"/>
      <c r="P32" s="1427"/>
      <c r="Q32" s="1415"/>
      <c r="R32" s="1421"/>
    </row>
    <row r="33" spans="1:18" ht="15.75" customHeight="1" x14ac:dyDescent="0.25">
      <c r="A33" s="1427"/>
      <c r="B33" s="1415"/>
      <c r="C33" s="1415"/>
      <c r="D33" s="1415"/>
      <c r="E33" s="1421"/>
      <c r="F33" s="1424"/>
      <c r="G33" s="1422" t="s">
        <v>1306</v>
      </c>
      <c r="H33" s="749" t="s">
        <v>2990</v>
      </c>
      <c r="I33" s="749">
        <v>4</v>
      </c>
      <c r="J33" s="1424"/>
      <c r="K33" s="1424"/>
      <c r="L33" s="1424"/>
      <c r="M33" s="1424"/>
      <c r="N33" s="1424"/>
      <c r="O33" s="1424"/>
      <c r="P33" s="1427"/>
      <c r="Q33" s="1415"/>
      <c r="R33" s="1421"/>
    </row>
    <row r="34" spans="1:18" ht="156" customHeight="1" x14ac:dyDescent="0.25">
      <c r="A34" s="1427"/>
      <c r="B34" s="1415"/>
      <c r="C34" s="1415"/>
      <c r="D34" s="1415"/>
      <c r="E34" s="1421"/>
      <c r="F34" s="1424"/>
      <c r="G34" s="1422"/>
      <c r="H34" s="749" t="s">
        <v>585</v>
      </c>
      <c r="I34" s="749">
        <v>200</v>
      </c>
      <c r="J34" s="1424"/>
      <c r="K34" s="1424"/>
      <c r="L34" s="1424"/>
      <c r="M34" s="1424"/>
      <c r="N34" s="1424"/>
      <c r="O34" s="1424"/>
      <c r="P34" s="1427"/>
      <c r="Q34" s="1415"/>
      <c r="R34" s="1421"/>
    </row>
    <row r="35" spans="1:18" ht="61.5" customHeight="1" x14ac:dyDescent="0.25">
      <c r="A35" s="1428"/>
      <c r="B35" s="1393"/>
      <c r="C35" s="1393"/>
      <c r="D35" s="1393"/>
      <c r="E35" s="1396"/>
      <c r="F35" s="1424"/>
      <c r="G35" s="749" t="s">
        <v>1744</v>
      </c>
      <c r="H35" s="749" t="s">
        <v>1380</v>
      </c>
      <c r="I35" s="749">
        <v>1</v>
      </c>
      <c r="J35" s="1424"/>
      <c r="K35" s="1424"/>
      <c r="L35" s="1424"/>
      <c r="M35" s="1424"/>
      <c r="N35" s="1424"/>
      <c r="O35" s="1424"/>
      <c r="P35" s="1428"/>
      <c r="Q35" s="1393"/>
      <c r="R35" s="1396"/>
    </row>
    <row r="36" spans="1:18" ht="15.75" customHeight="1" x14ac:dyDescent="0.25">
      <c r="A36" s="1417">
        <v>16</v>
      </c>
      <c r="B36" s="1417">
        <v>1</v>
      </c>
      <c r="C36" s="1417">
        <v>4</v>
      </c>
      <c r="D36" s="1417">
        <v>2</v>
      </c>
      <c r="E36" s="1417" t="s">
        <v>2991</v>
      </c>
      <c r="F36" s="1417" t="s">
        <v>2992</v>
      </c>
      <c r="G36" s="660" t="s">
        <v>2993</v>
      </c>
      <c r="H36" s="660" t="s">
        <v>55</v>
      </c>
      <c r="I36" s="660">
        <v>100</v>
      </c>
      <c r="J36" s="1417" t="s">
        <v>2994</v>
      </c>
      <c r="K36" s="1417"/>
      <c r="L36" s="1417" t="s">
        <v>38</v>
      </c>
      <c r="M36" s="1408"/>
      <c r="N36" s="1408">
        <v>23866.01</v>
      </c>
      <c r="O36" s="1408"/>
      <c r="P36" s="1408">
        <v>23866.01</v>
      </c>
      <c r="Q36" s="1417" t="s">
        <v>2934</v>
      </c>
      <c r="R36" s="1417" t="s">
        <v>2951</v>
      </c>
    </row>
    <row r="37" spans="1:18" ht="108" customHeight="1" x14ac:dyDescent="0.25">
      <c r="A37" s="1407"/>
      <c r="B37" s="1407"/>
      <c r="C37" s="1407"/>
      <c r="D37" s="1407"/>
      <c r="E37" s="1407"/>
      <c r="F37" s="1407"/>
      <c r="G37" s="660" t="s">
        <v>2957</v>
      </c>
      <c r="H37" s="660" t="s">
        <v>1380</v>
      </c>
      <c r="I37" s="660">
        <v>1</v>
      </c>
      <c r="J37" s="1407"/>
      <c r="K37" s="1407"/>
      <c r="L37" s="1407"/>
      <c r="M37" s="1407"/>
      <c r="N37" s="1407"/>
      <c r="O37" s="1407"/>
      <c r="P37" s="1407"/>
      <c r="Q37" s="1407"/>
      <c r="R37" s="1407"/>
    </row>
    <row r="38" spans="1:18" ht="71.25" customHeight="1" x14ac:dyDescent="0.25">
      <c r="A38" s="1409">
        <v>17</v>
      </c>
      <c r="B38" s="1409">
        <v>1</v>
      </c>
      <c r="C38" s="1409">
        <v>4</v>
      </c>
      <c r="D38" s="1409">
        <v>2</v>
      </c>
      <c r="E38" s="1409" t="s">
        <v>2995</v>
      </c>
      <c r="F38" s="1409" t="s">
        <v>2996</v>
      </c>
      <c r="G38" s="677" t="s">
        <v>2997</v>
      </c>
      <c r="H38" s="677" t="s">
        <v>55</v>
      </c>
      <c r="I38" s="677">
        <v>200</v>
      </c>
      <c r="J38" s="1409" t="s">
        <v>2998</v>
      </c>
      <c r="K38" s="1409"/>
      <c r="L38" s="1409" t="s">
        <v>38</v>
      </c>
      <c r="M38" s="1406"/>
      <c r="N38" s="1406">
        <v>10154.879999999999</v>
      </c>
      <c r="O38" s="1406"/>
      <c r="P38" s="1406">
        <v>10154.879999999999</v>
      </c>
      <c r="Q38" s="1409" t="s">
        <v>2934</v>
      </c>
      <c r="R38" s="1412" t="s">
        <v>2951</v>
      </c>
    </row>
    <row r="39" spans="1:18" ht="108" customHeight="1" x14ac:dyDescent="0.25">
      <c r="A39" s="1416"/>
      <c r="B39" s="1415"/>
      <c r="C39" s="1415"/>
      <c r="D39" s="1415"/>
      <c r="E39" s="1415"/>
      <c r="F39" s="1415"/>
      <c r="G39" s="751" t="s">
        <v>2999</v>
      </c>
      <c r="H39" s="751" t="s">
        <v>3000</v>
      </c>
      <c r="I39" s="751">
        <v>200</v>
      </c>
      <c r="J39" s="1415"/>
      <c r="K39" s="1415"/>
      <c r="L39" s="1415"/>
      <c r="M39" s="1415"/>
      <c r="N39" s="1415"/>
      <c r="O39" s="1415"/>
      <c r="P39" s="1415"/>
      <c r="Q39" s="1415"/>
      <c r="R39" s="1413"/>
    </row>
    <row r="40" spans="1:18" ht="31.5" customHeight="1" x14ac:dyDescent="0.25">
      <c r="A40" s="1414">
        <v>18</v>
      </c>
      <c r="B40" s="1409">
        <v>1</v>
      </c>
      <c r="C40" s="1409">
        <v>4</v>
      </c>
      <c r="D40" s="1409">
        <v>2</v>
      </c>
      <c r="E40" s="1409" t="s">
        <v>3001</v>
      </c>
      <c r="F40" s="1409" t="s">
        <v>3002</v>
      </c>
      <c r="G40" s="677" t="s">
        <v>2997</v>
      </c>
      <c r="H40" s="677" t="s">
        <v>55</v>
      </c>
      <c r="I40" s="677">
        <v>200</v>
      </c>
      <c r="J40" s="1409" t="s">
        <v>3003</v>
      </c>
      <c r="K40" s="1409"/>
      <c r="L40" s="1409" t="s">
        <v>38</v>
      </c>
      <c r="M40" s="1406"/>
      <c r="N40" s="1406">
        <v>48730.239999999998</v>
      </c>
      <c r="O40" s="1406"/>
      <c r="P40" s="1406">
        <v>48730.239999999998</v>
      </c>
      <c r="Q40" s="1409" t="s">
        <v>2934</v>
      </c>
      <c r="R40" s="1410" t="s">
        <v>2951</v>
      </c>
    </row>
    <row r="41" spans="1:18" ht="114.75" customHeight="1" x14ac:dyDescent="0.25">
      <c r="A41" s="1407"/>
      <c r="B41" s="1407"/>
      <c r="C41" s="1407"/>
      <c r="D41" s="1407"/>
      <c r="E41" s="1407"/>
      <c r="F41" s="1407"/>
      <c r="G41" s="677" t="s">
        <v>2999</v>
      </c>
      <c r="H41" s="677" t="s">
        <v>1167</v>
      </c>
      <c r="I41" s="677">
        <v>200</v>
      </c>
      <c r="J41" s="1407"/>
      <c r="K41" s="1407"/>
      <c r="L41" s="1407"/>
      <c r="M41" s="1407"/>
      <c r="N41" s="1407"/>
      <c r="O41" s="1407"/>
      <c r="P41" s="1407"/>
      <c r="Q41" s="1407"/>
      <c r="R41" s="1411"/>
    </row>
    <row r="42" spans="1:18" ht="51" customHeight="1" x14ac:dyDescent="0.25">
      <c r="A42" s="1404">
        <v>19</v>
      </c>
      <c r="B42" s="1394">
        <v>1</v>
      </c>
      <c r="C42" s="1394">
        <v>4</v>
      </c>
      <c r="D42" s="1394">
        <v>2</v>
      </c>
      <c r="E42" s="1394" t="s">
        <v>3004</v>
      </c>
      <c r="F42" s="1394" t="s">
        <v>3005</v>
      </c>
      <c r="G42" s="678" t="s">
        <v>194</v>
      </c>
      <c r="H42" s="678" t="s">
        <v>55</v>
      </c>
      <c r="I42" s="678">
        <v>150</v>
      </c>
      <c r="J42" s="1394" t="s">
        <v>3006</v>
      </c>
      <c r="K42" s="1394"/>
      <c r="L42" s="1394" t="s">
        <v>38</v>
      </c>
      <c r="M42" s="1392"/>
      <c r="N42" s="1392">
        <v>97868.160000000003</v>
      </c>
      <c r="O42" s="1392"/>
      <c r="P42" s="1392">
        <v>97868.160000000003</v>
      </c>
      <c r="Q42" s="1394" t="s">
        <v>2934</v>
      </c>
      <c r="R42" s="1395" t="s">
        <v>2951</v>
      </c>
    </row>
    <row r="43" spans="1:18" ht="188.25" customHeight="1" x14ac:dyDescent="0.25">
      <c r="A43" s="1405"/>
      <c r="B43" s="1393"/>
      <c r="C43" s="1393"/>
      <c r="D43" s="1393"/>
      <c r="E43" s="1393"/>
      <c r="F43" s="1393"/>
      <c r="G43" s="679" t="s">
        <v>3007</v>
      </c>
      <c r="H43" s="679" t="s">
        <v>1167</v>
      </c>
      <c r="I43" s="679">
        <v>150</v>
      </c>
      <c r="J43" s="1393"/>
      <c r="K43" s="1393"/>
      <c r="L43" s="1393"/>
      <c r="M43" s="1393"/>
      <c r="N43" s="1393"/>
      <c r="O43" s="1393"/>
      <c r="P43" s="1393"/>
      <c r="Q43" s="1393"/>
      <c r="R43" s="1396"/>
    </row>
    <row r="44" spans="1:18" ht="15.75" customHeight="1" x14ac:dyDescent="0.25"/>
    <row r="45" spans="1:18" ht="15.75" customHeight="1" x14ac:dyDescent="0.25">
      <c r="L45" s="1397"/>
      <c r="M45" s="1400" t="s">
        <v>35</v>
      </c>
      <c r="N45" s="1401"/>
      <c r="O45" s="1402"/>
    </row>
    <row r="46" spans="1:18" ht="19.5" customHeight="1" x14ac:dyDescent="0.25">
      <c r="L46" s="1398"/>
      <c r="M46" s="680" t="s">
        <v>36</v>
      </c>
      <c r="N46" s="1403" t="s">
        <v>37</v>
      </c>
      <c r="O46" s="1402"/>
    </row>
    <row r="47" spans="1:18" ht="15" customHeight="1" x14ac:dyDescent="0.25">
      <c r="L47" s="1399"/>
      <c r="M47" s="680"/>
      <c r="N47" s="680">
        <v>2020</v>
      </c>
      <c r="O47" s="680">
        <v>2021</v>
      </c>
    </row>
    <row r="48" spans="1:18" ht="15.75" customHeight="1" x14ac:dyDescent="0.25">
      <c r="L48" s="680" t="s">
        <v>729</v>
      </c>
      <c r="M48" s="681">
        <v>19</v>
      </c>
      <c r="N48" s="682">
        <f>O7+O10+O13+O16+O18+O24+O21+O26</f>
        <v>308161.28999999998</v>
      </c>
      <c r="O48" s="682">
        <f>P42+P40+P38+P36+P29+P28+P31+P27+P9+P14+P15</f>
        <v>575832.71</v>
      </c>
    </row>
    <row r="49" ht="15.75" customHeight="1" x14ac:dyDescent="0.25"/>
    <row r="50" ht="15.75" customHeight="1" x14ac:dyDescent="0.25"/>
    <row r="51" ht="15.75" customHeight="1" x14ac:dyDescent="0.25"/>
  </sheetData>
  <mergeCells count="206">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 ref="A10:A12"/>
    <mergeCell ref="B10:B12"/>
    <mergeCell ref="C10:C12"/>
    <mergeCell ref="D10:D12"/>
    <mergeCell ref="E10:E12"/>
    <mergeCell ref="F10:F12"/>
    <mergeCell ref="G10:G12"/>
    <mergeCell ref="J10:J12"/>
    <mergeCell ref="K7:K8"/>
    <mergeCell ref="L7:L8"/>
    <mergeCell ref="M7:M8"/>
    <mergeCell ref="N7:N8"/>
    <mergeCell ref="O7:O8"/>
    <mergeCell ref="P7:P8"/>
    <mergeCell ref="Q10:Q12"/>
    <mergeCell ref="R10:R12"/>
    <mergeCell ref="A16:A17"/>
    <mergeCell ref="B16:B17"/>
    <mergeCell ref="C16:C17"/>
    <mergeCell ref="D16:D17"/>
    <mergeCell ref="E16:E17"/>
    <mergeCell ref="F16:F17"/>
    <mergeCell ref="G16:G17"/>
    <mergeCell ref="J16:J17"/>
    <mergeCell ref="K10:K12"/>
    <mergeCell ref="L10:L12"/>
    <mergeCell ref="M10:M12"/>
    <mergeCell ref="N10:N12"/>
    <mergeCell ref="O10:O12"/>
    <mergeCell ref="P10:P12"/>
    <mergeCell ref="Q16:Q17"/>
    <mergeCell ref="R16:R17"/>
    <mergeCell ref="L16:L17"/>
    <mergeCell ref="A18:A20"/>
    <mergeCell ref="B18:B20"/>
    <mergeCell ref="C18:C20"/>
    <mergeCell ref="D18:D20"/>
    <mergeCell ref="E18:E20"/>
    <mergeCell ref="F18:F20"/>
    <mergeCell ref="G18:G19"/>
    <mergeCell ref="J18:J20"/>
    <mergeCell ref="K16:K17"/>
    <mergeCell ref="M16:M17"/>
    <mergeCell ref="N16:N17"/>
    <mergeCell ref="O16:O17"/>
    <mergeCell ref="P16:P17"/>
    <mergeCell ref="Q18:Q20"/>
    <mergeCell ref="R18:R20"/>
    <mergeCell ref="A21:A23"/>
    <mergeCell ref="B21:B23"/>
    <mergeCell ref="C21:C23"/>
    <mergeCell ref="D21:D23"/>
    <mergeCell ref="E21:E23"/>
    <mergeCell ref="F21:F23"/>
    <mergeCell ref="G21:G22"/>
    <mergeCell ref="J21:J23"/>
    <mergeCell ref="K18:K20"/>
    <mergeCell ref="L18:L20"/>
    <mergeCell ref="M18:M20"/>
    <mergeCell ref="N18:N20"/>
    <mergeCell ref="O18:O20"/>
    <mergeCell ref="P18:P20"/>
    <mergeCell ref="Q21:Q23"/>
    <mergeCell ref="R21:R23"/>
    <mergeCell ref="L21:L23"/>
    <mergeCell ref="M21:M23"/>
    <mergeCell ref="A24:A25"/>
    <mergeCell ref="B24:B25"/>
    <mergeCell ref="C24:C25"/>
    <mergeCell ref="D24:D25"/>
    <mergeCell ref="E24:E25"/>
    <mergeCell ref="F24:F25"/>
    <mergeCell ref="G24:G25"/>
    <mergeCell ref="J24:J25"/>
    <mergeCell ref="K21:K23"/>
    <mergeCell ref="N21:N23"/>
    <mergeCell ref="O21:O23"/>
    <mergeCell ref="P21:P23"/>
    <mergeCell ref="Q24:Q25"/>
    <mergeCell ref="R24:R25"/>
    <mergeCell ref="A29:A30"/>
    <mergeCell ref="B29:B30"/>
    <mergeCell ref="C29:C30"/>
    <mergeCell ref="D29:D30"/>
    <mergeCell ref="E29:E30"/>
    <mergeCell ref="F29:F30"/>
    <mergeCell ref="G29:G30"/>
    <mergeCell ref="J29:J30"/>
    <mergeCell ref="K24:K25"/>
    <mergeCell ref="L24:L25"/>
    <mergeCell ref="M24:M25"/>
    <mergeCell ref="N24:N25"/>
    <mergeCell ref="O24:O25"/>
    <mergeCell ref="P24:P25"/>
    <mergeCell ref="Q29:Q30"/>
    <mergeCell ref="R29:R30"/>
    <mergeCell ref="L29:L30"/>
    <mergeCell ref="M29:M30"/>
    <mergeCell ref="N29:N30"/>
    <mergeCell ref="A36:A37"/>
    <mergeCell ref="B36:B37"/>
    <mergeCell ref="C36:C37"/>
    <mergeCell ref="D36:D37"/>
    <mergeCell ref="E36:E37"/>
    <mergeCell ref="F36:F37"/>
    <mergeCell ref="J36:J37"/>
    <mergeCell ref="K31:K35"/>
    <mergeCell ref="L31:L35"/>
    <mergeCell ref="L36:L37"/>
    <mergeCell ref="A31:A35"/>
    <mergeCell ref="B31:B35"/>
    <mergeCell ref="C31:C35"/>
    <mergeCell ref="D31:D35"/>
    <mergeCell ref="E31:E35"/>
    <mergeCell ref="F31:F35"/>
    <mergeCell ref="G31:G32"/>
    <mergeCell ref="J31:J35"/>
    <mergeCell ref="E38:E39"/>
    <mergeCell ref="F38:F39"/>
    <mergeCell ref="J38:J39"/>
    <mergeCell ref="K38:K39"/>
    <mergeCell ref="K36:K37"/>
    <mergeCell ref="O29:O30"/>
    <mergeCell ref="P29:P30"/>
    <mergeCell ref="Q31:Q35"/>
    <mergeCell ref="R31:R35"/>
    <mergeCell ref="G33:G34"/>
    <mergeCell ref="M31:M35"/>
    <mergeCell ref="N31:N35"/>
    <mergeCell ref="O31:O35"/>
    <mergeCell ref="P31:P35"/>
    <mergeCell ref="Q36:Q37"/>
    <mergeCell ref="R36:R37"/>
    <mergeCell ref="M36:M37"/>
    <mergeCell ref="N36:N37"/>
    <mergeCell ref="O36:O37"/>
    <mergeCell ref="K29:K30"/>
    <mergeCell ref="P36:P37"/>
    <mergeCell ref="P40:P41"/>
    <mergeCell ref="Q40:Q41"/>
    <mergeCell ref="R40:R41"/>
    <mergeCell ref="R38:R39"/>
    <mergeCell ref="A40:A41"/>
    <mergeCell ref="B40:B41"/>
    <mergeCell ref="C40:C41"/>
    <mergeCell ref="D40:D41"/>
    <mergeCell ref="E40:E41"/>
    <mergeCell ref="F40:F41"/>
    <mergeCell ref="J40:J41"/>
    <mergeCell ref="K40:K41"/>
    <mergeCell ref="L40:L41"/>
    <mergeCell ref="L38:L39"/>
    <mergeCell ref="M38:M39"/>
    <mergeCell ref="N38:N39"/>
    <mergeCell ref="O38:O39"/>
    <mergeCell ref="P38:P39"/>
    <mergeCell ref="Q38:Q39"/>
    <mergeCell ref="A38:A39"/>
    <mergeCell ref="B38:B39"/>
    <mergeCell ref="C38:C39"/>
    <mergeCell ref="D38:D39"/>
    <mergeCell ref="A42:A43"/>
    <mergeCell ref="B42:B43"/>
    <mergeCell ref="C42:C43"/>
    <mergeCell ref="D42:D43"/>
    <mergeCell ref="E42:E43"/>
    <mergeCell ref="F42:F43"/>
    <mergeCell ref="M40:M41"/>
    <mergeCell ref="N40:N41"/>
    <mergeCell ref="O40:O41"/>
    <mergeCell ref="P42:P43"/>
    <mergeCell ref="Q42:Q43"/>
    <mergeCell ref="R42:R43"/>
    <mergeCell ref="L45:L47"/>
    <mergeCell ref="M45:O45"/>
    <mergeCell ref="N46:O46"/>
    <mergeCell ref="J42:J43"/>
    <mergeCell ref="K42:K43"/>
    <mergeCell ref="L42:L43"/>
    <mergeCell ref="M42:M43"/>
    <mergeCell ref="N42:N43"/>
    <mergeCell ref="O42:O43"/>
  </mergeCells>
  <pageMargins left="0.7" right="0.7" top="0.75" bottom="0.75" header="0" footer="0"/>
  <pageSetup paperSize="9"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B4888-C347-4AC1-857F-1DBFA7C75562}">
  <dimension ref="A2:S36"/>
  <sheetViews>
    <sheetView topLeftCell="A23" zoomScale="70" zoomScaleNormal="70" workbookViewId="0">
      <selection activeCell="O37" sqref="O37"/>
    </sheetView>
  </sheetViews>
  <sheetFormatPr defaultRowHeight="15" x14ac:dyDescent="0.25"/>
  <cols>
    <col min="1" max="1" width="4.7109375" style="85" customWidth="1"/>
    <col min="2" max="2" width="8.85546875" style="85" customWidth="1"/>
    <col min="3" max="3" width="11.42578125" style="85" customWidth="1"/>
    <col min="4" max="4" width="9.7109375" style="85" customWidth="1"/>
    <col min="5" max="5" width="45.7109375" style="8" customWidth="1"/>
    <col min="6" max="6" width="61.42578125" style="85" customWidth="1"/>
    <col min="7" max="7" width="35.7109375" style="85" customWidth="1"/>
    <col min="8" max="8" width="20.42578125" style="85" customWidth="1"/>
    <col min="9" max="9" width="12.140625" style="85" customWidth="1"/>
    <col min="10" max="10" width="32.140625" style="85" customWidth="1"/>
    <col min="11" max="11" width="12.140625" style="85" customWidth="1"/>
    <col min="12" max="12" width="12.7109375" style="85" customWidth="1"/>
    <col min="13" max="13" width="20.5703125" style="85" customWidth="1"/>
    <col min="14" max="14" width="17.28515625" style="85" customWidth="1"/>
    <col min="15" max="16" width="18" style="85" customWidth="1"/>
    <col min="17" max="17" width="21.28515625" style="85" customWidth="1"/>
    <col min="18" max="18" width="23.5703125" style="85" customWidth="1"/>
    <col min="19" max="19" width="19.5703125" style="85" customWidth="1"/>
    <col min="20" max="258" width="9.140625" style="85"/>
    <col min="259" max="259" width="4.7109375" style="85" bestFit="1" customWidth="1"/>
    <col min="260" max="260" width="9.7109375" style="85" bestFit="1" customWidth="1"/>
    <col min="261" max="261" width="10" style="85" bestFit="1" customWidth="1"/>
    <col min="262" max="262" width="8.85546875" style="85" bestFit="1" customWidth="1"/>
    <col min="263" max="263" width="22.85546875" style="85" customWidth="1"/>
    <col min="264" max="264" width="59.7109375" style="85" bestFit="1" customWidth="1"/>
    <col min="265" max="265" width="57.85546875" style="85" bestFit="1" customWidth="1"/>
    <col min="266" max="266" width="35.28515625" style="85" bestFit="1" customWidth="1"/>
    <col min="267" max="267" width="28.140625" style="85" bestFit="1" customWidth="1"/>
    <col min="268" max="268" width="33.140625" style="85" bestFit="1" customWidth="1"/>
    <col min="269" max="269" width="26" style="85" bestFit="1" customWidth="1"/>
    <col min="270" max="270" width="19.140625" style="85" bestFit="1" customWidth="1"/>
    <col min="271" max="271" width="10.42578125" style="85" customWidth="1"/>
    <col min="272" max="272" width="11.85546875" style="85" customWidth="1"/>
    <col min="273" max="273" width="14.7109375" style="85" customWidth="1"/>
    <col min="274" max="274" width="9" style="85" bestFit="1" customWidth="1"/>
    <col min="275" max="514" width="9.140625" style="85"/>
    <col min="515" max="515" width="4.7109375" style="85" bestFit="1" customWidth="1"/>
    <col min="516" max="516" width="9.7109375" style="85" bestFit="1" customWidth="1"/>
    <col min="517" max="517" width="10" style="85" bestFit="1" customWidth="1"/>
    <col min="518" max="518" width="8.85546875" style="85" bestFit="1" customWidth="1"/>
    <col min="519" max="519" width="22.85546875" style="85" customWidth="1"/>
    <col min="520" max="520" width="59.7109375" style="85" bestFit="1" customWidth="1"/>
    <col min="521" max="521" width="57.85546875" style="85" bestFit="1" customWidth="1"/>
    <col min="522" max="522" width="35.28515625" style="85" bestFit="1" customWidth="1"/>
    <col min="523" max="523" width="28.140625" style="85" bestFit="1" customWidth="1"/>
    <col min="524" max="524" width="33.140625" style="85" bestFit="1" customWidth="1"/>
    <col min="525" max="525" width="26" style="85" bestFit="1" customWidth="1"/>
    <col min="526" max="526" width="19.140625" style="85" bestFit="1" customWidth="1"/>
    <col min="527" max="527" width="10.42578125" style="85" customWidth="1"/>
    <col min="528" max="528" width="11.85546875" style="85" customWidth="1"/>
    <col min="529" max="529" width="14.7109375" style="85" customWidth="1"/>
    <col min="530" max="530" width="9" style="85" bestFit="1" customWidth="1"/>
    <col min="531" max="770" width="9.140625" style="85"/>
    <col min="771" max="771" width="4.7109375" style="85" bestFit="1" customWidth="1"/>
    <col min="772" max="772" width="9.7109375" style="85" bestFit="1" customWidth="1"/>
    <col min="773" max="773" width="10" style="85" bestFit="1" customWidth="1"/>
    <col min="774" max="774" width="8.85546875" style="85" bestFit="1" customWidth="1"/>
    <col min="775" max="775" width="22.85546875" style="85" customWidth="1"/>
    <col min="776" max="776" width="59.7109375" style="85" bestFit="1" customWidth="1"/>
    <col min="777" max="777" width="57.85546875" style="85" bestFit="1" customWidth="1"/>
    <col min="778" max="778" width="35.28515625" style="85" bestFit="1" customWidth="1"/>
    <col min="779" max="779" width="28.140625" style="85" bestFit="1" customWidth="1"/>
    <col min="780" max="780" width="33.140625" style="85" bestFit="1" customWidth="1"/>
    <col min="781" max="781" width="26" style="85" bestFit="1" customWidth="1"/>
    <col min="782" max="782" width="19.140625" style="85" bestFit="1" customWidth="1"/>
    <col min="783" max="783" width="10.42578125" style="85" customWidth="1"/>
    <col min="784" max="784" width="11.85546875" style="85" customWidth="1"/>
    <col min="785" max="785" width="14.7109375" style="85" customWidth="1"/>
    <col min="786" max="786" width="9" style="85" bestFit="1" customWidth="1"/>
    <col min="787" max="1026" width="9.140625" style="85"/>
    <col min="1027" max="1027" width="4.7109375" style="85" bestFit="1" customWidth="1"/>
    <col min="1028" max="1028" width="9.7109375" style="85" bestFit="1" customWidth="1"/>
    <col min="1029" max="1029" width="10" style="85" bestFit="1" customWidth="1"/>
    <col min="1030" max="1030" width="8.85546875" style="85" bestFit="1" customWidth="1"/>
    <col min="1031" max="1031" width="22.85546875" style="85" customWidth="1"/>
    <col min="1032" max="1032" width="59.7109375" style="85" bestFit="1" customWidth="1"/>
    <col min="1033" max="1033" width="57.85546875" style="85" bestFit="1" customWidth="1"/>
    <col min="1034" max="1034" width="35.28515625" style="85" bestFit="1" customWidth="1"/>
    <col min="1035" max="1035" width="28.140625" style="85" bestFit="1" customWidth="1"/>
    <col min="1036" max="1036" width="33.140625" style="85" bestFit="1" customWidth="1"/>
    <col min="1037" max="1037" width="26" style="85" bestFit="1" customWidth="1"/>
    <col min="1038" max="1038" width="19.140625" style="85" bestFit="1" customWidth="1"/>
    <col min="1039" max="1039" width="10.42578125" style="85" customWidth="1"/>
    <col min="1040" max="1040" width="11.85546875" style="85" customWidth="1"/>
    <col min="1041" max="1041" width="14.7109375" style="85" customWidth="1"/>
    <col min="1042" max="1042" width="9" style="85" bestFit="1" customWidth="1"/>
    <col min="1043" max="1282" width="9.140625" style="85"/>
    <col min="1283" max="1283" width="4.7109375" style="85" bestFit="1" customWidth="1"/>
    <col min="1284" max="1284" width="9.7109375" style="85" bestFit="1" customWidth="1"/>
    <col min="1285" max="1285" width="10" style="85" bestFit="1" customWidth="1"/>
    <col min="1286" max="1286" width="8.85546875" style="85" bestFit="1" customWidth="1"/>
    <col min="1287" max="1287" width="22.85546875" style="85" customWidth="1"/>
    <col min="1288" max="1288" width="59.7109375" style="85" bestFit="1" customWidth="1"/>
    <col min="1289" max="1289" width="57.85546875" style="85" bestFit="1" customWidth="1"/>
    <col min="1290" max="1290" width="35.28515625" style="85" bestFit="1" customWidth="1"/>
    <col min="1291" max="1291" width="28.140625" style="85" bestFit="1" customWidth="1"/>
    <col min="1292" max="1292" width="33.140625" style="85" bestFit="1" customWidth="1"/>
    <col min="1293" max="1293" width="26" style="85" bestFit="1" customWidth="1"/>
    <col min="1294" max="1294" width="19.140625" style="85" bestFit="1" customWidth="1"/>
    <col min="1295" max="1295" width="10.42578125" style="85" customWidth="1"/>
    <col min="1296" max="1296" width="11.85546875" style="85" customWidth="1"/>
    <col min="1297" max="1297" width="14.7109375" style="85" customWidth="1"/>
    <col min="1298" max="1298" width="9" style="85" bestFit="1" customWidth="1"/>
    <col min="1299" max="1538" width="9.140625" style="85"/>
    <col min="1539" max="1539" width="4.7109375" style="85" bestFit="1" customWidth="1"/>
    <col min="1540" max="1540" width="9.7109375" style="85" bestFit="1" customWidth="1"/>
    <col min="1541" max="1541" width="10" style="85" bestFit="1" customWidth="1"/>
    <col min="1542" max="1542" width="8.85546875" style="85" bestFit="1" customWidth="1"/>
    <col min="1543" max="1543" width="22.85546875" style="85" customWidth="1"/>
    <col min="1544" max="1544" width="59.7109375" style="85" bestFit="1" customWidth="1"/>
    <col min="1545" max="1545" width="57.85546875" style="85" bestFit="1" customWidth="1"/>
    <col min="1546" max="1546" width="35.28515625" style="85" bestFit="1" customWidth="1"/>
    <col min="1547" max="1547" width="28.140625" style="85" bestFit="1" customWidth="1"/>
    <col min="1548" max="1548" width="33.140625" style="85" bestFit="1" customWidth="1"/>
    <col min="1549" max="1549" width="26" style="85" bestFit="1" customWidth="1"/>
    <col min="1550" max="1550" width="19.140625" style="85" bestFit="1" customWidth="1"/>
    <col min="1551" max="1551" width="10.42578125" style="85" customWidth="1"/>
    <col min="1552" max="1552" width="11.85546875" style="85" customWidth="1"/>
    <col min="1553" max="1553" width="14.7109375" style="85" customWidth="1"/>
    <col min="1554" max="1554" width="9" style="85" bestFit="1" customWidth="1"/>
    <col min="1555" max="1794" width="9.140625" style="85"/>
    <col min="1795" max="1795" width="4.7109375" style="85" bestFit="1" customWidth="1"/>
    <col min="1796" max="1796" width="9.7109375" style="85" bestFit="1" customWidth="1"/>
    <col min="1797" max="1797" width="10" style="85" bestFit="1" customWidth="1"/>
    <col min="1798" max="1798" width="8.85546875" style="85" bestFit="1" customWidth="1"/>
    <col min="1799" max="1799" width="22.85546875" style="85" customWidth="1"/>
    <col min="1800" max="1800" width="59.7109375" style="85" bestFit="1" customWidth="1"/>
    <col min="1801" max="1801" width="57.85546875" style="85" bestFit="1" customWidth="1"/>
    <col min="1802" max="1802" width="35.28515625" style="85" bestFit="1" customWidth="1"/>
    <col min="1803" max="1803" width="28.140625" style="85" bestFit="1" customWidth="1"/>
    <col min="1804" max="1804" width="33.140625" style="85" bestFit="1" customWidth="1"/>
    <col min="1805" max="1805" width="26" style="85" bestFit="1" customWidth="1"/>
    <col min="1806" max="1806" width="19.140625" style="85" bestFit="1" customWidth="1"/>
    <col min="1807" max="1807" width="10.42578125" style="85" customWidth="1"/>
    <col min="1808" max="1808" width="11.85546875" style="85" customWidth="1"/>
    <col min="1809" max="1809" width="14.7109375" style="85" customWidth="1"/>
    <col min="1810" max="1810" width="9" style="85" bestFit="1" customWidth="1"/>
    <col min="1811" max="2050" width="9.140625" style="85"/>
    <col min="2051" max="2051" width="4.7109375" style="85" bestFit="1" customWidth="1"/>
    <col min="2052" max="2052" width="9.7109375" style="85" bestFit="1" customWidth="1"/>
    <col min="2053" max="2053" width="10" style="85" bestFit="1" customWidth="1"/>
    <col min="2054" max="2054" width="8.85546875" style="85" bestFit="1" customWidth="1"/>
    <col min="2055" max="2055" width="22.85546875" style="85" customWidth="1"/>
    <col min="2056" max="2056" width="59.7109375" style="85" bestFit="1" customWidth="1"/>
    <col min="2057" max="2057" width="57.85546875" style="85" bestFit="1" customWidth="1"/>
    <col min="2058" max="2058" width="35.28515625" style="85" bestFit="1" customWidth="1"/>
    <col min="2059" max="2059" width="28.140625" style="85" bestFit="1" customWidth="1"/>
    <col min="2060" max="2060" width="33.140625" style="85" bestFit="1" customWidth="1"/>
    <col min="2061" max="2061" width="26" style="85" bestFit="1" customWidth="1"/>
    <col min="2062" max="2062" width="19.140625" style="85" bestFit="1" customWidth="1"/>
    <col min="2063" max="2063" width="10.42578125" style="85" customWidth="1"/>
    <col min="2064" max="2064" width="11.85546875" style="85" customWidth="1"/>
    <col min="2065" max="2065" width="14.7109375" style="85" customWidth="1"/>
    <col min="2066" max="2066" width="9" style="85" bestFit="1" customWidth="1"/>
    <col min="2067" max="2306" width="9.140625" style="85"/>
    <col min="2307" max="2307" width="4.7109375" style="85" bestFit="1" customWidth="1"/>
    <col min="2308" max="2308" width="9.7109375" style="85" bestFit="1" customWidth="1"/>
    <col min="2309" max="2309" width="10" style="85" bestFit="1" customWidth="1"/>
    <col min="2310" max="2310" width="8.85546875" style="85" bestFit="1" customWidth="1"/>
    <col min="2311" max="2311" width="22.85546875" style="85" customWidth="1"/>
    <col min="2312" max="2312" width="59.7109375" style="85" bestFit="1" customWidth="1"/>
    <col min="2313" max="2313" width="57.85546875" style="85" bestFit="1" customWidth="1"/>
    <col min="2314" max="2314" width="35.28515625" style="85" bestFit="1" customWidth="1"/>
    <col min="2315" max="2315" width="28.140625" style="85" bestFit="1" customWidth="1"/>
    <col min="2316" max="2316" width="33.140625" style="85" bestFit="1" customWidth="1"/>
    <col min="2317" max="2317" width="26" style="85" bestFit="1" customWidth="1"/>
    <col min="2318" max="2318" width="19.140625" style="85" bestFit="1" customWidth="1"/>
    <col min="2319" max="2319" width="10.42578125" style="85" customWidth="1"/>
    <col min="2320" max="2320" width="11.85546875" style="85" customWidth="1"/>
    <col min="2321" max="2321" width="14.7109375" style="85" customWidth="1"/>
    <col min="2322" max="2322" width="9" style="85" bestFit="1" customWidth="1"/>
    <col min="2323" max="2562" width="9.140625" style="85"/>
    <col min="2563" max="2563" width="4.7109375" style="85" bestFit="1" customWidth="1"/>
    <col min="2564" max="2564" width="9.7109375" style="85" bestFit="1" customWidth="1"/>
    <col min="2565" max="2565" width="10" style="85" bestFit="1" customWidth="1"/>
    <col min="2566" max="2566" width="8.85546875" style="85" bestFit="1" customWidth="1"/>
    <col min="2567" max="2567" width="22.85546875" style="85" customWidth="1"/>
    <col min="2568" max="2568" width="59.7109375" style="85" bestFit="1" customWidth="1"/>
    <col min="2569" max="2569" width="57.85546875" style="85" bestFit="1" customWidth="1"/>
    <col min="2570" max="2570" width="35.28515625" style="85" bestFit="1" customWidth="1"/>
    <col min="2571" max="2571" width="28.140625" style="85" bestFit="1" customWidth="1"/>
    <col min="2572" max="2572" width="33.140625" style="85" bestFit="1" customWidth="1"/>
    <col min="2573" max="2573" width="26" style="85" bestFit="1" customWidth="1"/>
    <col min="2574" max="2574" width="19.140625" style="85" bestFit="1" customWidth="1"/>
    <col min="2575" max="2575" width="10.42578125" style="85" customWidth="1"/>
    <col min="2576" max="2576" width="11.85546875" style="85" customWidth="1"/>
    <col min="2577" max="2577" width="14.7109375" style="85" customWidth="1"/>
    <col min="2578" max="2578" width="9" style="85" bestFit="1" customWidth="1"/>
    <col min="2579" max="2818" width="9.140625" style="85"/>
    <col min="2819" max="2819" width="4.7109375" style="85" bestFit="1" customWidth="1"/>
    <col min="2820" max="2820" width="9.7109375" style="85" bestFit="1" customWidth="1"/>
    <col min="2821" max="2821" width="10" style="85" bestFit="1" customWidth="1"/>
    <col min="2822" max="2822" width="8.85546875" style="85" bestFit="1" customWidth="1"/>
    <col min="2823" max="2823" width="22.85546875" style="85" customWidth="1"/>
    <col min="2824" max="2824" width="59.7109375" style="85" bestFit="1" customWidth="1"/>
    <col min="2825" max="2825" width="57.85546875" style="85" bestFit="1" customWidth="1"/>
    <col min="2826" max="2826" width="35.28515625" style="85" bestFit="1" customWidth="1"/>
    <col min="2827" max="2827" width="28.140625" style="85" bestFit="1" customWidth="1"/>
    <col min="2828" max="2828" width="33.140625" style="85" bestFit="1" customWidth="1"/>
    <col min="2829" max="2829" width="26" style="85" bestFit="1" customWidth="1"/>
    <col min="2830" max="2830" width="19.140625" style="85" bestFit="1" customWidth="1"/>
    <col min="2831" max="2831" width="10.42578125" style="85" customWidth="1"/>
    <col min="2832" max="2832" width="11.85546875" style="85" customWidth="1"/>
    <col min="2833" max="2833" width="14.7109375" style="85" customWidth="1"/>
    <col min="2834" max="2834" width="9" style="85" bestFit="1" customWidth="1"/>
    <col min="2835" max="3074" width="9.140625" style="85"/>
    <col min="3075" max="3075" width="4.7109375" style="85" bestFit="1" customWidth="1"/>
    <col min="3076" max="3076" width="9.7109375" style="85" bestFit="1" customWidth="1"/>
    <col min="3077" max="3077" width="10" style="85" bestFit="1" customWidth="1"/>
    <col min="3078" max="3078" width="8.85546875" style="85" bestFit="1" customWidth="1"/>
    <col min="3079" max="3079" width="22.85546875" style="85" customWidth="1"/>
    <col min="3080" max="3080" width="59.7109375" style="85" bestFit="1" customWidth="1"/>
    <col min="3081" max="3081" width="57.85546875" style="85" bestFit="1" customWidth="1"/>
    <col min="3082" max="3082" width="35.28515625" style="85" bestFit="1" customWidth="1"/>
    <col min="3083" max="3083" width="28.140625" style="85" bestFit="1" customWidth="1"/>
    <col min="3084" max="3084" width="33.140625" style="85" bestFit="1" customWidth="1"/>
    <col min="3085" max="3085" width="26" style="85" bestFit="1" customWidth="1"/>
    <col min="3086" max="3086" width="19.140625" style="85" bestFit="1" customWidth="1"/>
    <col min="3087" max="3087" width="10.42578125" style="85" customWidth="1"/>
    <col min="3088" max="3088" width="11.85546875" style="85" customWidth="1"/>
    <col min="3089" max="3089" width="14.7109375" style="85" customWidth="1"/>
    <col min="3090" max="3090" width="9" style="85" bestFit="1" customWidth="1"/>
    <col min="3091" max="3330" width="9.140625" style="85"/>
    <col min="3331" max="3331" width="4.7109375" style="85" bestFit="1" customWidth="1"/>
    <col min="3332" max="3332" width="9.7109375" style="85" bestFit="1" customWidth="1"/>
    <col min="3333" max="3333" width="10" style="85" bestFit="1" customWidth="1"/>
    <col min="3334" max="3334" width="8.85546875" style="85" bestFit="1" customWidth="1"/>
    <col min="3335" max="3335" width="22.85546875" style="85" customWidth="1"/>
    <col min="3336" max="3336" width="59.7109375" style="85" bestFit="1" customWidth="1"/>
    <col min="3337" max="3337" width="57.85546875" style="85" bestFit="1" customWidth="1"/>
    <col min="3338" max="3338" width="35.28515625" style="85" bestFit="1" customWidth="1"/>
    <col min="3339" max="3339" width="28.140625" style="85" bestFit="1" customWidth="1"/>
    <col min="3340" max="3340" width="33.140625" style="85" bestFit="1" customWidth="1"/>
    <col min="3341" max="3341" width="26" style="85" bestFit="1" customWidth="1"/>
    <col min="3342" max="3342" width="19.140625" style="85" bestFit="1" customWidth="1"/>
    <col min="3343" max="3343" width="10.42578125" style="85" customWidth="1"/>
    <col min="3344" max="3344" width="11.85546875" style="85" customWidth="1"/>
    <col min="3345" max="3345" width="14.7109375" style="85" customWidth="1"/>
    <col min="3346" max="3346" width="9" style="85" bestFit="1" customWidth="1"/>
    <col min="3347" max="3586" width="9.140625" style="85"/>
    <col min="3587" max="3587" width="4.7109375" style="85" bestFit="1" customWidth="1"/>
    <col min="3588" max="3588" width="9.7109375" style="85" bestFit="1" customWidth="1"/>
    <col min="3589" max="3589" width="10" style="85" bestFit="1" customWidth="1"/>
    <col min="3590" max="3590" width="8.85546875" style="85" bestFit="1" customWidth="1"/>
    <col min="3591" max="3591" width="22.85546875" style="85" customWidth="1"/>
    <col min="3592" max="3592" width="59.7109375" style="85" bestFit="1" customWidth="1"/>
    <col min="3593" max="3593" width="57.85546875" style="85" bestFit="1" customWidth="1"/>
    <col min="3594" max="3594" width="35.28515625" style="85" bestFit="1" customWidth="1"/>
    <col min="3595" max="3595" width="28.140625" style="85" bestFit="1" customWidth="1"/>
    <col min="3596" max="3596" width="33.140625" style="85" bestFit="1" customWidth="1"/>
    <col min="3597" max="3597" width="26" style="85" bestFit="1" customWidth="1"/>
    <col min="3598" max="3598" width="19.140625" style="85" bestFit="1" customWidth="1"/>
    <col min="3599" max="3599" width="10.42578125" style="85" customWidth="1"/>
    <col min="3600" max="3600" width="11.85546875" style="85" customWidth="1"/>
    <col min="3601" max="3601" width="14.7109375" style="85" customWidth="1"/>
    <col min="3602" max="3602" width="9" style="85" bestFit="1" customWidth="1"/>
    <col min="3603" max="3842" width="9.140625" style="85"/>
    <col min="3843" max="3843" width="4.7109375" style="85" bestFit="1" customWidth="1"/>
    <col min="3844" max="3844" width="9.7109375" style="85" bestFit="1" customWidth="1"/>
    <col min="3845" max="3845" width="10" style="85" bestFit="1" customWidth="1"/>
    <col min="3846" max="3846" width="8.85546875" style="85" bestFit="1" customWidth="1"/>
    <col min="3847" max="3847" width="22.85546875" style="85" customWidth="1"/>
    <col min="3848" max="3848" width="59.7109375" style="85" bestFit="1" customWidth="1"/>
    <col min="3849" max="3849" width="57.85546875" style="85" bestFit="1" customWidth="1"/>
    <col min="3850" max="3850" width="35.28515625" style="85" bestFit="1" customWidth="1"/>
    <col min="3851" max="3851" width="28.140625" style="85" bestFit="1" customWidth="1"/>
    <col min="3852" max="3852" width="33.140625" style="85" bestFit="1" customWidth="1"/>
    <col min="3853" max="3853" width="26" style="85" bestFit="1" customWidth="1"/>
    <col min="3854" max="3854" width="19.140625" style="85" bestFit="1" customWidth="1"/>
    <col min="3855" max="3855" width="10.42578125" style="85" customWidth="1"/>
    <col min="3856" max="3856" width="11.85546875" style="85" customWidth="1"/>
    <col min="3857" max="3857" width="14.7109375" style="85" customWidth="1"/>
    <col min="3858" max="3858" width="9" style="85" bestFit="1" customWidth="1"/>
    <col min="3859" max="4098" width="9.140625" style="85"/>
    <col min="4099" max="4099" width="4.7109375" style="85" bestFit="1" customWidth="1"/>
    <col min="4100" max="4100" width="9.7109375" style="85" bestFit="1" customWidth="1"/>
    <col min="4101" max="4101" width="10" style="85" bestFit="1" customWidth="1"/>
    <col min="4102" max="4102" width="8.85546875" style="85" bestFit="1" customWidth="1"/>
    <col min="4103" max="4103" width="22.85546875" style="85" customWidth="1"/>
    <col min="4104" max="4104" width="59.7109375" style="85" bestFit="1" customWidth="1"/>
    <col min="4105" max="4105" width="57.85546875" style="85" bestFit="1" customWidth="1"/>
    <col min="4106" max="4106" width="35.28515625" style="85" bestFit="1" customWidth="1"/>
    <col min="4107" max="4107" width="28.140625" style="85" bestFit="1" customWidth="1"/>
    <col min="4108" max="4108" width="33.140625" style="85" bestFit="1" customWidth="1"/>
    <col min="4109" max="4109" width="26" style="85" bestFit="1" customWidth="1"/>
    <col min="4110" max="4110" width="19.140625" style="85" bestFit="1" customWidth="1"/>
    <col min="4111" max="4111" width="10.42578125" style="85" customWidth="1"/>
    <col min="4112" max="4112" width="11.85546875" style="85" customWidth="1"/>
    <col min="4113" max="4113" width="14.7109375" style="85" customWidth="1"/>
    <col min="4114" max="4114" width="9" style="85" bestFit="1" customWidth="1"/>
    <col min="4115" max="4354" width="9.140625" style="85"/>
    <col min="4355" max="4355" width="4.7109375" style="85" bestFit="1" customWidth="1"/>
    <col min="4356" max="4356" width="9.7109375" style="85" bestFit="1" customWidth="1"/>
    <col min="4357" max="4357" width="10" style="85" bestFit="1" customWidth="1"/>
    <col min="4358" max="4358" width="8.85546875" style="85" bestFit="1" customWidth="1"/>
    <col min="4359" max="4359" width="22.85546875" style="85" customWidth="1"/>
    <col min="4360" max="4360" width="59.7109375" style="85" bestFit="1" customWidth="1"/>
    <col min="4361" max="4361" width="57.85546875" style="85" bestFit="1" customWidth="1"/>
    <col min="4362" max="4362" width="35.28515625" style="85" bestFit="1" customWidth="1"/>
    <col min="4363" max="4363" width="28.140625" style="85" bestFit="1" customWidth="1"/>
    <col min="4364" max="4364" width="33.140625" style="85" bestFit="1" customWidth="1"/>
    <col min="4365" max="4365" width="26" style="85" bestFit="1" customWidth="1"/>
    <col min="4366" max="4366" width="19.140625" style="85" bestFit="1" customWidth="1"/>
    <col min="4367" max="4367" width="10.42578125" style="85" customWidth="1"/>
    <col min="4368" max="4368" width="11.85546875" style="85" customWidth="1"/>
    <col min="4369" max="4369" width="14.7109375" style="85" customWidth="1"/>
    <col min="4370" max="4370" width="9" style="85" bestFit="1" customWidth="1"/>
    <col min="4371" max="4610" width="9.140625" style="85"/>
    <col min="4611" max="4611" width="4.7109375" style="85" bestFit="1" customWidth="1"/>
    <col min="4612" max="4612" width="9.7109375" style="85" bestFit="1" customWidth="1"/>
    <col min="4613" max="4613" width="10" style="85" bestFit="1" customWidth="1"/>
    <col min="4614" max="4614" width="8.85546875" style="85" bestFit="1" customWidth="1"/>
    <col min="4615" max="4615" width="22.85546875" style="85" customWidth="1"/>
    <col min="4616" max="4616" width="59.7109375" style="85" bestFit="1" customWidth="1"/>
    <col min="4617" max="4617" width="57.85546875" style="85" bestFit="1" customWidth="1"/>
    <col min="4618" max="4618" width="35.28515625" style="85" bestFit="1" customWidth="1"/>
    <col min="4619" max="4619" width="28.140625" style="85" bestFit="1" customWidth="1"/>
    <col min="4620" max="4620" width="33.140625" style="85" bestFit="1" customWidth="1"/>
    <col min="4621" max="4621" width="26" style="85" bestFit="1" customWidth="1"/>
    <col min="4622" max="4622" width="19.140625" style="85" bestFit="1" customWidth="1"/>
    <col min="4623" max="4623" width="10.42578125" style="85" customWidth="1"/>
    <col min="4624" max="4624" width="11.85546875" style="85" customWidth="1"/>
    <col min="4625" max="4625" width="14.7109375" style="85" customWidth="1"/>
    <col min="4626" max="4626" width="9" style="85" bestFit="1" customWidth="1"/>
    <col min="4627" max="4866" width="9.140625" style="85"/>
    <col min="4867" max="4867" width="4.7109375" style="85" bestFit="1" customWidth="1"/>
    <col min="4868" max="4868" width="9.7109375" style="85" bestFit="1" customWidth="1"/>
    <col min="4869" max="4869" width="10" style="85" bestFit="1" customWidth="1"/>
    <col min="4870" max="4870" width="8.85546875" style="85" bestFit="1" customWidth="1"/>
    <col min="4871" max="4871" width="22.85546875" style="85" customWidth="1"/>
    <col min="4872" max="4872" width="59.7109375" style="85" bestFit="1" customWidth="1"/>
    <col min="4873" max="4873" width="57.85546875" style="85" bestFit="1" customWidth="1"/>
    <col min="4874" max="4874" width="35.28515625" style="85" bestFit="1" customWidth="1"/>
    <col min="4875" max="4875" width="28.140625" style="85" bestFit="1" customWidth="1"/>
    <col min="4876" max="4876" width="33.140625" style="85" bestFit="1" customWidth="1"/>
    <col min="4877" max="4877" width="26" style="85" bestFit="1" customWidth="1"/>
    <col min="4878" max="4878" width="19.140625" style="85" bestFit="1" customWidth="1"/>
    <col min="4879" max="4879" width="10.42578125" style="85" customWidth="1"/>
    <col min="4880" max="4880" width="11.85546875" style="85" customWidth="1"/>
    <col min="4881" max="4881" width="14.7109375" style="85" customWidth="1"/>
    <col min="4882" max="4882" width="9" style="85" bestFit="1" customWidth="1"/>
    <col min="4883" max="5122" width="9.140625" style="85"/>
    <col min="5123" max="5123" width="4.7109375" style="85" bestFit="1" customWidth="1"/>
    <col min="5124" max="5124" width="9.7109375" style="85" bestFit="1" customWidth="1"/>
    <col min="5125" max="5125" width="10" style="85" bestFit="1" customWidth="1"/>
    <col min="5126" max="5126" width="8.85546875" style="85" bestFit="1" customWidth="1"/>
    <col min="5127" max="5127" width="22.85546875" style="85" customWidth="1"/>
    <col min="5128" max="5128" width="59.7109375" style="85" bestFit="1" customWidth="1"/>
    <col min="5129" max="5129" width="57.85546875" style="85" bestFit="1" customWidth="1"/>
    <col min="5130" max="5130" width="35.28515625" style="85" bestFit="1" customWidth="1"/>
    <col min="5131" max="5131" width="28.140625" style="85" bestFit="1" customWidth="1"/>
    <col min="5132" max="5132" width="33.140625" style="85" bestFit="1" customWidth="1"/>
    <col min="5133" max="5133" width="26" style="85" bestFit="1" customWidth="1"/>
    <col min="5134" max="5134" width="19.140625" style="85" bestFit="1" customWidth="1"/>
    <col min="5135" max="5135" width="10.42578125" style="85" customWidth="1"/>
    <col min="5136" max="5136" width="11.85546875" style="85" customWidth="1"/>
    <col min="5137" max="5137" width="14.7109375" style="85" customWidth="1"/>
    <col min="5138" max="5138" width="9" style="85" bestFit="1" customWidth="1"/>
    <col min="5139" max="5378" width="9.140625" style="85"/>
    <col min="5379" max="5379" width="4.7109375" style="85" bestFit="1" customWidth="1"/>
    <col min="5380" max="5380" width="9.7109375" style="85" bestFit="1" customWidth="1"/>
    <col min="5381" max="5381" width="10" style="85" bestFit="1" customWidth="1"/>
    <col min="5382" max="5382" width="8.85546875" style="85" bestFit="1" customWidth="1"/>
    <col min="5383" max="5383" width="22.85546875" style="85" customWidth="1"/>
    <col min="5384" max="5384" width="59.7109375" style="85" bestFit="1" customWidth="1"/>
    <col min="5385" max="5385" width="57.85546875" style="85" bestFit="1" customWidth="1"/>
    <col min="5386" max="5386" width="35.28515625" style="85" bestFit="1" customWidth="1"/>
    <col min="5387" max="5387" width="28.140625" style="85" bestFit="1" customWidth="1"/>
    <col min="5388" max="5388" width="33.140625" style="85" bestFit="1" customWidth="1"/>
    <col min="5389" max="5389" width="26" style="85" bestFit="1" customWidth="1"/>
    <col min="5390" max="5390" width="19.140625" style="85" bestFit="1" customWidth="1"/>
    <col min="5391" max="5391" width="10.42578125" style="85" customWidth="1"/>
    <col min="5392" max="5392" width="11.85546875" style="85" customWidth="1"/>
    <col min="5393" max="5393" width="14.7109375" style="85" customWidth="1"/>
    <col min="5394" max="5394" width="9" style="85" bestFit="1" customWidth="1"/>
    <col min="5395" max="5634" width="9.140625" style="85"/>
    <col min="5635" max="5635" width="4.7109375" style="85" bestFit="1" customWidth="1"/>
    <col min="5636" max="5636" width="9.7109375" style="85" bestFit="1" customWidth="1"/>
    <col min="5637" max="5637" width="10" style="85" bestFit="1" customWidth="1"/>
    <col min="5638" max="5638" width="8.85546875" style="85" bestFit="1" customWidth="1"/>
    <col min="5639" max="5639" width="22.85546875" style="85" customWidth="1"/>
    <col min="5640" max="5640" width="59.7109375" style="85" bestFit="1" customWidth="1"/>
    <col min="5641" max="5641" width="57.85546875" style="85" bestFit="1" customWidth="1"/>
    <col min="5642" max="5642" width="35.28515625" style="85" bestFit="1" customWidth="1"/>
    <col min="5643" max="5643" width="28.140625" style="85" bestFit="1" customWidth="1"/>
    <col min="5644" max="5644" width="33.140625" style="85" bestFit="1" customWidth="1"/>
    <col min="5645" max="5645" width="26" style="85" bestFit="1" customWidth="1"/>
    <col min="5646" max="5646" width="19.140625" style="85" bestFit="1" customWidth="1"/>
    <col min="5647" max="5647" width="10.42578125" style="85" customWidth="1"/>
    <col min="5648" max="5648" width="11.85546875" style="85" customWidth="1"/>
    <col min="5649" max="5649" width="14.7109375" style="85" customWidth="1"/>
    <col min="5650" max="5650" width="9" style="85" bestFit="1" customWidth="1"/>
    <col min="5651" max="5890" width="9.140625" style="85"/>
    <col min="5891" max="5891" width="4.7109375" style="85" bestFit="1" customWidth="1"/>
    <col min="5892" max="5892" width="9.7109375" style="85" bestFit="1" customWidth="1"/>
    <col min="5893" max="5893" width="10" style="85" bestFit="1" customWidth="1"/>
    <col min="5894" max="5894" width="8.85546875" style="85" bestFit="1" customWidth="1"/>
    <col min="5895" max="5895" width="22.85546875" style="85" customWidth="1"/>
    <col min="5896" max="5896" width="59.7109375" style="85" bestFit="1" customWidth="1"/>
    <col min="5897" max="5897" width="57.85546875" style="85" bestFit="1" customWidth="1"/>
    <col min="5898" max="5898" width="35.28515625" style="85" bestFit="1" customWidth="1"/>
    <col min="5899" max="5899" width="28.140625" style="85" bestFit="1" customWidth="1"/>
    <col min="5900" max="5900" width="33.140625" style="85" bestFit="1" customWidth="1"/>
    <col min="5901" max="5901" width="26" style="85" bestFit="1" customWidth="1"/>
    <col min="5902" max="5902" width="19.140625" style="85" bestFit="1" customWidth="1"/>
    <col min="5903" max="5903" width="10.42578125" style="85" customWidth="1"/>
    <col min="5904" max="5904" width="11.85546875" style="85" customWidth="1"/>
    <col min="5905" max="5905" width="14.7109375" style="85" customWidth="1"/>
    <col min="5906" max="5906" width="9" style="85" bestFit="1" customWidth="1"/>
    <col min="5907" max="6146" width="9.140625" style="85"/>
    <col min="6147" max="6147" width="4.7109375" style="85" bestFit="1" customWidth="1"/>
    <col min="6148" max="6148" width="9.7109375" style="85" bestFit="1" customWidth="1"/>
    <col min="6149" max="6149" width="10" style="85" bestFit="1" customWidth="1"/>
    <col min="6150" max="6150" width="8.85546875" style="85" bestFit="1" customWidth="1"/>
    <col min="6151" max="6151" width="22.85546875" style="85" customWidth="1"/>
    <col min="6152" max="6152" width="59.7109375" style="85" bestFit="1" customWidth="1"/>
    <col min="6153" max="6153" width="57.85546875" style="85" bestFit="1" customWidth="1"/>
    <col min="6154" max="6154" width="35.28515625" style="85" bestFit="1" customWidth="1"/>
    <col min="6155" max="6155" width="28.140625" style="85" bestFit="1" customWidth="1"/>
    <col min="6156" max="6156" width="33.140625" style="85" bestFit="1" customWidth="1"/>
    <col min="6157" max="6157" width="26" style="85" bestFit="1" customWidth="1"/>
    <col min="6158" max="6158" width="19.140625" style="85" bestFit="1" customWidth="1"/>
    <col min="6159" max="6159" width="10.42578125" style="85" customWidth="1"/>
    <col min="6160" max="6160" width="11.85546875" style="85" customWidth="1"/>
    <col min="6161" max="6161" width="14.7109375" style="85" customWidth="1"/>
    <col min="6162" max="6162" width="9" style="85" bestFit="1" customWidth="1"/>
    <col min="6163" max="6402" width="9.140625" style="85"/>
    <col min="6403" max="6403" width="4.7109375" style="85" bestFit="1" customWidth="1"/>
    <col min="6404" max="6404" width="9.7109375" style="85" bestFit="1" customWidth="1"/>
    <col min="6405" max="6405" width="10" style="85" bestFit="1" customWidth="1"/>
    <col min="6406" max="6406" width="8.85546875" style="85" bestFit="1" customWidth="1"/>
    <col min="6407" max="6407" width="22.85546875" style="85" customWidth="1"/>
    <col min="6408" max="6408" width="59.7109375" style="85" bestFit="1" customWidth="1"/>
    <col min="6409" max="6409" width="57.85546875" style="85" bestFit="1" customWidth="1"/>
    <col min="6410" max="6410" width="35.28515625" style="85" bestFit="1" customWidth="1"/>
    <col min="6411" max="6411" width="28.140625" style="85" bestFit="1" customWidth="1"/>
    <col min="6412" max="6412" width="33.140625" style="85" bestFit="1" customWidth="1"/>
    <col min="6413" max="6413" width="26" style="85" bestFit="1" customWidth="1"/>
    <col min="6414" max="6414" width="19.140625" style="85" bestFit="1" customWidth="1"/>
    <col min="6415" max="6415" width="10.42578125" style="85" customWidth="1"/>
    <col min="6416" max="6416" width="11.85546875" style="85" customWidth="1"/>
    <col min="6417" max="6417" width="14.7109375" style="85" customWidth="1"/>
    <col min="6418" max="6418" width="9" style="85" bestFit="1" customWidth="1"/>
    <col min="6419" max="6658" width="9.140625" style="85"/>
    <col min="6659" max="6659" width="4.7109375" style="85" bestFit="1" customWidth="1"/>
    <col min="6660" max="6660" width="9.7109375" style="85" bestFit="1" customWidth="1"/>
    <col min="6661" max="6661" width="10" style="85" bestFit="1" customWidth="1"/>
    <col min="6662" max="6662" width="8.85546875" style="85" bestFit="1" customWidth="1"/>
    <col min="6663" max="6663" width="22.85546875" style="85" customWidth="1"/>
    <col min="6664" max="6664" width="59.7109375" style="85" bestFit="1" customWidth="1"/>
    <col min="6665" max="6665" width="57.85546875" style="85" bestFit="1" customWidth="1"/>
    <col min="6666" max="6666" width="35.28515625" style="85" bestFit="1" customWidth="1"/>
    <col min="6667" max="6667" width="28.140625" style="85" bestFit="1" customWidth="1"/>
    <col min="6668" max="6668" width="33.140625" style="85" bestFit="1" customWidth="1"/>
    <col min="6669" max="6669" width="26" style="85" bestFit="1" customWidth="1"/>
    <col min="6670" max="6670" width="19.140625" style="85" bestFit="1" customWidth="1"/>
    <col min="6671" max="6671" width="10.42578125" style="85" customWidth="1"/>
    <col min="6672" max="6672" width="11.85546875" style="85" customWidth="1"/>
    <col min="6673" max="6673" width="14.7109375" style="85" customWidth="1"/>
    <col min="6674" max="6674" width="9" style="85" bestFit="1" customWidth="1"/>
    <col min="6675" max="6914" width="9.140625" style="85"/>
    <col min="6915" max="6915" width="4.7109375" style="85" bestFit="1" customWidth="1"/>
    <col min="6916" max="6916" width="9.7109375" style="85" bestFit="1" customWidth="1"/>
    <col min="6917" max="6917" width="10" style="85" bestFit="1" customWidth="1"/>
    <col min="6918" max="6918" width="8.85546875" style="85" bestFit="1" customWidth="1"/>
    <col min="6919" max="6919" width="22.85546875" style="85" customWidth="1"/>
    <col min="6920" max="6920" width="59.7109375" style="85" bestFit="1" customWidth="1"/>
    <col min="6921" max="6921" width="57.85546875" style="85" bestFit="1" customWidth="1"/>
    <col min="6922" max="6922" width="35.28515625" style="85" bestFit="1" customWidth="1"/>
    <col min="6923" max="6923" width="28.140625" style="85" bestFit="1" customWidth="1"/>
    <col min="6924" max="6924" width="33.140625" style="85" bestFit="1" customWidth="1"/>
    <col min="6925" max="6925" width="26" style="85" bestFit="1" customWidth="1"/>
    <col min="6926" max="6926" width="19.140625" style="85" bestFit="1" customWidth="1"/>
    <col min="6927" max="6927" width="10.42578125" style="85" customWidth="1"/>
    <col min="6928" max="6928" width="11.85546875" style="85" customWidth="1"/>
    <col min="6929" max="6929" width="14.7109375" style="85" customWidth="1"/>
    <col min="6930" max="6930" width="9" style="85" bestFit="1" customWidth="1"/>
    <col min="6931" max="7170" width="9.140625" style="85"/>
    <col min="7171" max="7171" width="4.7109375" style="85" bestFit="1" customWidth="1"/>
    <col min="7172" max="7172" width="9.7109375" style="85" bestFit="1" customWidth="1"/>
    <col min="7173" max="7173" width="10" style="85" bestFit="1" customWidth="1"/>
    <col min="7174" max="7174" width="8.85546875" style="85" bestFit="1" customWidth="1"/>
    <col min="7175" max="7175" width="22.85546875" style="85" customWidth="1"/>
    <col min="7176" max="7176" width="59.7109375" style="85" bestFit="1" customWidth="1"/>
    <col min="7177" max="7177" width="57.85546875" style="85" bestFit="1" customWidth="1"/>
    <col min="7178" max="7178" width="35.28515625" style="85" bestFit="1" customWidth="1"/>
    <col min="7179" max="7179" width="28.140625" style="85" bestFit="1" customWidth="1"/>
    <col min="7180" max="7180" width="33.140625" style="85" bestFit="1" customWidth="1"/>
    <col min="7181" max="7181" width="26" style="85" bestFit="1" customWidth="1"/>
    <col min="7182" max="7182" width="19.140625" style="85" bestFit="1" customWidth="1"/>
    <col min="7183" max="7183" width="10.42578125" style="85" customWidth="1"/>
    <col min="7184" max="7184" width="11.85546875" style="85" customWidth="1"/>
    <col min="7185" max="7185" width="14.7109375" style="85" customWidth="1"/>
    <col min="7186" max="7186" width="9" style="85" bestFit="1" customWidth="1"/>
    <col min="7187" max="7426" width="9.140625" style="85"/>
    <col min="7427" max="7427" width="4.7109375" style="85" bestFit="1" customWidth="1"/>
    <col min="7428" max="7428" width="9.7109375" style="85" bestFit="1" customWidth="1"/>
    <col min="7429" max="7429" width="10" style="85" bestFit="1" customWidth="1"/>
    <col min="7430" max="7430" width="8.85546875" style="85" bestFit="1" customWidth="1"/>
    <col min="7431" max="7431" width="22.85546875" style="85" customWidth="1"/>
    <col min="7432" max="7432" width="59.7109375" style="85" bestFit="1" customWidth="1"/>
    <col min="7433" max="7433" width="57.85546875" style="85" bestFit="1" customWidth="1"/>
    <col min="7434" max="7434" width="35.28515625" style="85" bestFit="1" customWidth="1"/>
    <col min="7435" max="7435" width="28.140625" style="85" bestFit="1" customWidth="1"/>
    <col min="7436" max="7436" width="33.140625" style="85" bestFit="1" customWidth="1"/>
    <col min="7437" max="7437" width="26" style="85" bestFit="1" customWidth="1"/>
    <col min="7438" max="7438" width="19.140625" style="85" bestFit="1" customWidth="1"/>
    <col min="7439" max="7439" width="10.42578125" style="85" customWidth="1"/>
    <col min="7440" max="7440" width="11.85546875" style="85" customWidth="1"/>
    <col min="7441" max="7441" width="14.7109375" style="85" customWidth="1"/>
    <col min="7442" max="7442" width="9" style="85" bestFit="1" customWidth="1"/>
    <col min="7443" max="7682" width="9.140625" style="85"/>
    <col min="7683" max="7683" width="4.7109375" style="85" bestFit="1" customWidth="1"/>
    <col min="7684" max="7684" width="9.7109375" style="85" bestFit="1" customWidth="1"/>
    <col min="7685" max="7685" width="10" style="85" bestFit="1" customWidth="1"/>
    <col min="7686" max="7686" width="8.85546875" style="85" bestFit="1" customWidth="1"/>
    <col min="7687" max="7687" width="22.85546875" style="85" customWidth="1"/>
    <col min="7688" max="7688" width="59.7109375" style="85" bestFit="1" customWidth="1"/>
    <col min="7689" max="7689" width="57.85546875" style="85" bestFit="1" customWidth="1"/>
    <col min="7690" max="7690" width="35.28515625" style="85" bestFit="1" customWidth="1"/>
    <col min="7691" max="7691" width="28.140625" style="85" bestFit="1" customWidth="1"/>
    <col min="7692" max="7692" width="33.140625" style="85" bestFit="1" customWidth="1"/>
    <col min="7693" max="7693" width="26" style="85" bestFit="1" customWidth="1"/>
    <col min="7694" max="7694" width="19.140625" style="85" bestFit="1" customWidth="1"/>
    <col min="7695" max="7695" width="10.42578125" style="85" customWidth="1"/>
    <col min="7696" max="7696" width="11.85546875" style="85" customWidth="1"/>
    <col min="7697" max="7697" width="14.7109375" style="85" customWidth="1"/>
    <col min="7698" max="7698" width="9" style="85" bestFit="1" customWidth="1"/>
    <col min="7699" max="7938" width="9.140625" style="85"/>
    <col min="7939" max="7939" width="4.7109375" style="85" bestFit="1" customWidth="1"/>
    <col min="7940" max="7940" width="9.7109375" style="85" bestFit="1" customWidth="1"/>
    <col min="7941" max="7941" width="10" style="85" bestFit="1" customWidth="1"/>
    <col min="7942" max="7942" width="8.85546875" style="85" bestFit="1" customWidth="1"/>
    <col min="7943" max="7943" width="22.85546875" style="85" customWidth="1"/>
    <col min="7944" max="7944" width="59.7109375" style="85" bestFit="1" customWidth="1"/>
    <col min="7945" max="7945" width="57.85546875" style="85" bestFit="1" customWidth="1"/>
    <col min="7946" max="7946" width="35.28515625" style="85" bestFit="1" customWidth="1"/>
    <col min="7947" max="7947" width="28.140625" style="85" bestFit="1" customWidth="1"/>
    <col min="7948" max="7948" width="33.140625" style="85" bestFit="1" customWidth="1"/>
    <col min="7949" max="7949" width="26" style="85" bestFit="1" customWidth="1"/>
    <col min="7950" max="7950" width="19.140625" style="85" bestFit="1" customWidth="1"/>
    <col min="7951" max="7951" width="10.42578125" style="85" customWidth="1"/>
    <col min="7952" max="7952" width="11.85546875" style="85" customWidth="1"/>
    <col min="7953" max="7953" width="14.7109375" style="85" customWidth="1"/>
    <col min="7954" max="7954" width="9" style="85" bestFit="1" customWidth="1"/>
    <col min="7955" max="8194" width="9.140625" style="85"/>
    <col min="8195" max="8195" width="4.7109375" style="85" bestFit="1" customWidth="1"/>
    <col min="8196" max="8196" width="9.7109375" style="85" bestFit="1" customWidth="1"/>
    <col min="8197" max="8197" width="10" style="85" bestFit="1" customWidth="1"/>
    <col min="8198" max="8198" width="8.85546875" style="85" bestFit="1" customWidth="1"/>
    <col min="8199" max="8199" width="22.85546875" style="85" customWidth="1"/>
    <col min="8200" max="8200" width="59.7109375" style="85" bestFit="1" customWidth="1"/>
    <col min="8201" max="8201" width="57.85546875" style="85" bestFit="1" customWidth="1"/>
    <col min="8202" max="8202" width="35.28515625" style="85" bestFit="1" customWidth="1"/>
    <col min="8203" max="8203" width="28.140625" style="85" bestFit="1" customWidth="1"/>
    <col min="8204" max="8204" width="33.140625" style="85" bestFit="1" customWidth="1"/>
    <col min="8205" max="8205" width="26" style="85" bestFit="1" customWidth="1"/>
    <col min="8206" max="8206" width="19.140625" style="85" bestFit="1" customWidth="1"/>
    <col min="8207" max="8207" width="10.42578125" style="85" customWidth="1"/>
    <col min="8208" max="8208" width="11.85546875" style="85" customWidth="1"/>
    <col min="8209" max="8209" width="14.7109375" style="85" customWidth="1"/>
    <col min="8210" max="8210" width="9" style="85" bestFit="1" customWidth="1"/>
    <col min="8211" max="8450" width="9.140625" style="85"/>
    <col min="8451" max="8451" width="4.7109375" style="85" bestFit="1" customWidth="1"/>
    <col min="8452" max="8452" width="9.7109375" style="85" bestFit="1" customWidth="1"/>
    <col min="8453" max="8453" width="10" style="85" bestFit="1" customWidth="1"/>
    <col min="8454" max="8454" width="8.85546875" style="85" bestFit="1" customWidth="1"/>
    <col min="8455" max="8455" width="22.85546875" style="85" customWidth="1"/>
    <col min="8456" max="8456" width="59.7109375" style="85" bestFit="1" customWidth="1"/>
    <col min="8457" max="8457" width="57.85546875" style="85" bestFit="1" customWidth="1"/>
    <col min="8458" max="8458" width="35.28515625" style="85" bestFit="1" customWidth="1"/>
    <col min="8459" max="8459" width="28.140625" style="85" bestFit="1" customWidth="1"/>
    <col min="8460" max="8460" width="33.140625" style="85" bestFit="1" customWidth="1"/>
    <col min="8461" max="8461" width="26" style="85" bestFit="1" customWidth="1"/>
    <col min="8462" max="8462" width="19.140625" style="85" bestFit="1" customWidth="1"/>
    <col min="8463" max="8463" width="10.42578125" style="85" customWidth="1"/>
    <col min="8464" max="8464" width="11.85546875" style="85" customWidth="1"/>
    <col min="8465" max="8465" width="14.7109375" style="85" customWidth="1"/>
    <col min="8466" max="8466" width="9" style="85" bestFit="1" customWidth="1"/>
    <col min="8467" max="8706" width="9.140625" style="85"/>
    <col min="8707" max="8707" width="4.7109375" style="85" bestFit="1" customWidth="1"/>
    <col min="8708" max="8708" width="9.7109375" style="85" bestFit="1" customWidth="1"/>
    <col min="8709" max="8709" width="10" style="85" bestFit="1" customWidth="1"/>
    <col min="8710" max="8710" width="8.85546875" style="85" bestFit="1" customWidth="1"/>
    <col min="8711" max="8711" width="22.85546875" style="85" customWidth="1"/>
    <col min="8712" max="8712" width="59.7109375" style="85" bestFit="1" customWidth="1"/>
    <col min="8713" max="8713" width="57.85546875" style="85" bestFit="1" customWidth="1"/>
    <col min="8714" max="8714" width="35.28515625" style="85" bestFit="1" customWidth="1"/>
    <col min="8715" max="8715" width="28.140625" style="85" bestFit="1" customWidth="1"/>
    <col min="8716" max="8716" width="33.140625" style="85" bestFit="1" customWidth="1"/>
    <col min="8717" max="8717" width="26" style="85" bestFit="1" customWidth="1"/>
    <col min="8718" max="8718" width="19.140625" style="85" bestFit="1" customWidth="1"/>
    <col min="8719" max="8719" width="10.42578125" style="85" customWidth="1"/>
    <col min="8720" max="8720" width="11.85546875" style="85" customWidth="1"/>
    <col min="8721" max="8721" width="14.7109375" style="85" customWidth="1"/>
    <col min="8722" max="8722" width="9" style="85" bestFit="1" customWidth="1"/>
    <col min="8723" max="8962" width="9.140625" style="85"/>
    <col min="8963" max="8963" width="4.7109375" style="85" bestFit="1" customWidth="1"/>
    <col min="8964" max="8964" width="9.7109375" style="85" bestFit="1" customWidth="1"/>
    <col min="8965" max="8965" width="10" style="85" bestFit="1" customWidth="1"/>
    <col min="8966" max="8966" width="8.85546875" style="85" bestFit="1" customWidth="1"/>
    <col min="8967" max="8967" width="22.85546875" style="85" customWidth="1"/>
    <col min="8968" max="8968" width="59.7109375" style="85" bestFit="1" customWidth="1"/>
    <col min="8969" max="8969" width="57.85546875" style="85" bestFit="1" customWidth="1"/>
    <col min="8970" max="8970" width="35.28515625" style="85" bestFit="1" customWidth="1"/>
    <col min="8971" max="8971" width="28.140625" style="85" bestFit="1" customWidth="1"/>
    <col min="8972" max="8972" width="33.140625" style="85" bestFit="1" customWidth="1"/>
    <col min="8973" max="8973" width="26" style="85" bestFit="1" customWidth="1"/>
    <col min="8974" max="8974" width="19.140625" style="85" bestFit="1" customWidth="1"/>
    <col min="8975" max="8975" width="10.42578125" style="85" customWidth="1"/>
    <col min="8976" max="8976" width="11.85546875" style="85" customWidth="1"/>
    <col min="8977" max="8977" width="14.7109375" style="85" customWidth="1"/>
    <col min="8978" max="8978" width="9" style="85" bestFit="1" customWidth="1"/>
    <col min="8979" max="9218" width="9.140625" style="85"/>
    <col min="9219" max="9219" width="4.7109375" style="85" bestFit="1" customWidth="1"/>
    <col min="9220" max="9220" width="9.7109375" style="85" bestFit="1" customWidth="1"/>
    <col min="9221" max="9221" width="10" style="85" bestFit="1" customWidth="1"/>
    <col min="9222" max="9222" width="8.85546875" style="85" bestFit="1" customWidth="1"/>
    <col min="9223" max="9223" width="22.85546875" style="85" customWidth="1"/>
    <col min="9224" max="9224" width="59.7109375" style="85" bestFit="1" customWidth="1"/>
    <col min="9225" max="9225" width="57.85546875" style="85" bestFit="1" customWidth="1"/>
    <col min="9226" max="9226" width="35.28515625" style="85" bestFit="1" customWidth="1"/>
    <col min="9227" max="9227" width="28.140625" style="85" bestFit="1" customWidth="1"/>
    <col min="9228" max="9228" width="33.140625" style="85" bestFit="1" customWidth="1"/>
    <col min="9229" max="9229" width="26" style="85" bestFit="1" customWidth="1"/>
    <col min="9230" max="9230" width="19.140625" style="85" bestFit="1" customWidth="1"/>
    <col min="9231" max="9231" width="10.42578125" style="85" customWidth="1"/>
    <col min="9232" max="9232" width="11.85546875" style="85" customWidth="1"/>
    <col min="9233" max="9233" width="14.7109375" style="85" customWidth="1"/>
    <col min="9234" max="9234" width="9" style="85" bestFit="1" customWidth="1"/>
    <col min="9235" max="9474" width="9.140625" style="85"/>
    <col min="9475" max="9475" width="4.7109375" style="85" bestFit="1" customWidth="1"/>
    <col min="9476" max="9476" width="9.7109375" style="85" bestFit="1" customWidth="1"/>
    <col min="9477" max="9477" width="10" style="85" bestFit="1" customWidth="1"/>
    <col min="9478" max="9478" width="8.85546875" style="85" bestFit="1" customWidth="1"/>
    <col min="9479" max="9479" width="22.85546875" style="85" customWidth="1"/>
    <col min="9480" max="9480" width="59.7109375" style="85" bestFit="1" customWidth="1"/>
    <col min="9481" max="9481" width="57.85546875" style="85" bestFit="1" customWidth="1"/>
    <col min="9482" max="9482" width="35.28515625" style="85" bestFit="1" customWidth="1"/>
    <col min="9483" max="9483" width="28.140625" style="85" bestFit="1" customWidth="1"/>
    <col min="9484" max="9484" width="33.140625" style="85" bestFit="1" customWidth="1"/>
    <col min="9485" max="9485" width="26" style="85" bestFit="1" customWidth="1"/>
    <col min="9486" max="9486" width="19.140625" style="85" bestFit="1" customWidth="1"/>
    <col min="9487" max="9487" width="10.42578125" style="85" customWidth="1"/>
    <col min="9488" max="9488" width="11.85546875" style="85" customWidth="1"/>
    <col min="9489" max="9489" width="14.7109375" style="85" customWidth="1"/>
    <col min="9490" max="9490" width="9" style="85" bestFit="1" customWidth="1"/>
    <col min="9491" max="9730" width="9.140625" style="85"/>
    <col min="9731" max="9731" width="4.7109375" style="85" bestFit="1" customWidth="1"/>
    <col min="9732" max="9732" width="9.7109375" style="85" bestFit="1" customWidth="1"/>
    <col min="9733" max="9733" width="10" style="85" bestFit="1" customWidth="1"/>
    <col min="9734" max="9734" width="8.85546875" style="85" bestFit="1" customWidth="1"/>
    <col min="9735" max="9735" width="22.85546875" style="85" customWidth="1"/>
    <col min="9736" max="9736" width="59.7109375" style="85" bestFit="1" customWidth="1"/>
    <col min="9737" max="9737" width="57.85546875" style="85" bestFit="1" customWidth="1"/>
    <col min="9738" max="9738" width="35.28515625" style="85" bestFit="1" customWidth="1"/>
    <col min="9739" max="9739" width="28.140625" style="85" bestFit="1" customWidth="1"/>
    <col min="9740" max="9740" width="33.140625" style="85" bestFit="1" customWidth="1"/>
    <col min="9741" max="9741" width="26" style="85" bestFit="1" customWidth="1"/>
    <col min="9742" max="9742" width="19.140625" style="85" bestFit="1" customWidth="1"/>
    <col min="9743" max="9743" width="10.42578125" style="85" customWidth="1"/>
    <col min="9744" max="9744" width="11.85546875" style="85" customWidth="1"/>
    <col min="9745" max="9745" width="14.7109375" style="85" customWidth="1"/>
    <col min="9746" max="9746" width="9" style="85" bestFit="1" customWidth="1"/>
    <col min="9747" max="9986" width="9.140625" style="85"/>
    <col min="9987" max="9987" width="4.7109375" style="85" bestFit="1" customWidth="1"/>
    <col min="9988" max="9988" width="9.7109375" style="85" bestFit="1" customWidth="1"/>
    <col min="9989" max="9989" width="10" style="85" bestFit="1" customWidth="1"/>
    <col min="9990" max="9990" width="8.85546875" style="85" bestFit="1" customWidth="1"/>
    <col min="9991" max="9991" width="22.85546875" style="85" customWidth="1"/>
    <col min="9992" max="9992" width="59.7109375" style="85" bestFit="1" customWidth="1"/>
    <col min="9993" max="9993" width="57.85546875" style="85" bestFit="1" customWidth="1"/>
    <col min="9994" max="9994" width="35.28515625" style="85" bestFit="1" customWidth="1"/>
    <col min="9995" max="9995" width="28.140625" style="85" bestFit="1" customWidth="1"/>
    <col min="9996" max="9996" width="33.140625" style="85" bestFit="1" customWidth="1"/>
    <col min="9997" max="9997" width="26" style="85" bestFit="1" customWidth="1"/>
    <col min="9998" max="9998" width="19.140625" style="85" bestFit="1" customWidth="1"/>
    <col min="9999" max="9999" width="10.42578125" style="85" customWidth="1"/>
    <col min="10000" max="10000" width="11.85546875" style="85" customWidth="1"/>
    <col min="10001" max="10001" width="14.7109375" style="85" customWidth="1"/>
    <col min="10002" max="10002" width="9" style="85" bestFit="1" customWidth="1"/>
    <col min="10003" max="10242" width="9.140625" style="85"/>
    <col min="10243" max="10243" width="4.7109375" style="85" bestFit="1" customWidth="1"/>
    <col min="10244" max="10244" width="9.7109375" style="85" bestFit="1" customWidth="1"/>
    <col min="10245" max="10245" width="10" style="85" bestFit="1" customWidth="1"/>
    <col min="10246" max="10246" width="8.85546875" style="85" bestFit="1" customWidth="1"/>
    <col min="10247" max="10247" width="22.85546875" style="85" customWidth="1"/>
    <col min="10248" max="10248" width="59.7109375" style="85" bestFit="1" customWidth="1"/>
    <col min="10249" max="10249" width="57.85546875" style="85" bestFit="1" customWidth="1"/>
    <col min="10250" max="10250" width="35.28515625" style="85" bestFit="1" customWidth="1"/>
    <col min="10251" max="10251" width="28.140625" style="85" bestFit="1" customWidth="1"/>
    <col min="10252" max="10252" width="33.140625" style="85" bestFit="1" customWidth="1"/>
    <col min="10253" max="10253" width="26" style="85" bestFit="1" customWidth="1"/>
    <col min="10254" max="10254" width="19.140625" style="85" bestFit="1" customWidth="1"/>
    <col min="10255" max="10255" width="10.42578125" style="85" customWidth="1"/>
    <col min="10256" max="10256" width="11.85546875" style="85" customWidth="1"/>
    <col min="10257" max="10257" width="14.7109375" style="85" customWidth="1"/>
    <col min="10258" max="10258" width="9" style="85" bestFit="1" customWidth="1"/>
    <col min="10259" max="10498" width="9.140625" style="85"/>
    <col min="10499" max="10499" width="4.7109375" style="85" bestFit="1" customWidth="1"/>
    <col min="10500" max="10500" width="9.7109375" style="85" bestFit="1" customWidth="1"/>
    <col min="10501" max="10501" width="10" style="85" bestFit="1" customWidth="1"/>
    <col min="10502" max="10502" width="8.85546875" style="85" bestFit="1" customWidth="1"/>
    <col min="10503" max="10503" width="22.85546875" style="85" customWidth="1"/>
    <col min="10504" max="10504" width="59.7109375" style="85" bestFit="1" customWidth="1"/>
    <col min="10505" max="10505" width="57.85546875" style="85" bestFit="1" customWidth="1"/>
    <col min="10506" max="10506" width="35.28515625" style="85" bestFit="1" customWidth="1"/>
    <col min="10507" max="10507" width="28.140625" style="85" bestFit="1" customWidth="1"/>
    <col min="10508" max="10508" width="33.140625" style="85" bestFit="1" customWidth="1"/>
    <col min="10509" max="10509" width="26" style="85" bestFit="1" customWidth="1"/>
    <col min="10510" max="10510" width="19.140625" style="85" bestFit="1" customWidth="1"/>
    <col min="10511" max="10511" width="10.42578125" style="85" customWidth="1"/>
    <col min="10512" max="10512" width="11.85546875" style="85" customWidth="1"/>
    <col min="10513" max="10513" width="14.7109375" style="85" customWidth="1"/>
    <col min="10514" max="10514" width="9" style="85" bestFit="1" customWidth="1"/>
    <col min="10515" max="10754" width="9.140625" style="85"/>
    <col min="10755" max="10755" width="4.7109375" style="85" bestFit="1" customWidth="1"/>
    <col min="10756" max="10756" width="9.7109375" style="85" bestFit="1" customWidth="1"/>
    <col min="10757" max="10757" width="10" style="85" bestFit="1" customWidth="1"/>
    <col min="10758" max="10758" width="8.85546875" style="85" bestFit="1" customWidth="1"/>
    <col min="10759" max="10759" width="22.85546875" style="85" customWidth="1"/>
    <col min="10760" max="10760" width="59.7109375" style="85" bestFit="1" customWidth="1"/>
    <col min="10761" max="10761" width="57.85546875" style="85" bestFit="1" customWidth="1"/>
    <col min="10762" max="10762" width="35.28515625" style="85" bestFit="1" customWidth="1"/>
    <col min="10763" max="10763" width="28.140625" style="85" bestFit="1" customWidth="1"/>
    <col min="10764" max="10764" width="33.140625" style="85" bestFit="1" customWidth="1"/>
    <col min="10765" max="10765" width="26" style="85" bestFit="1" customWidth="1"/>
    <col min="10766" max="10766" width="19.140625" style="85" bestFit="1" customWidth="1"/>
    <col min="10767" max="10767" width="10.42578125" style="85" customWidth="1"/>
    <col min="10768" max="10768" width="11.85546875" style="85" customWidth="1"/>
    <col min="10769" max="10769" width="14.7109375" style="85" customWidth="1"/>
    <col min="10770" max="10770" width="9" style="85" bestFit="1" customWidth="1"/>
    <col min="10771" max="11010" width="9.140625" style="85"/>
    <col min="11011" max="11011" width="4.7109375" style="85" bestFit="1" customWidth="1"/>
    <col min="11012" max="11012" width="9.7109375" style="85" bestFit="1" customWidth="1"/>
    <col min="11013" max="11013" width="10" style="85" bestFit="1" customWidth="1"/>
    <col min="11014" max="11014" width="8.85546875" style="85" bestFit="1" customWidth="1"/>
    <col min="11015" max="11015" width="22.85546875" style="85" customWidth="1"/>
    <col min="11016" max="11016" width="59.7109375" style="85" bestFit="1" customWidth="1"/>
    <col min="11017" max="11017" width="57.85546875" style="85" bestFit="1" customWidth="1"/>
    <col min="11018" max="11018" width="35.28515625" style="85" bestFit="1" customWidth="1"/>
    <col min="11019" max="11019" width="28.140625" style="85" bestFit="1" customWidth="1"/>
    <col min="11020" max="11020" width="33.140625" style="85" bestFit="1" customWidth="1"/>
    <col min="11021" max="11021" width="26" style="85" bestFit="1" customWidth="1"/>
    <col min="11022" max="11022" width="19.140625" style="85" bestFit="1" customWidth="1"/>
    <col min="11023" max="11023" width="10.42578125" style="85" customWidth="1"/>
    <col min="11024" max="11024" width="11.85546875" style="85" customWidth="1"/>
    <col min="11025" max="11025" width="14.7109375" style="85" customWidth="1"/>
    <col min="11026" max="11026" width="9" style="85" bestFit="1" customWidth="1"/>
    <col min="11027" max="11266" width="9.140625" style="85"/>
    <col min="11267" max="11267" width="4.7109375" style="85" bestFit="1" customWidth="1"/>
    <col min="11268" max="11268" width="9.7109375" style="85" bestFit="1" customWidth="1"/>
    <col min="11269" max="11269" width="10" style="85" bestFit="1" customWidth="1"/>
    <col min="11270" max="11270" width="8.85546875" style="85" bestFit="1" customWidth="1"/>
    <col min="11271" max="11271" width="22.85546875" style="85" customWidth="1"/>
    <col min="11272" max="11272" width="59.7109375" style="85" bestFit="1" customWidth="1"/>
    <col min="11273" max="11273" width="57.85546875" style="85" bestFit="1" customWidth="1"/>
    <col min="11274" max="11274" width="35.28515625" style="85" bestFit="1" customWidth="1"/>
    <col min="11275" max="11275" width="28.140625" style="85" bestFit="1" customWidth="1"/>
    <col min="11276" max="11276" width="33.140625" style="85" bestFit="1" customWidth="1"/>
    <col min="11277" max="11277" width="26" style="85" bestFit="1" customWidth="1"/>
    <col min="11278" max="11278" width="19.140625" style="85" bestFit="1" customWidth="1"/>
    <col min="11279" max="11279" width="10.42578125" style="85" customWidth="1"/>
    <col min="11280" max="11280" width="11.85546875" style="85" customWidth="1"/>
    <col min="11281" max="11281" width="14.7109375" style="85" customWidth="1"/>
    <col min="11282" max="11282" width="9" style="85" bestFit="1" customWidth="1"/>
    <col min="11283" max="11522" width="9.140625" style="85"/>
    <col min="11523" max="11523" width="4.7109375" style="85" bestFit="1" customWidth="1"/>
    <col min="11524" max="11524" width="9.7109375" style="85" bestFit="1" customWidth="1"/>
    <col min="11525" max="11525" width="10" style="85" bestFit="1" customWidth="1"/>
    <col min="11526" max="11526" width="8.85546875" style="85" bestFit="1" customWidth="1"/>
    <col min="11527" max="11527" width="22.85546875" style="85" customWidth="1"/>
    <col min="11528" max="11528" width="59.7109375" style="85" bestFit="1" customWidth="1"/>
    <col min="11529" max="11529" width="57.85546875" style="85" bestFit="1" customWidth="1"/>
    <col min="11530" max="11530" width="35.28515625" style="85" bestFit="1" customWidth="1"/>
    <col min="11531" max="11531" width="28.140625" style="85" bestFit="1" customWidth="1"/>
    <col min="11532" max="11532" width="33.140625" style="85" bestFit="1" customWidth="1"/>
    <col min="11533" max="11533" width="26" style="85" bestFit="1" customWidth="1"/>
    <col min="11534" max="11534" width="19.140625" style="85" bestFit="1" customWidth="1"/>
    <col min="11535" max="11535" width="10.42578125" style="85" customWidth="1"/>
    <col min="11536" max="11536" width="11.85546875" style="85" customWidth="1"/>
    <col min="11537" max="11537" width="14.7109375" style="85" customWidth="1"/>
    <col min="11538" max="11538" width="9" style="85" bestFit="1" customWidth="1"/>
    <col min="11539" max="11778" width="9.140625" style="85"/>
    <col min="11779" max="11779" width="4.7109375" style="85" bestFit="1" customWidth="1"/>
    <col min="11780" max="11780" width="9.7109375" style="85" bestFit="1" customWidth="1"/>
    <col min="11781" max="11781" width="10" style="85" bestFit="1" customWidth="1"/>
    <col min="11782" max="11782" width="8.85546875" style="85" bestFit="1" customWidth="1"/>
    <col min="11783" max="11783" width="22.85546875" style="85" customWidth="1"/>
    <col min="11784" max="11784" width="59.7109375" style="85" bestFit="1" customWidth="1"/>
    <col min="11785" max="11785" width="57.85546875" style="85" bestFit="1" customWidth="1"/>
    <col min="11786" max="11786" width="35.28515625" style="85" bestFit="1" customWidth="1"/>
    <col min="11787" max="11787" width="28.140625" style="85" bestFit="1" customWidth="1"/>
    <col min="11788" max="11788" width="33.140625" style="85" bestFit="1" customWidth="1"/>
    <col min="11789" max="11789" width="26" style="85" bestFit="1" customWidth="1"/>
    <col min="11790" max="11790" width="19.140625" style="85" bestFit="1" customWidth="1"/>
    <col min="11791" max="11791" width="10.42578125" style="85" customWidth="1"/>
    <col min="11792" max="11792" width="11.85546875" style="85" customWidth="1"/>
    <col min="11793" max="11793" width="14.7109375" style="85" customWidth="1"/>
    <col min="11794" max="11794" width="9" style="85" bestFit="1" customWidth="1"/>
    <col min="11795" max="12034" width="9.140625" style="85"/>
    <col min="12035" max="12035" width="4.7109375" style="85" bestFit="1" customWidth="1"/>
    <col min="12036" max="12036" width="9.7109375" style="85" bestFit="1" customWidth="1"/>
    <col min="12037" max="12037" width="10" style="85" bestFit="1" customWidth="1"/>
    <col min="12038" max="12038" width="8.85546875" style="85" bestFit="1" customWidth="1"/>
    <col min="12039" max="12039" width="22.85546875" style="85" customWidth="1"/>
    <col min="12040" max="12040" width="59.7109375" style="85" bestFit="1" customWidth="1"/>
    <col min="12041" max="12041" width="57.85546875" style="85" bestFit="1" customWidth="1"/>
    <col min="12042" max="12042" width="35.28515625" style="85" bestFit="1" customWidth="1"/>
    <col min="12043" max="12043" width="28.140625" style="85" bestFit="1" customWidth="1"/>
    <col min="12044" max="12044" width="33.140625" style="85" bestFit="1" customWidth="1"/>
    <col min="12045" max="12045" width="26" style="85" bestFit="1" customWidth="1"/>
    <col min="12046" max="12046" width="19.140625" style="85" bestFit="1" customWidth="1"/>
    <col min="12047" max="12047" width="10.42578125" style="85" customWidth="1"/>
    <col min="12048" max="12048" width="11.85546875" style="85" customWidth="1"/>
    <col min="12049" max="12049" width="14.7109375" style="85" customWidth="1"/>
    <col min="12050" max="12050" width="9" style="85" bestFit="1" customWidth="1"/>
    <col min="12051" max="12290" width="9.140625" style="85"/>
    <col min="12291" max="12291" width="4.7109375" style="85" bestFit="1" customWidth="1"/>
    <col min="12292" max="12292" width="9.7109375" style="85" bestFit="1" customWidth="1"/>
    <col min="12293" max="12293" width="10" style="85" bestFit="1" customWidth="1"/>
    <col min="12294" max="12294" width="8.85546875" style="85" bestFit="1" customWidth="1"/>
    <col min="12295" max="12295" width="22.85546875" style="85" customWidth="1"/>
    <col min="12296" max="12296" width="59.7109375" style="85" bestFit="1" customWidth="1"/>
    <col min="12297" max="12297" width="57.85546875" style="85" bestFit="1" customWidth="1"/>
    <col min="12298" max="12298" width="35.28515625" style="85" bestFit="1" customWidth="1"/>
    <col min="12299" max="12299" width="28.140625" style="85" bestFit="1" customWidth="1"/>
    <col min="12300" max="12300" width="33.140625" style="85" bestFit="1" customWidth="1"/>
    <col min="12301" max="12301" width="26" style="85" bestFit="1" customWidth="1"/>
    <col min="12302" max="12302" width="19.140625" style="85" bestFit="1" customWidth="1"/>
    <col min="12303" max="12303" width="10.42578125" style="85" customWidth="1"/>
    <col min="12304" max="12304" width="11.85546875" style="85" customWidth="1"/>
    <col min="12305" max="12305" width="14.7109375" style="85" customWidth="1"/>
    <col min="12306" max="12306" width="9" style="85" bestFit="1" customWidth="1"/>
    <col min="12307" max="12546" width="9.140625" style="85"/>
    <col min="12547" max="12547" width="4.7109375" style="85" bestFit="1" customWidth="1"/>
    <col min="12548" max="12548" width="9.7109375" style="85" bestFit="1" customWidth="1"/>
    <col min="12549" max="12549" width="10" style="85" bestFit="1" customWidth="1"/>
    <col min="12550" max="12550" width="8.85546875" style="85" bestFit="1" customWidth="1"/>
    <col min="12551" max="12551" width="22.85546875" style="85" customWidth="1"/>
    <col min="12552" max="12552" width="59.7109375" style="85" bestFit="1" customWidth="1"/>
    <col min="12553" max="12553" width="57.85546875" style="85" bestFit="1" customWidth="1"/>
    <col min="12554" max="12554" width="35.28515625" style="85" bestFit="1" customWidth="1"/>
    <col min="12555" max="12555" width="28.140625" style="85" bestFit="1" customWidth="1"/>
    <col min="12556" max="12556" width="33.140625" style="85" bestFit="1" customWidth="1"/>
    <col min="12557" max="12557" width="26" style="85" bestFit="1" customWidth="1"/>
    <col min="12558" max="12558" width="19.140625" style="85" bestFit="1" customWidth="1"/>
    <col min="12559" max="12559" width="10.42578125" style="85" customWidth="1"/>
    <col min="12560" max="12560" width="11.85546875" style="85" customWidth="1"/>
    <col min="12561" max="12561" width="14.7109375" style="85" customWidth="1"/>
    <col min="12562" max="12562" width="9" style="85" bestFit="1" customWidth="1"/>
    <col min="12563" max="12802" width="9.140625" style="85"/>
    <col min="12803" max="12803" width="4.7109375" style="85" bestFit="1" customWidth="1"/>
    <col min="12804" max="12804" width="9.7109375" style="85" bestFit="1" customWidth="1"/>
    <col min="12805" max="12805" width="10" style="85" bestFit="1" customWidth="1"/>
    <col min="12806" max="12806" width="8.85546875" style="85" bestFit="1" customWidth="1"/>
    <col min="12807" max="12807" width="22.85546875" style="85" customWidth="1"/>
    <col min="12808" max="12808" width="59.7109375" style="85" bestFit="1" customWidth="1"/>
    <col min="12809" max="12809" width="57.85546875" style="85" bestFit="1" customWidth="1"/>
    <col min="12810" max="12810" width="35.28515625" style="85" bestFit="1" customWidth="1"/>
    <col min="12811" max="12811" width="28.140625" style="85" bestFit="1" customWidth="1"/>
    <col min="12812" max="12812" width="33.140625" style="85" bestFit="1" customWidth="1"/>
    <col min="12813" max="12813" width="26" style="85" bestFit="1" customWidth="1"/>
    <col min="12814" max="12814" width="19.140625" style="85" bestFit="1" customWidth="1"/>
    <col min="12815" max="12815" width="10.42578125" style="85" customWidth="1"/>
    <col min="12816" max="12816" width="11.85546875" style="85" customWidth="1"/>
    <col min="12817" max="12817" width="14.7109375" style="85" customWidth="1"/>
    <col min="12818" max="12818" width="9" style="85" bestFit="1" customWidth="1"/>
    <col min="12819" max="13058" width="9.140625" style="85"/>
    <col min="13059" max="13059" width="4.7109375" style="85" bestFit="1" customWidth="1"/>
    <col min="13060" max="13060" width="9.7109375" style="85" bestFit="1" customWidth="1"/>
    <col min="13061" max="13061" width="10" style="85" bestFit="1" customWidth="1"/>
    <col min="13062" max="13062" width="8.85546875" style="85" bestFit="1" customWidth="1"/>
    <col min="13063" max="13063" width="22.85546875" style="85" customWidth="1"/>
    <col min="13064" max="13064" width="59.7109375" style="85" bestFit="1" customWidth="1"/>
    <col min="13065" max="13065" width="57.85546875" style="85" bestFit="1" customWidth="1"/>
    <col min="13066" max="13066" width="35.28515625" style="85" bestFit="1" customWidth="1"/>
    <col min="13067" max="13067" width="28.140625" style="85" bestFit="1" customWidth="1"/>
    <col min="13068" max="13068" width="33.140625" style="85" bestFit="1" customWidth="1"/>
    <col min="13069" max="13069" width="26" style="85" bestFit="1" customWidth="1"/>
    <col min="13070" max="13070" width="19.140625" style="85" bestFit="1" customWidth="1"/>
    <col min="13071" max="13071" width="10.42578125" style="85" customWidth="1"/>
    <col min="13072" max="13072" width="11.85546875" style="85" customWidth="1"/>
    <col min="13073" max="13073" width="14.7109375" style="85" customWidth="1"/>
    <col min="13074" max="13074" width="9" style="85" bestFit="1" customWidth="1"/>
    <col min="13075" max="13314" width="9.140625" style="85"/>
    <col min="13315" max="13315" width="4.7109375" style="85" bestFit="1" customWidth="1"/>
    <col min="13316" max="13316" width="9.7109375" style="85" bestFit="1" customWidth="1"/>
    <col min="13317" max="13317" width="10" style="85" bestFit="1" customWidth="1"/>
    <col min="13318" max="13318" width="8.85546875" style="85" bestFit="1" customWidth="1"/>
    <col min="13319" max="13319" width="22.85546875" style="85" customWidth="1"/>
    <col min="13320" max="13320" width="59.7109375" style="85" bestFit="1" customWidth="1"/>
    <col min="13321" max="13321" width="57.85546875" style="85" bestFit="1" customWidth="1"/>
    <col min="13322" max="13322" width="35.28515625" style="85" bestFit="1" customWidth="1"/>
    <col min="13323" max="13323" width="28.140625" style="85" bestFit="1" customWidth="1"/>
    <col min="13324" max="13324" width="33.140625" style="85" bestFit="1" customWidth="1"/>
    <col min="13325" max="13325" width="26" style="85" bestFit="1" customWidth="1"/>
    <col min="13326" max="13326" width="19.140625" style="85" bestFit="1" customWidth="1"/>
    <col min="13327" max="13327" width="10.42578125" style="85" customWidth="1"/>
    <col min="13328" max="13328" width="11.85546875" style="85" customWidth="1"/>
    <col min="13329" max="13329" width="14.7109375" style="85" customWidth="1"/>
    <col min="13330" max="13330" width="9" style="85" bestFit="1" customWidth="1"/>
    <col min="13331" max="13570" width="9.140625" style="85"/>
    <col min="13571" max="13571" width="4.7109375" style="85" bestFit="1" customWidth="1"/>
    <col min="13572" max="13572" width="9.7109375" style="85" bestFit="1" customWidth="1"/>
    <col min="13573" max="13573" width="10" style="85" bestFit="1" customWidth="1"/>
    <col min="13574" max="13574" width="8.85546875" style="85" bestFit="1" customWidth="1"/>
    <col min="13575" max="13575" width="22.85546875" style="85" customWidth="1"/>
    <col min="13576" max="13576" width="59.7109375" style="85" bestFit="1" customWidth="1"/>
    <col min="13577" max="13577" width="57.85546875" style="85" bestFit="1" customWidth="1"/>
    <col min="13578" max="13578" width="35.28515625" style="85" bestFit="1" customWidth="1"/>
    <col min="13579" max="13579" width="28.140625" style="85" bestFit="1" customWidth="1"/>
    <col min="13580" max="13580" width="33.140625" style="85" bestFit="1" customWidth="1"/>
    <col min="13581" max="13581" width="26" style="85" bestFit="1" customWidth="1"/>
    <col min="13582" max="13582" width="19.140625" style="85" bestFit="1" customWidth="1"/>
    <col min="13583" max="13583" width="10.42578125" style="85" customWidth="1"/>
    <col min="13584" max="13584" width="11.85546875" style="85" customWidth="1"/>
    <col min="13585" max="13585" width="14.7109375" style="85" customWidth="1"/>
    <col min="13586" max="13586" width="9" style="85" bestFit="1" customWidth="1"/>
    <col min="13587" max="13826" width="9.140625" style="85"/>
    <col min="13827" max="13827" width="4.7109375" style="85" bestFit="1" customWidth="1"/>
    <col min="13828" max="13828" width="9.7109375" style="85" bestFit="1" customWidth="1"/>
    <col min="13829" max="13829" width="10" style="85" bestFit="1" customWidth="1"/>
    <col min="13830" max="13830" width="8.85546875" style="85" bestFit="1" customWidth="1"/>
    <col min="13831" max="13831" width="22.85546875" style="85" customWidth="1"/>
    <col min="13832" max="13832" width="59.7109375" style="85" bestFit="1" customWidth="1"/>
    <col min="13833" max="13833" width="57.85546875" style="85" bestFit="1" customWidth="1"/>
    <col min="13834" max="13834" width="35.28515625" style="85" bestFit="1" customWidth="1"/>
    <col min="13835" max="13835" width="28.140625" style="85" bestFit="1" customWidth="1"/>
    <col min="13836" max="13836" width="33.140625" style="85" bestFit="1" customWidth="1"/>
    <col min="13837" max="13837" width="26" style="85" bestFit="1" customWidth="1"/>
    <col min="13838" max="13838" width="19.140625" style="85" bestFit="1" customWidth="1"/>
    <col min="13839" max="13839" width="10.42578125" style="85" customWidth="1"/>
    <col min="13840" max="13840" width="11.85546875" style="85" customWidth="1"/>
    <col min="13841" max="13841" width="14.7109375" style="85" customWidth="1"/>
    <col min="13842" max="13842" width="9" style="85" bestFit="1" customWidth="1"/>
    <col min="13843" max="14082" width="9.140625" style="85"/>
    <col min="14083" max="14083" width="4.7109375" style="85" bestFit="1" customWidth="1"/>
    <col min="14084" max="14084" width="9.7109375" style="85" bestFit="1" customWidth="1"/>
    <col min="14085" max="14085" width="10" style="85" bestFit="1" customWidth="1"/>
    <col min="14086" max="14086" width="8.85546875" style="85" bestFit="1" customWidth="1"/>
    <col min="14087" max="14087" width="22.85546875" style="85" customWidth="1"/>
    <col min="14088" max="14088" width="59.7109375" style="85" bestFit="1" customWidth="1"/>
    <col min="14089" max="14089" width="57.85546875" style="85" bestFit="1" customWidth="1"/>
    <col min="14090" max="14090" width="35.28515625" style="85" bestFit="1" customWidth="1"/>
    <col min="14091" max="14091" width="28.140625" style="85" bestFit="1" customWidth="1"/>
    <col min="14092" max="14092" width="33.140625" style="85" bestFit="1" customWidth="1"/>
    <col min="14093" max="14093" width="26" style="85" bestFit="1" customWidth="1"/>
    <col min="14094" max="14094" width="19.140625" style="85" bestFit="1" customWidth="1"/>
    <col min="14095" max="14095" width="10.42578125" style="85" customWidth="1"/>
    <col min="14096" max="14096" width="11.85546875" style="85" customWidth="1"/>
    <col min="14097" max="14097" width="14.7109375" style="85" customWidth="1"/>
    <col min="14098" max="14098" width="9" style="85" bestFit="1" customWidth="1"/>
    <col min="14099" max="14338" width="9.140625" style="85"/>
    <col min="14339" max="14339" width="4.7109375" style="85" bestFit="1" customWidth="1"/>
    <col min="14340" max="14340" width="9.7109375" style="85" bestFit="1" customWidth="1"/>
    <col min="14341" max="14341" width="10" style="85" bestFit="1" customWidth="1"/>
    <col min="14342" max="14342" width="8.85546875" style="85" bestFit="1" customWidth="1"/>
    <col min="14343" max="14343" width="22.85546875" style="85" customWidth="1"/>
    <col min="14344" max="14344" width="59.7109375" style="85" bestFit="1" customWidth="1"/>
    <col min="14345" max="14345" width="57.85546875" style="85" bestFit="1" customWidth="1"/>
    <col min="14346" max="14346" width="35.28515625" style="85" bestFit="1" customWidth="1"/>
    <col min="14347" max="14347" width="28.140625" style="85" bestFit="1" customWidth="1"/>
    <col min="14348" max="14348" width="33.140625" style="85" bestFit="1" customWidth="1"/>
    <col min="14349" max="14349" width="26" style="85" bestFit="1" customWidth="1"/>
    <col min="14350" max="14350" width="19.140625" style="85" bestFit="1" customWidth="1"/>
    <col min="14351" max="14351" width="10.42578125" style="85" customWidth="1"/>
    <col min="14352" max="14352" width="11.85546875" style="85" customWidth="1"/>
    <col min="14353" max="14353" width="14.7109375" style="85" customWidth="1"/>
    <col min="14354" max="14354" width="9" style="85" bestFit="1" customWidth="1"/>
    <col min="14355" max="14594" width="9.140625" style="85"/>
    <col min="14595" max="14595" width="4.7109375" style="85" bestFit="1" customWidth="1"/>
    <col min="14596" max="14596" width="9.7109375" style="85" bestFit="1" customWidth="1"/>
    <col min="14597" max="14597" width="10" style="85" bestFit="1" customWidth="1"/>
    <col min="14598" max="14598" width="8.85546875" style="85" bestFit="1" customWidth="1"/>
    <col min="14599" max="14599" width="22.85546875" style="85" customWidth="1"/>
    <col min="14600" max="14600" width="59.7109375" style="85" bestFit="1" customWidth="1"/>
    <col min="14601" max="14601" width="57.85546875" style="85" bestFit="1" customWidth="1"/>
    <col min="14602" max="14602" width="35.28515625" style="85" bestFit="1" customWidth="1"/>
    <col min="14603" max="14603" width="28.140625" style="85" bestFit="1" customWidth="1"/>
    <col min="14604" max="14604" width="33.140625" style="85" bestFit="1" customWidth="1"/>
    <col min="14605" max="14605" width="26" style="85" bestFit="1" customWidth="1"/>
    <col min="14606" max="14606" width="19.140625" style="85" bestFit="1" customWidth="1"/>
    <col min="14607" max="14607" width="10.42578125" style="85" customWidth="1"/>
    <col min="14608" max="14608" width="11.85546875" style="85" customWidth="1"/>
    <col min="14609" max="14609" width="14.7109375" style="85" customWidth="1"/>
    <col min="14610" max="14610" width="9" style="85" bestFit="1" customWidth="1"/>
    <col min="14611" max="14850" width="9.140625" style="85"/>
    <col min="14851" max="14851" width="4.7109375" style="85" bestFit="1" customWidth="1"/>
    <col min="14852" max="14852" width="9.7109375" style="85" bestFit="1" customWidth="1"/>
    <col min="14853" max="14853" width="10" style="85" bestFit="1" customWidth="1"/>
    <col min="14854" max="14854" width="8.85546875" style="85" bestFit="1" customWidth="1"/>
    <col min="14855" max="14855" width="22.85546875" style="85" customWidth="1"/>
    <col min="14856" max="14856" width="59.7109375" style="85" bestFit="1" customWidth="1"/>
    <col min="14857" max="14857" width="57.85546875" style="85" bestFit="1" customWidth="1"/>
    <col min="14858" max="14858" width="35.28515625" style="85" bestFit="1" customWidth="1"/>
    <col min="14859" max="14859" width="28.140625" style="85" bestFit="1" customWidth="1"/>
    <col min="14860" max="14860" width="33.140625" style="85" bestFit="1" customWidth="1"/>
    <col min="14861" max="14861" width="26" style="85" bestFit="1" customWidth="1"/>
    <col min="14862" max="14862" width="19.140625" style="85" bestFit="1" customWidth="1"/>
    <col min="14863" max="14863" width="10.42578125" style="85" customWidth="1"/>
    <col min="14864" max="14864" width="11.85546875" style="85" customWidth="1"/>
    <col min="14865" max="14865" width="14.7109375" style="85" customWidth="1"/>
    <col min="14866" max="14866" width="9" style="85" bestFit="1" customWidth="1"/>
    <col min="14867" max="15106" width="9.140625" style="85"/>
    <col min="15107" max="15107" width="4.7109375" style="85" bestFit="1" customWidth="1"/>
    <col min="15108" max="15108" width="9.7109375" style="85" bestFit="1" customWidth="1"/>
    <col min="15109" max="15109" width="10" style="85" bestFit="1" customWidth="1"/>
    <col min="15110" max="15110" width="8.85546875" style="85" bestFit="1" customWidth="1"/>
    <col min="15111" max="15111" width="22.85546875" style="85" customWidth="1"/>
    <col min="15112" max="15112" width="59.7109375" style="85" bestFit="1" customWidth="1"/>
    <col min="15113" max="15113" width="57.85546875" style="85" bestFit="1" customWidth="1"/>
    <col min="15114" max="15114" width="35.28515625" style="85" bestFit="1" customWidth="1"/>
    <col min="15115" max="15115" width="28.140625" style="85" bestFit="1" customWidth="1"/>
    <col min="15116" max="15116" width="33.140625" style="85" bestFit="1" customWidth="1"/>
    <col min="15117" max="15117" width="26" style="85" bestFit="1" customWidth="1"/>
    <col min="15118" max="15118" width="19.140625" style="85" bestFit="1" customWidth="1"/>
    <col min="15119" max="15119" width="10.42578125" style="85" customWidth="1"/>
    <col min="15120" max="15120" width="11.85546875" style="85" customWidth="1"/>
    <col min="15121" max="15121" width="14.7109375" style="85" customWidth="1"/>
    <col min="15122" max="15122" width="9" style="85" bestFit="1" customWidth="1"/>
    <col min="15123" max="15362" width="9.140625" style="85"/>
    <col min="15363" max="15363" width="4.7109375" style="85" bestFit="1" customWidth="1"/>
    <col min="15364" max="15364" width="9.7109375" style="85" bestFit="1" customWidth="1"/>
    <col min="15365" max="15365" width="10" style="85" bestFit="1" customWidth="1"/>
    <col min="15366" max="15366" width="8.85546875" style="85" bestFit="1" customWidth="1"/>
    <col min="15367" max="15367" width="22.85546875" style="85" customWidth="1"/>
    <col min="15368" max="15368" width="59.7109375" style="85" bestFit="1" customWidth="1"/>
    <col min="15369" max="15369" width="57.85546875" style="85" bestFit="1" customWidth="1"/>
    <col min="15370" max="15370" width="35.28515625" style="85" bestFit="1" customWidth="1"/>
    <col min="15371" max="15371" width="28.140625" style="85" bestFit="1" customWidth="1"/>
    <col min="15372" max="15372" width="33.140625" style="85" bestFit="1" customWidth="1"/>
    <col min="15373" max="15373" width="26" style="85" bestFit="1" customWidth="1"/>
    <col min="15374" max="15374" width="19.140625" style="85" bestFit="1" customWidth="1"/>
    <col min="15375" max="15375" width="10.42578125" style="85" customWidth="1"/>
    <col min="15376" max="15376" width="11.85546875" style="85" customWidth="1"/>
    <col min="15377" max="15377" width="14.7109375" style="85" customWidth="1"/>
    <col min="15378" max="15378" width="9" style="85" bestFit="1" customWidth="1"/>
    <col min="15379" max="15618" width="9.140625" style="85"/>
    <col min="15619" max="15619" width="4.7109375" style="85" bestFit="1" customWidth="1"/>
    <col min="15620" max="15620" width="9.7109375" style="85" bestFit="1" customWidth="1"/>
    <col min="15621" max="15621" width="10" style="85" bestFit="1" customWidth="1"/>
    <col min="15622" max="15622" width="8.85546875" style="85" bestFit="1" customWidth="1"/>
    <col min="15623" max="15623" width="22.85546875" style="85" customWidth="1"/>
    <col min="15624" max="15624" width="59.7109375" style="85" bestFit="1" customWidth="1"/>
    <col min="15625" max="15625" width="57.85546875" style="85" bestFit="1" customWidth="1"/>
    <col min="15626" max="15626" width="35.28515625" style="85" bestFit="1" customWidth="1"/>
    <col min="15627" max="15627" width="28.140625" style="85" bestFit="1" customWidth="1"/>
    <col min="15628" max="15628" width="33.140625" style="85" bestFit="1" customWidth="1"/>
    <col min="15629" max="15629" width="26" style="85" bestFit="1" customWidth="1"/>
    <col min="15630" max="15630" width="19.140625" style="85" bestFit="1" customWidth="1"/>
    <col min="15631" max="15631" width="10.42578125" style="85" customWidth="1"/>
    <col min="15632" max="15632" width="11.85546875" style="85" customWidth="1"/>
    <col min="15633" max="15633" width="14.7109375" style="85" customWidth="1"/>
    <col min="15634" max="15634" width="9" style="85" bestFit="1" customWidth="1"/>
    <col min="15635" max="15874" width="9.140625" style="85"/>
    <col min="15875" max="15875" width="4.7109375" style="85" bestFit="1" customWidth="1"/>
    <col min="15876" max="15876" width="9.7109375" style="85" bestFit="1" customWidth="1"/>
    <col min="15877" max="15877" width="10" style="85" bestFit="1" customWidth="1"/>
    <col min="15878" max="15878" width="8.85546875" style="85" bestFit="1" customWidth="1"/>
    <col min="15879" max="15879" width="22.85546875" style="85" customWidth="1"/>
    <col min="15880" max="15880" width="59.7109375" style="85" bestFit="1" customWidth="1"/>
    <col min="15881" max="15881" width="57.85546875" style="85" bestFit="1" customWidth="1"/>
    <col min="15882" max="15882" width="35.28515625" style="85" bestFit="1" customWidth="1"/>
    <col min="15883" max="15883" width="28.140625" style="85" bestFit="1" customWidth="1"/>
    <col min="15884" max="15884" width="33.140625" style="85" bestFit="1" customWidth="1"/>
    <col min="15885" max="15885" width="26" style="85" bestFit="1" customWidth="1"/>
    <col min="15886" max="15886" width="19.140625" style="85" bestFit="1" customWidth="1"/>
    <col min="15887" max="15887" width="10.42578125" style="85" customWidth="1"/>
    <col min="15888" max="15888" width="11.85546875" style="85" customWidth="1"/>
    <col min="15889" max="15889" width="14.7109375" style="85" customWidth="1"/>
    <col min="15890" max="15890" width="9" style="85" bestFit="1" customWidth="1"/>
    <col min="15891" max="16130" width="9.140625" style="85"/>
    <col min="16131" max="16131" width="4.7109375" style="85" bestFit="1" customWidth="1"/>
    <col min="16132" max="16132" width="9.7109375" style="85" bestFit="1" customWidth="1"/>
    <col min="16133" max="16133" width="10" style="85" bestFit="1" customWidth="1"/>
    <col min="16134" max="16134" width="8.85546875" style="85" bestFit="1" customWidth="1"/>
    <col min="16135" max="16135" width="22.85546875" style="85" customWidth="1"/>
    <col min="16136" max="16136" width="59.7109375" style="85" bestFit="1" customWidth="1"/>
    <col min="16137" max="16137" width="57.85546875" style="85" bestFit="1" customWidth="1"/>
    <col min="16138" max="16138" width="35.28515625" style="85" bestFit="1" customWidth="1"/>
    <col min="16139" max="16139" width="28.140625" style="85" bestFit="1" customWidth="1"/>
    <col min="16140" max="16140" width="33.140625" style="85" bestFit="1" customWidth="1"/>
    <col min="16141" max="16141" width="26" style="85" bestFit="1" customWidth="1"/>
    <col min="16142" max="16142" width="19.140625" style="85" bestFit="1" customWidth="1"/>
    <col min="16143" max="16143" width="10.42578125" style="85" customWidth="1"/>
    <col min="16144" max="16144" width="11.85546875" style="85" customWidth="1"/>
    <col min="16145" max="16145" width="14.7109375" style="85" customWidth="1"/>
    <col min="16146" max="16146" width="9" style="85" bestFit="1" customWidth="1"/>
    <col min="16147" max="16384" width="9.140625" style="85"/>
  </cols>
  <sheetData>
    <row r="2" spans="1:19" ht="14.25" customHeight="1" x14ac:dyDescent="0.25">
      <c r="A2" s="14" t="s">
        <v>1050</v>
      </c>
    </row>
    <row r="3" spans="1:19" x14ac:dyDescent="0.25">
      <c r="M3" s="86"/>
      <c r="N3" s="86"/>
      <c r="O3" s="86"/>
      <c r="P3" s="86"/>
    </row>
    <row r="4" spans="1:19" s="63" customFormat="1" ht="31.5" customHeight="1" x14ac:dyDescent="0.2">
      <c r="A4" s="845" t="s">
        <v>0</v>
      </c>
      <c r="B4" s="847" t="s">
        <v>1</v>
      </c>
      <c r="C4" s="847" t="s">
        <v>2</v>
      </c>
      <c r="D4" s="847" t="s">
        <v>3</v>
      </c>
      <c r="E4" s="845" t="s">
        <v>4</v>
      </c>
      <c r="F4" s="845" t="s">
        <v>5</v>
      </c>
      <c r="G4" s="845" t="s">
        <v>6</v>
      </c>
      <c r="H4" s="849" t="s">
        <v>7</v>
      </c>
      <c r="I4" s="849"/>
      <c r="J4" s="845" t="s">
        <v>8</v>
      </c>
      <c r="K4" s="850" t="s">
        <v>9</v>
      </c>
      <c r="L4" s="851"/>
      <c r="M4" s="843" t="s">
        <v>10</v>
      </c>
      <c r="N4" s="844"/>
      <c r="O4" s="843" t="s">
        <v>11</v>
      </c>
      <c r="P4" s="844"/>
      <c r="Q4" s="845" t="s">
        <v>12</v>
      </c>
      <c r="R4" s="847" t="s">
        <v>13</v>
      </c>
      <c r="S4" s="62"/>
    </row>
    <row r="5" spans="1:19" s="63" customFormat="1" x14ac:dyDescent="0.2">
      <c r="A5" s="846"/>
      <c r="B5" s="848"/>
      <c r="C5" s="848"/>
      <c r="D5" s="848"/>
      <c r="E5" s="846"/>
      <c r="F5" s="846"/>
      <c r="G5" s="846"/>
      <c r="H5" s="170" t="s">
        <v>14</v>
      </c>
      <c r="I5" s="170" t="s">
        <v>15</v>
      </c>
      <c r="J5" s="846"/>
      <c r="K5" s="171">
        <v>2020</v>
      </c>
      <c r="L5" s="171">
        <v>2021</v>
      </c>
      <c r="M5" s="2">
        <v>2020</v>
      </c>
      <c r="N5" s="2">
        <v>2021</v>
      </c>
      <c r="O5" s="2">
        <v>2020</v>
      </c>
      <c r="P5" s="2">
        <v>2021</v>
      </c>
      <c r="Q5" s="846"/>
      <c r="R5" s="848"/>
      <c r="S5" s="62"/>
    </row>
    <row r="6" spans="1:19" s="63" customFormat="1" x14ac:dyDescent="0.2">
      <c r="A6" s="169" t="s">
        <v>16</v>
      </c>
      <c r="B6" s="170" t="s">
        <v>17</v>
      </c>
      <c r="C6" s="170" t="s">
        <v>18</v>
      </c>
      <c r="D6" s="170" t="s">
        <v>19</v>
      </c>
      <c r="E6" s="169" t="s">
        <v>20</v>
      </c>
      <c r="F6" s="169" t="s">
        <v>21</v>
      </c>
      <c r="G6" s="169" t="s">
        <v>22</v>
      </c>
      <c r="H6" s="170" t="s">
        <v>23</v>
      </c>
      <c r="I6" s="170" t="s">
        <v>24</v>
      </c>
      <c r="J6" s="169" t="s">
        <v>25</v>
      </c>
      <c r="K6" s="171" t="s">
        <v>26</v>
      </c>
      <c r="L6" s="171" t="s">
        <v>27</v>
      </c>
      <c r="M6" s="172" t="s">
        <v>28</v>
      </c>
      <c r="N6" s="172" t="s">
        <v>29</v>
      </c>
      <c r="O6" s="172" t="s">
        <v>30</v>
      </c>
      <c r="P6" s="172" t="s">
        <v>31</v>
      </c>
      <c r="Q6" s="169" t="s">
        <v>32</v>
      </c>
      <c r="R6" s="170" t="s">
        <v>33</v>
      </c>
      <c r="S6" s="62"/>
    </row>
    <row r="7" spans="1:19" s="3" customFormat="1" ht="45" x14ac:dyDescent="0.25">
      <c r="A7" s="242">
        <v>1</v>
      </c>
      <c r="B7" s="243">
        <v>2.2999999999999998</v>
      </c>
      <c r="C7" s="243">
        <v>1</v>
      </c>
      <c r="D7" s="243">
        <v>3</v>
      </c>
      <c r="E7" s="238" t="s">
        <v>263</v>
      </c>
      <c r="F7" s="238" t="s">
        <v>204</v>
      </c>
      <c r="G7" s="240" t="s">
        <v>264</v>
      </c>
      <c r="H7" s="238" t="s">
        <v>123</v>
      </c>
      <c r="I7" s="238">
        <v>3000</v>
      </c>
      <c r="J7" s="240" t="s">
        <v>124</v>
      </c>
      <c r="K7" s="243" t="s">
        <v>40</v>
      </c>
      <c r="L7" s="243"/>
      <c r="M7" s="254">
        <v>19152</v>
      </c>
      <c r="N7" s="254"/>
      <c r="O7" s="254">
        <v>19152</v>
      </c>
      <c r="P7" s="254"/>
      <c r="Q7" s="263" t="s">
        <v>121</v>
      </c>
      <c r="R7" s="243" t="s">
        <v>122</v>
      </c>
      <c r="S7" s="6"/>
    </row>
    <row r="8" spans="1:19" s="3" customFormat="1" ht="135" x14ac:dyDescent="0.25">
      <c r="A8" s="242">
        <v>2</v>
      </c>
      <c r="B8" s="243">
        <v>6</v>
      </c>
      <c r="C8" s="243">
        <v>1</v>
      </c>
      <c r="D8" s="243">
        <v>9</v>
      </c>
      <c r="E8" s="238" t="s">
        <v>125</v>
      </c>
      <c r="F8" s="243" t="s">
        <v>126</v>
      </c>
      <c r="G8" s="242" t="s">
        <v>53</v>
      </c>
      <c r="H8" s="243" t="s">
        <v>127</v>
      </c>
      <c r="I8" s="243">
        <v>335</v>
      </c>
      <c r="J8" s="243" t="s">
        <v>128</v>
      </c>
      <c r="K8" s="243" t="s">
        <v>161</v>
      </c>
      <c r="L8" s="243"/>
      <c r="M8" s="254">
        <v>172846</v>
      </c>
      <c r="N8" s="254"/>
      <c r="O8" s="254">
        <v>172846</v>
      </c>
      <c r="P8" s="254"/>
      <c r="Q8" s="263" t="s">
        <v>121</v>
      </c>
      <c r="R8" s="243" t="s">
        <v>122</v>
      </c>
      <c r="S8" s="6"/>
    </row>
    <row r="9" spans="1:19" s="3" customFormat="1" ht="135" x14ac:dyDescent="0.25">
      <c r="A9" s="243">
        <v>3</v>
      </c>
      <c r="B9" s="238">
        <v>3</v>
      </c>
      <c r="C9" s="238">
        <v>1</v>
      </c>
      <c r="D9" s="238">
        <v>9</v>
      </c>
      <c r="E9" s="238" t="s">
        <v>174</v>
      </c>
      <c r="F9" s="243" t="s">
        <v>129</v>
      </c>
      <c r="G9" s="240" t="s">
        <v>120</v>
      </c>
      <c r="H9" s="238" t="s">
        <v>57</v>
      </c>
      <c r="I9" s="238">
        <v>2</v>
      </c>
      <c r="J9" s="238" t="s">
        <v>130</v>
      </c>
      <c r="K9" s="243" t="s">
        <v>47</v>
      </c>
      <c r="L9" s="243"/>
      <c r="M9" s="254">
        <v>30000</v>
      </c>
      <c r="N9" s="254"/>
      <c r="O9" s="254">
        <v>30000</v>
      </c>
      <c r="P9" s="254"/>
      <c r="Q9" s="263" t="s">
        <v>121</v>
      </c>
      <c r="R9" s="243" t="s">
        <v>122</v>
      </c>
      <c r="S9" s="6"/>
    </row>
    <row r="10" spans="1:19" s="3" customFormat="1" ht="147.75" customHeight="1" x14ac:dyDescent="0.25">
      <c r="A10" s="242">
        <v>4</v>
      </c>
      <c r="B10" s="243">
        <v>6</v>
      </c>
      <c r="C10" s="243">
        <v>1</v>
      </c>
      <c r="D10" s="243">
        <v>13</v>
      </c>
      <c r="E10" s="243" t="s">
        <v>131</v>
      </c>
      <c r="F10" s="243" t="s">
        <v>265</v>
      </c>
      <c r="G10" s="243" t="s">
        <v>175</v>
      </c>
      <c r="H10" s="243" t="s">
        <v>176</v>
      </c>
      <c r="I10" s="243" t="s">
        <v>177</v>
      </c>
      <c r="J10" s="243" t="s">
        <v>132</v>
      </c>
      <c r="K10" s="243" t="s">
        <v>40</v>
      </c>
      <c r="L10" s="243"/>
      <c r="M10" s="254">
        <v>53000</v>
      </c>
      <c r="N10" s="254"/>
      <c r="O10" s="254">
        <v>53000</v>
      </c>
      <c r="P10" s="254"/>
      <c r="Q10" s="263" t="s">
        <v>121</v>
      </c>
      <c r="R10" s="243" t="s">
        <v>122</v>
      </c>
      <c r="S10" s="6"/>
    </row>
    <row r="11" spans="1:19" s="3" customFormat="1" ht="121.5" customHeight="1" x14ac:dyDescent="0.25">
      <c r="A11" s="242">
        <v>5</v>
      </c>
      <c r="B11" s="242">
        <v>1</v>
      </c>
      <c r="C11" s="242">
        <v>1</v>
      </c>
      <c r="D11" s="242">
        <v>6</v>
      </c>
      <c r="E11" s="243" t="s">
        <v>266</v>
      </c>
      <c r="F11" s="243" t="s">
        <v>133</v>
      </c>
      <c r="G11" s="242" t="s">
        <v>54</v>
      </c>
      <c r="H11" s="41" t="s">
        <v>134</v>
      </c>
      <c r="I11" s="242">
        <v>3000</v>
      </c>
      <c r="J11" s="238" t="s">
        <v>130</v>
      </c>
      <c r="K11" s="242" t="s">
        <v>40</v>
      </c>
      <c r="L11" s="41"/>
      <c r="M11" s="251">
        <v>20000</v>
      </c>
      <c r="N11" s="41"/>
      <c r="O11" s="251">
        <v>20000</v>
      </c>
      <c r="P11" s="41"/>
      <c r="Q11" s="263" t="s">
        <v>121</v>
      </c>
      <c r="R11" s="243" t="s">
        <v>122</v>
      </c>
      <c r="S11" s="6"/>
    </row>
    <row r="12" spans="1:19" ht="145.5" customHeight="1" x14ac:dyDescent="0.25">
      <c r="A12" s="242">
        <v>6</v>
      </c>
      <c r="B12" s="242">
        <v>6</v>
      </c>
      <c r="C12" s="242">
        <v>1</v>
      </c>
      <c r="D12" s="242">
        <v>6</v>
      </c>
      <c r="E12" s="242" t="s">
        <v>775</v>
      </c>
      <c r="F12" s="243" t="s">
        <v>267</v>
      </c>
      <c r="G12" s="242" t="s">
        <v>162</v>
      </c>
      <c r="H12" s="242" t="s">
        <v>55</v>
      </c>
      <c r="I12" s="242">
        <v>25</v>
      </c>
      <c r="J12" s="243" t="s">
        <v>163</v>
      </c>
      <c r="K12" s="242" t="s">
        <v>161</v>
      </c>
      <c r="L12" s="242"/>
      <c r="M12" s="251">
        <v>31449</v>
      </c>
      <c r="N12" s="242"/>
      <c r="O12" s="251">
        <v>31449</v>
      </c>
      <c r="P12" s="242"/>
      <c r="Q12" s="243" t="s">
        <v>121</v>
      </c>
      <c r="R12" s="243" t="s">
        <v>122</v>
      </c>
    </row>
    <row r="13" spans="1:19" ht="90" customHeight="1" x14ac:dyDescent="0.25">
      <c r="A13" s="242">
        <v>7</v>
      </c>
      <c r="B13" s="242">
        <v>3</v>
      </c>
      <c r="C13" s="242">
        <v>1</v>
      </c>
      <c r="D13" s="242">
        <v>9</v>
      </c>
      <c r="E13" s="242" t="s">
        <v>164</v>
      </c>
      <c r="F13" s="243" t="s">
        <v>165</v>
      </c>
      <c r="G13" s="242" t="s">
        <v>162</v>
      </c>
      <c r="H13" s="242" t="s">
        <v>55</v>
      </c>
      <c r="I13" s="242">
        <v>150</v>
      </c>
      <c r="J13" s="242" t="s">
        <v>268</v>
      </c>
      <c r="K13" s="242" t="s">
        <v>161</v>
      </c>
      <c r="L13" s="242"/>
      <c r="M13" s="251">
        <v>47848</v>
      </c>
      <c r="N13" s="242"/>
      <c r="O13" s="251">
        <v>47848</v>
      </c>
      <c r="P13" s="242"/>
      <c r="Q13" s="243" t="s">
        <v>121</v>
      </c>
      <c r="R13" s="243" t="s">
        <v>122</v>
      </c>
    </row>
    <row r="14" spans="1:19" ht="69.75" customHeight="1" x14ac:dyDescent="0.25">
      <c r="A14" s="834">
        <v>8</v>
      </c>
      <c r="B14" s="834">
        <v>6</v>
      </c>
      <c r="C14" s="834">
        <v>5</v>
      </c>
      <c r="D14" s="834">
        <v>11</v>
      </c>
      <c r="E14" s="836" t="s">
        <v>269</v>
      </c>
      <c r="F14" s="836" t="s">
        <v>126</v>
      </c>
      <c r="G14" s="834" t="s">
        <v>270</v>
      </c>
      <c r="H14" s="242" t="s">
        <v>57</v>
      </c>
      <c r="I14" s="242">
        <v>1</v>
      </c>
      <c r="J14" s="836" t="s">
        <v>128</v>
      </c>
      <c r="K14" s="834" t="s">
        <v>271</v>
      </c>
      <c r="L14" s="834"/>
      <c r="M14" s="852">
        <v>34237.199999999997</v>
      </c>
      <c r="N14" s="834"/>
      <c r="O14" s="852">
        <v>34237.199999999997</v>
      </c>
      <c r="P14" s="834"/>
      <c r="Q14" s="836" t="s">
        <v>121</v>
      </c>
      <c r="R14" s="836" t="s">
        <v>122</v>
      </c>
    </row>
    <row r="15" spans="1:19" ht="76.5" customHeight="1" x14ac:dyDescent="0.25">
      <c r="A15" s="835"/>
      <c r="B15" s="835"/>
      <c r="C15" s="835"/>
      <c r="D15" s="835"/>
      <c r="E15" s="833"/>
      <c r="F15" s="833"/>
      <c r="G15" s="835"/>
      <c r="H15" s="242" t="s">
        <v>272</v>
      </c>
      <c r="I15" s="242">
        <v>85</v>
      </c>
      <c r="J15" s="833"/>
      <c r="K15" s="835"/>
      <c r="L15" s="835"/>
      <c r="M15" s="853"/>
      <c r="N15" s="835"/>
      <c r="O15" s="853"/>
      <c r="P15" s="835"/>
      <c r="Q15" s="833"/>
      <c r="R15" s="833"/>
    </row>
    <row r="16" spans="1:19" ht="79.5" customHeight="1" x14ac:dyDescent="0.25">
      <c r="A16" s="834">
        <v>9</v>
      </c>
      <c r="B16" s="834">
        <v>6</v>
      </c>
      <c r="C16" s="836">
        <v>5</v>
      </c>
      <c r="D16" s="836">
        <v>11</v>
      </c>
      <c r="E16" s="836" t="s">
        <v>274</v>
      </c>
      <c r="F16" s="836" t="s">
        <v>275</v>
      </c>
      <c r="G16" s="834" t="s">
        <v>193</v>
      </c>
      <c r="H16" s="243" t="s">
        <v>57</v>
      </c>
      <c r="I16" s="243">
        <v>1</v>
      </c>
      <c r="J16" s="836" t="s">
        <v>128</v>
      </c>
      <c r="K16" s="854"/>
      <c r="L16" s="836" t="s">
        <v>276</v>
      </c>
      <c r="M16" s="854"/>
      <c r="N16" s="856">
        <v>143718.79</v>
      </c>
      <c r="O16" s="854"/>
      <c r="P16" s="856">
        <v>143718.79</v>
      </c>
      <c r="Q16" s="836" t="s">
        <v>121</v>
      </c>
      <c r="R16" s="836" t="s">
        <v>122</v>
      </c>
    </row>
    <row r="17" spans="1:19" ht="104.25" customHeight="1" x14ac:dyDescent="0.25">
      <c r="A17" s="835"/>
      <c r="B17" s="835"/>
      <c r="C17" s="833"/>
      <c r="D17" s="833"/>
      <c r="E17" s="833"/>
      <c r="F17" s="833"/>
      <c r="G17" s="835"/>
      <c r="H17" s="243" t="s">
        <v>277</v>
      </c>
      <c r="I17" s="243" t="s">
        <v>278</v>
      </c>
      <c r="J17" s="833"/>
      <c r="K17" s="855"/>
      <c r="L17" s="833"/>
      <c r="M17" s="855"/>
      <c r="N17" s="857"/>
      <c r="O17" s="855"/>
      <c r="P17" s="857"/>
      <c r="Q17" s="833"/>
      <c r="R17" s="833"/>
      <c r="S17" s="86"/>
    </row>
    <row r="18" spans="1:19" ht="67.5" customHeight="1" x14ac:dyDescent="0.25">
      <c r="A18" s="834">
        <v>10</v>
      </c>
      <c r="B18" s="836">
        <v>6</v>
      </c>
      <c r="C18" s="836">
        <v>5</v>
      </c>
      <c r="D18" s="836">
        <v>11</v>
      </c>
      <c r="E18" s="836" t="s">
        <v>279</v>
      </c>
      <c r="F18" s="836" t="s">
        <v>126</v>
      </c>
      <c r="G18" s="834" t="s">
        <v>280</v>
      </c>
      <c r="H18" s="243" t="s">
        <v>57</v>
      </c>
      <c r="I18" s="243">
        <v>1</v>
      </c>
      <c r="J18" s="836" t="s">
        <v>281</v>
      </c>
      <c r="K18" s="854"/>
      <c r="L18" s="836" t="s">
        <v>161</v>
      </c>
      <c r="M18" s="854"/>
      <c r="N18" s="856">
        <v>250000</v>
      </c>
      <c r="O18" s="854"/>
      <c r="P18" s="856">
        <v>250000</v>
      </c>
      <c r="Q18" s="836" t="s">
        <v>121</v>
      </c>
      <c r="R18" s="836" t="s">
        <v>122</v>
      </c>
    </row>
    <row r="19" spans="1:19" ht="90" customHeight="1" x14ac:dyDescent="0.25">
      <c r="A19" s="835"/>
      <c r="B19" s="833"/>
      <c r="C19" s="833"/>
      <c r="D19" s="833"/>
      <c r="E19" s="833"/>
      <c r="F19" s="833"/>
      <c r="G19" s="835"/>
      <c r="H19" s="243" t="s">
        <v>55</v>
      </c>
      <c r="I19" s="243" t="s">
        <v>282</v>
      </c>
      <c r="J19" s="833"/>
      <c r="K19" s="855"/>
      <c r="L19" s="833"/>
      <c r="M19" s="855"/>
      <c r="N19" s="857"/>
      <c r="O19" s="855"/>
      <c r="P19" s="857"/>
      <c r="Q19" s="833"/>
      <c r="R19" s="833"/>
    </row>
    <row r="20" spans="1:19" ht="63.75" customHeight="1" x14ac:dyDescent="0.25">
      <c r="A20" s="836">
        <v>11</v>
      </c>
      <c r="B20" s="836">
        <v>3</v>
      </c>
      <c r="C20" s="836">
        <v>1</v>
      </c>
      <c r="D20" s="836">
        <v>13</v>
      </c>
      <c r="E20" s="836" t="s">
        <v>174</v>
      </c>
      <c r="F20" s="836" t="s">
        <v>129</v>
      </c>
      <c r="G20" s="834" t="s">
        <v>283</v>
      </c>
      <c r="H20" s="243" t="s">
        <v>57</v>
      </c>
      <c r="I20" s="243">
        <v>2</v>
      </c>
      <c r="J20" s="836" t="s">
        <v>130</v>
      </c>
      <c r="K20" s="854"/>
      <c r="L20" s="836" t="s">
        <v>43</v>
      </c>
      <c r="M20" s="854"/>
      <c r="N20" s="856">
        <v>30000</v>
      </c>
      <c r="O20" s="854"/>
      <c r="P20" s="856">
        <v>30000</v>
      </c>
      <c r="Q20" s="836" t="s">
        <v>121</v>
      </c>
      <c r="R20" s="836" t="s">
        <v>122</v>
      </c>
    </row>
    <row r="21" spans="1:19" ht="82.5" customHeight="1" x14ac:dyDescent="0.25">
      <c r="A21" s="833"/>
      <c r="B21" s="833"/>
      <c r="C21" s="833"/>
      <c r="D21" s="833"/>
      <c r="E21" s="833"/>
      <c r="F21" s="833"/>
      <c r="G21" s="835"/>
      <c r="H21" s="243" t="s">
        <v>159</v>
      </c>
      <c r="I21" s="243" t="s">
        <v>284</v>
      </c>
      <c r="J21" s="833"/>
      <c r="K21" s="855"/>
      <c r="L21" s="833"/>
      <c r="M21" s="855"/>
      <c r="N21" s="857"/>
      <c r="O21" s="855"/>
      <c r="P21" s="857"/>
      <c r="Q21" s="833"/>
      <c r="R21" s="833"/>
    </row>
    <row r="22" spans="1:19" ht="141" customHeight="1" x14ac:dyDescent="0.25">
      <c r="A22" s="242">
        <v>12</v>
      </c>
      <c r="B22" s="243">
        <v>6</v>
      </c>
      <c r="C22" s="243">
        <v>3</v>
      </c>
      <c r="D22" s="243">
        <v>13</v>
      </c>
      <c r="E22" s="243" t="s">
        <v>286</v>
      </c>
      <c r="F22" s="243" t="s">
        <v>287</v>
      </c>
      <c r="G22" s="243" t="s">
        <v>288</v>
      </c>
      <c r="H22" s="243" t="s">
        <v>196</v>
      </c>
      <c r="I22" s="243">
        <v>1</v>
      </c>
      <c r="J22" s="243" t="s">
        <v>281</v>
      </c>
      <c r="K22" s="253"/>
      <c r="L22" s="243" t="s">
        <v>43</v>
      </c>
      <c r="M22" s="253"/>
      <c r="N22" s="254">
        <v>30000</v>
      </c>
      <c r="O22" s="253"/>
      <c r="P22" s="254">
        <v>30000</v>
      </c>
      <c r="Q22" s="243" t="s">
        <v>121</v>
      </c>
      <c r="R22" s="243" t="s">
        <v>122</v>
      </c>
    </row>
    <row r="23" spans="1:19" ht="68.25" customHeight="1" x14ac:dyDescent="0.25">
      <c r="A23" s="834">
        <v>13</v>
      </c>
      <c r="B23" s="834">
        <v>6</v>
      </c>
      <c r="C23" s="834">
        <v>1</v>
      </c>
      <c r="D23" s="834">
        <v>13</v>
      </c>
      <c r="E23" s="834" t="s">
        <v>164</v>
      </c>
      <c r="F23" s="836" t="s">
        <v>165</v>
      </c>
      <c r="G23" s="834" t="s">
        <v>162</v>
      </c>
      <c r="H23" s="242" t="s">
        <v>289</v>
      </c>
      <c r="I23" s="243">
        <v>1</v>
      </c>
      <c r="J23" s="834" t="s">
        <v>268</v>
      </c>
      <c r="K23" s="854"/>
      <c r="L23" s="834" t="s">
        <v>43</v>
      </c>
      <c r="M23" s="854"/>
      <c r="N23" s="852">
        <v>35599.89</v>
      </c>
      <c r="O23" s="854"/>
      <c r="P23" s="852">
        <v>35599.89</v>
      </c>
      <c r="Q23" s="836" t="s">
        <v>121</v>
      </c>
      <c r="R23" s="836" t="s">
        <v>122</v>
      </c>
    </row>
    <row r="24" spans="1:19" ht="52.5" customHeight="1" x14ac:dyDescent="0.25">
      <c r="A24" s="835"/>
      <c r="B24" s="835"/>
      <c r="C24" s="835"/>
      <c r="D24" s="835"/>
      <c r="E24" s="835"/>
      <c r="F24" s="833"/>
      <c r="G24" s="835"/>
      <c r="H24" s="243" t="s">
        <v>55</v>
      </c>
      <c r="I24" s="243" t="s">
        <v>290</v>
      </c>
      <c r="J24" s="835"/>
      <c r="K24" s="855"/>
      <c r="L24" s="835"/>
      <c r="M24" s="855"/>
      <c r="N24" s="853"/>
      <c r="O24" s="855"/>
      <c r="P24" s="853"/>
      <c r="Q24" s="833"/>
      <c r="R24" s="833"/>
    </row>
    <row r="25" spans="1:19" ht="64.5" customHeight="1" x14ac:dyDescent="0.25">
      <c r="A25" s="265">
        <v>14</v>
      </c>
      <c r="B25" s="265">
        <v>6</v>
      </c>
      <c r="C25" s="265">
        <v>3</v>
      </c>
      <c r="D25" s="265">
        <v>13</v>
      </c>
      <c r="E25" s="265" t="s">
        <v>273</v>
      </c>
      <c r="F25" s="243" t="s">
        <v>204</v>
      </c>
      <c r="G25" s="242" t="s">
        <v>957</v>
      </c>
      <c r="H25" s="242" t="s">
        <v>202</v>
      </c>
      <c r="I25" s="242">
        <v>2000</v>
      </c>
      <c r="J25" s="243" t="s">
        <v>958</v>
      </c>
      <c r="K25" s="265"/>
      <c r="L25" s="242" t="s">
        <v>949</v>
      </c>
      <c r="M25" s="265"/>
      <c r="N25" s="251">
        <v>90000</v>
      </c>
      <c r="O25" s="265"/>
      <c r="P25" s="251">
        <v>90000</v>
      </c>
      <c r="Q25" s="243" t="s">
        <v>294</v>
      </c>
      <c r="R25" s="243" t="s">
        <v>122</v>
      </c>
      <c r="S25" s="13"/>
    </row>
    <row r="26" spans="1:19" ht="99.75" customHeight="1" x14ac:dyDescent="0.25">
      <c r="A26" s="265">
        <v>15</v>
      </c>
      <c r="B26" s="242">
        <v>1</v>
      </c>
      <c r="C26" s="242">
        <v>1</v>
      </c>
      <c r="D26" s="242">
        <v>13</v>
      </c>
      <c r="E26" s="242" t="s">
        <v>292</v>
      </c>
      <c r="F26" s="243" t="s">
        <v>293</v>
      </c>
      <c r="G26" s="242" t="s">
        <v>193</v>
      </c>
      <c r="H26" s="242" t="s">
        <v>57</v>
      </c>
      <c r="I26" s="242">
        <v>4</v>
      </c>
      <c r="J26" s="242" t="s">
        <v>268</v>
      </c>
      <c r="K26" s="242"/>
      <c r="L26" s="242" t="s">
        <v>221</v>
      </c>
      <c r="M26" s="242"/>
      <c r="N26" s="251">
        <v>25000</v>
      </c>
      <c r="O26" s="242"/>
      <c r="P26" s="251">
        <v>25000</v>
      </c>
      <c r="Q26" s="243" t="s">
        <v>294</v>
      </c>
      <c r="R26" s="243" t="s">
        <v>122</v>
      </c>
    </row>
    <row r="27" spans="1:19" ht="45" x14ac:dyDescent="0.25">
      <c r="A27" s="242">
        <v>16</v>
      </c>
      <c r="B27" s="243">
        <v>6</v>
      </c>
      <c r="C27" s="243">
        <v>1</v>
      </c>
      <c r="D27" s="243">
        <v>6</v>
      </c>
      <c r="E27" s="238" t="s">
        <v>959</v>
      </c>
      <c r="F27" s="238" t="s">
        <v>960</v>
      </c>
      <c r="G27" s="240" t="s">
        <v>380</v>
      </c>
      <c r="H27" s="238" t="s">
        <v>615</v>
      </c>
      <c r="I27" s="238">
        <v>27</v>
      </c>
      <c r="J27" s="240" t="s">
        <v>961</v>
      </c>
      <c r="K27" s="243"/>
      <c r="L27" s="243" t="s">
        <v>47</v>
      </c>
      <c r="M27" s="254"/>
      <c r="N27" s="254" t="s">
        <v>962</v>
      </c>
      <c r="O27" s="254"/>
      <c r="P27" s="254">
        <v>1470</v>
      </c>
      <c r="Q27" s="263" t="s">
        <v>121</v>
      </c>
      <c r="R27" s="243" t="s">
        <v>122</v>
      </c>
    </row>
    <row r="28" spans="1:19" ht="60" x14ac:dyDescent="0.25">
      <c r="A28" s="243">
        <v>17</v>
      </c>
      <c r="B28" s="238">
        <v>6</v>
      </c>
      <c r="C28" s="238">
        <v>1</v>
      </c>
      <c r="D28" s="238">
        <v>13</v>
      </c>
      <c r="E28" s="238" t="s">
        <v>963</v>
      </c>
      <c r="F28" s="243" t="s">
        <v>964</v>
      </c>
      <c r="G28" s="240" t="s">
        <v>56</v>
      </c>
      <c r="H28" s="238" t="s">
        <v>57</v>
      </c>
      <c r="I28" s="238">
        <v>1</v>
      </c>
      <c r="J28" s="238" t="s">
        <v>285</v>
      </c>
      <c r="K28" s="243"/>
      <c r="L28" s="243" t="s">
        <v>43</v>
      </c>
      <c r="M28" s="254"/>
      <c r="N28" s="254">
        <v>40000</v>
      </c>
      <c r="O28" s="254"/>
      <c r="P28" s="254">
        <v>40000</v>
      </c>
      <c r="Q28" s="263" t="s">
        <v>121</v>
      </c>
      <c r="R28" s="243" t="s">
        <v>122</v>
      </c>
    </row>
    <row r="29" spans="1:19" ht="120" x14ac:dyDescent="0.25">
      <c r="A29" s="242">
        <v>18</v>
      </c>
      <c r="B29" s="242">
        <v>6</v>
      </c>
      <c r="C29" s="242">
        <v>1</v>
      </c>
      <c r="D29" s="242">
        <v>13</v>
      </c>
      <c r="E29" s="243" t="s">
        <v>965</v>
      </c>
      <c r="F29" s="243" t="s">
        <v>267</v>
      </c>
      <c r="G29" s="242" t="s">
        <v>966</v>
      </c>
      <c r="H29" s="41" t="s">
        <v>55</v>
      </c>
      <c r="I29" s="242">
        <v>33</v>
      </c>
      <c r="J29" s="238" t="s">
        <v>967</v>
      </c>
      <c r="K29" s="242"/>
      <c r="L29" s="242" t="s">
        <v>52</v>
      </c>
      <c r="M29" s="251"/>
      <c r="N29" s="251">
        <v>23847.24</v>
      </c>
      <c r="O29" s="251"/>
      <c r="P29" s="251">
        <v>23847.24</v>
      </c>
      <c r="Q29" s="263" t="s">
        <v>121</v>
      </c>
      <c r="R29" s="243" t="s">
        <v>122</v>
      </c>
    </row>
    <row r="30" spans="1:19" ht="75" x14ac:dyDescent="0.25">
      <c r="A30" s="242">
        <v>19</v>
      </c>
      <c r="B30" s="242">
        <v>6</v>
      </c>
      <c r="C30" s="242">
        <v>1</v>
      </c>
      <c r="D30" s="242">
        <v>13</v>
      </c>
      <c r="E30" s="242" t="s">
        <v>968</v>
      </c>
      <c r="F30" s="243" t="s">
        <v>969</v>
      </c>
      <c r="G30" s="242" t="s">
        <v>56</v>
      </c>
      <c r="H30" s="242" t="s">
        <v>332</v>
      </c>
      <c r="I30" s="242">
        <v>1</v>
      </c>
      <c r="J30" s="242" t="s">
        <v>970</v>
      </c>
      <c r="K30" s="242"/>
      <c r="L30" s="242" t="s">
        <v>52</v>
      </c>
      <c r="M30" s="251"/>
      <c r="N30" s="251">
        <v>96117.99</v>
      </c>
      <c r="O30" s="251"/>
      <c r="P30" s="251">
        <v>96117.99</v>
      </c>
      <c r="Q30" s="243" t="s">
        <v>121</v>
      </c>
      <c r="R30" s="243" t="s">
        <v>122</v>
      </c>
    </row>
    <row r="31" spans="1:19" ht="60" x14ac:dyDescent="0.25">
      <c r="A31" s="242">
        <v>20</v>
      </c>
      <c r="B31" s="242">
        <v>6</v>
      </c>
      <c r="C31" s="242">
        <v>1</v>
      </c>
      <c r="D31" s="242">
        <v>13</v>
      </c>
      <c r="E31" s="242" t="s">
        <v>971</v>
      </c>
      <c r="F31" s="243" t="s">
        <v>293</v>
      </c>
      <c r="G31" s="242" t="s">
        <v>947</v>
      </c>
      <c r="H31" s="242" t="s">
        <v>332</v>
      </c>
      <c r="I31" s="242">
        <v>1</v>
      </c>
      <c r="J31" s="242" t="s">
        <v>972</v>
      </c>
      <c r="K31" s="242"/>
      <c r="L31" s="242" t="s">
        <v>52</v>
      </c>
      <c r="M31" s="242"/>
      <c r="N31" s="251">
        <v>33210</v>
      </c>
      <c r="O31" s="242"/>
      <c r="P31" s="251">
        <v>33210</v>
      </c>
      <c r="Q31" s="243" t="s">
        <v>121</v>
      </c>
      <c r="R31" s="243" t="s">
        <v>973</v>
      </c>
    </row>
    <row r="33" spans="12:16" x14ac:dyDescent="0.25">
      <c r="L33" s="826"/>
      <c r="M33" s="829" t="s">
        <v>35</v>
      </c>
      <c r="N33" s="829"/>
      <c r="O33" s="829"/>
    </row>
    <row r="34" spans="12:16" x14ac:dyDescent="0.25">
      <c r="L34" s="827"/>
      <c r="M34" s="826" t="s">
        <v>36</v>
      </c>
      <c r="N34" s="829" t="s">
        <v>37</v>
      </c>
      <c r="O34" s="829"/>
    </row>
    <row r="35" spans="12:16" x14ac:dyDescent="0.25">
      <c r="L35" s="828"/>
      <c r="M35" s="828"/>
      <c r="N35" s="165">
        <v>2020</v>
      </c>
      <c r="O35" s="165">
        <v>2021</v>
      </c>
    </row>
    <row r="36" spans="12:16" x14ac:dyDescent="0.25">
      <c r="L36" s="197" t="s">
        <v>729</v>
      </c>
      <c r="M36" s="190">
        <v>20</v>
      </c>
      <c r="N36" s="64">
        <f>O7+O8+O9+O10+O11+O12+O13+O14</f>
        <v>408532.2</v>
      </c>
      <c r="O36" s="64">
        <f>P26+P25+P23+P22+P20+P18+P16+P27+P28+P29+P30+P31</f>
        <v>798963.91</v>
      </c>
      <c r="P36" s="36"/>
    </row>
  </sheetData>
  <mergeCells count="98">
    <mergeCell ref="L33:L35"/>
    <mergeCell ref="M33:O33"/>
    <mergeCell ref="M34:M35"/>
    <mergeCell ref="N34:O34"/>
    <mergeCell ref="Q23:Q24"/>
    <mergeCell ref="R23:R24"/>
    <mergeCell ref="K23:K24"/>
    <mergeCell ref="L23:L24"/>
    <mergeCell ref="M23:M24"/>
    <mergeCell ref="N23:N24"/>
    <mergeCell ref="O23:O24"/>
    <mergeCell ref="P23:P24"/>
    <mergeCell ref="A23:A24"/>
    <mergeCell ref="B23:B24"/>
    <mergeCell ref="C23:C24"/>
    <mergeCell ref="D23:D24"/>
    <mergeCell ref="E23:E24"/>
    <mergeCell ref="F23:F24"/>
    <mergeCell ref="G23:G24"/>
    <mergeCell ref="J23:J24"/>
    <mergeCell ref="O20:O21"/>
    <mergeCell ref="P20:P21"/>
    <mergeCell ref="F20:F21"/>
    <mergeCell ref="Q20:Q21"/>
    <mergeCell ref="R20:R21"/>
    <mergeCell ref="G20:G21"/>
    <mergeCell ref="J20:J21"/>
    <mergeCell ref="K20:K21"/>
    <mergeCell ref="L20:L21"/>
    <mergeCell ref="M20:M21"/>
    <mergeCell ref="N20:N21"/>
    <mergeCell ref="A20:A21"/>
    <mergeCell ref="B20:B21"/>
    <mergeCell ref="C20:C21"/>
    <mergeCell ref="D20:D21"/>
    <mergeCell ref="E20:E21"/>
    <mergeCell ref="P16:P17"/>
    <mergeCell ref="Q16:Q17"/>
    <mergeCell ref="R16:R17"/>
    <mergeCell ref="A18:A19"/>
    <mergeCell ref="B18:B19"/>
    <mergeCell ref="C18:C19"/>
    <mergeCell ref="D18:D19"/>
    <mergeCell ref="E18:E19"/>
    <mergeCell ref="F18:F19"/>
    <mergeCell ref="J16:J17"/>
    <mergeCell ref="K16:K17"/>
    <mergeCell ref="L16:L17"/>
    <mergeCell ref="M16:M17"/>
    <mergeCell ref="N16:N17"/>
    <mergeCell ref="O16:O17"/>
    <mergeCell ref="O18:O19"/>
    <mergeCell ref="P18:P19"/>
    <mergeCell ref="Q18:Q19"/>
    <mergeCell ref="R18:R19"/>
    <mergeCell ref="L18:L19"/>
    <mergeCell ref="M18:M19"/>
    <mergeCell ref="N18:N19"/>
    <mergeCell ref="A16:A17"/>
    <mergeCell ref="B16:B17"/>
    <mergeCell ref="C16:C17"/>
    <mergeCell ref="D16:D17"/>
    <mergeCell ref="E16:E17"/>
    <mergeCell ref="O14:O15"/>
    <mergeCell ref="F16:F17"/>
    <mergeCell ref="G16:G17"/>
    <mergeCell ref="G18:G19"/>
    <mergeCell ref="J18:J19"/>
    <mergeCell ref="K18:K19"/>
    <mergeCell ref="K4:L4"/>
    <mergeCell ref="M4:N4"/>
    <mergeCell ref="K14:K15"/>
    <mergeCell ref="L14:L15"/>
    <mergeCell ref="M14:M15"/>
    <mergeCell ref="N14:N15"/>
    <mergeCell ref="E14:E15"/>
    <mergeCell ref="F14:F15"/>
    <mergeCell ref="G14:G15"/>
    <mergeCell ref="J14:J15"/>
    <mergeCell ref="G4:G5"/>
    <mergeCell ref="H4:I4"/>
    <mergeCell ref="J4:J5"/>
    <mergeCell ref="Q14:Q15"/>
    <mergeCell ref="R14:R15"/>
    <mergeCell ref="O4:P4"/>
    <mergeCell ref="A4:A5"/>
    <mergeCell ref="B4:B5"/>
    <mergeCell ref="C4:C5"/>
    <mergeCell ref="D4:D5"/>
    <mergeCell ref="E4:E5"/>
    <mergeCell ref="F4:F5"/>
    <mergeCell ref="P14:P15"/>
    <mergeCell ref="Q4:Q5"/>
    <mergeCell ref="R4:R5"/>
    <mergeCell ref="A14:A15"/>
    <mergeCell ref="B14:B15"/>
    <mergeCell ref="C14:C15"/>
    <mergeCell ref="D14:D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C36B1-79A7-4736-8337-CA1C142EFD72}">
  <sheetPr>
    <pageSetUpPr fitToPage="1"/>
  </sheetPr>
  <dimension ref="A2:X27"/>
  <sheetViews>
    <sheetView topLeftCell="A10" zoomScale="70" zoomScaleNormal="70" workbookViewId="0">
      <selection activeCell="P28" sqref="P28"/>
    </sheetView>
  </sheetViews>
  <sheetFormatPr defaultRowHeight="15" x14ac:dyDescent="0.25"/>
  <cols>
    <col min="1" max="1" width="4.7109375" style="85" customWidth="1"/>
    <col min="2" max="2" width="8.85546875" style="85" customWidth="1"/>
    <col min="3" max="3" width="11.42578125" style="85" customWidth="1"/>
    <col min="4" max="4" width="9.7109375" style="85" customWidth="1"/>
    <col min="5" max="5" width="45.7109375" style="85" customWidth="1"/>
    <col min="6" max="6" width="61.42578125" style="85" customWidth="1"/>
    <col min="7" max="7" width="35.7109375" style="85" customWidth="1"/>
    <col min="8" max="8" width="20.42578125" style="85" customWidth="1"/>
    <col min="9" max="9" width="12.140625" style="85" customWidth="1"/>
    <col min="10" max="10" width="32.140625" style="85" customWidth="1"/>
    <col min="11" max="11" width="12.140625" style="85" customWidth="1"/>
    <col min="12" max="12" width="18.5703125" style="85" customWidth="1"/>
    <col min="13" max="13" width="17.85546875" style="85" customWidth="1"/>
    <col min="14" max="14" width="17.28515625" style="85" customWidth="1"/>
    <col min="15" max="16" width="18" style="85" customWidth="1"/>
    <col min="17" max="17" width="21.28515625" style="85" customWidth="1"/>
    <col min="18" max="18" width="23.5703125" style="85" customWidth="1"/>
    <col min="19" max="19" width="19.5703125" style="85" customWidth="1"/>
    <col min="20" max="258" width="9.140625" style="85"/>
    <col min="259" max="259" width="4.7109375" style="85" bestFit="1" customWidth="1"/>
    <col min="260" max="260" width="9.7109375" style="85" bestFit="1" customWidth="1"/>
    <col min="261" max="261" width="10" style="85" bestFit="1" customWidth="1"/>
    <col min="262" max="262" width="8.85546875" style="85" bestFit="1" customWidth="1"/>
    <col min="263" max="263" width="22.85546875" style="85" customWidth="1"/>
    <col min="264" max="264" width="59.7109375" style="85" bestFit="1" customWidth="1"/>
    <col min="265" max="265" width="57.85546875" style="85" bestFit="1" customWidth="1"/>
    <col min="266" max="266" width="35.28515625" style="85" bestFit="1" customWidth="1"/>
    <col min="267" max="267" width="28.140625" style="85" bestFit="1" customWidth="1"/>
    <col min="268" max="268" width="33.140625" style="85" bestFit="1" customWidth="1"/>
    <col min="269" max="269" width="26" style="85" bestFit="1" customWidth="1"/>
    <col min="270" max="270" width="19.140625" style="85" bestFit="1" customWidth="1"/>
    <col min="271" max="271" width="10.42578125" style="85" customWidth="1"/>
    <col min="272" max="272" width="11.85546875" style="85" customWidth="1"/>
    <col min="273" max="273" width="14.7109375" style="85" customWidth="1"/>
    <col min="274" max="274" width="9" style="85" bestFit="1" customWidth="1"/>
    <col min="275" max="514" width="9.140625" style="85"/>
    <col min="515" max="515" width="4.7109375" style="85" bestFit="1" customWidth="1"/>
    <col min="516" max="516" width="9.7109375" style="85" bestFit="1" customWidth="1"/>
    <col min="517" max="517" width="10" style="85" bestFit="1" customWidth="1"/>
    <col min="518" max="518" width="8.85546875" style="85" bestFit="1" customWidth="1"/>
    <col min="519" max="519" width="22.85546875" style="85" customWidth="1"/>
    <col min="520" max="520" width="59.7109375" style="85" bestFit="1" customWidth="1"/>
    <col min="521" max="521" width="57.85546875" style="85" bestFit="1" customWidth="1"/>
    <col min="522" max="522" width="35.28515625" style="85" bestFit="1" customWidth="1"/>
    <col min="523" max="523" width="28.140625" style="85" bestFit="1" customWidth="1"/>
    <col min="524" max="524" width="33.140625" style="85" bestFit="1" customWidth="1"/>
    <col min="525" max="525" width="26" style="85" bestFit="1" customWidth="1"/>
    <col min="526" max="526" width="19.140625" style="85" bestFit="1" customWidth="1"/>
    <col min="527" max="527" width="10.42578125" style="85" customWidth="1"/>
    <col min="528" max="528" width="11.85546875" style="85" customWidth="1"/>
    <col min="529" max="529" width="14.7109375" style="85" customWidth="1"/>
    <col min="530" max="530" width="9" style="85" bestFit="1" customWidth="1"/>
    <col min="531" max="770" width="9.140625" style="85"/>
    <col min="771" max="771" width="4.7109375" style="85" bestFit="1" customWidth="1"/>
    <col min="772" max="772" width="9.7109375" style="85" bestFit="1" customWidth="1"/>
    <col min="773" max="773" width="10" style="85" bestFit="1" customWidth="1"/>
    <col min="774" max="774" width="8.85546875" style="85" bestFit="1" customWidth="1"/>
    <col min="775" max="775" width="22.85546875" style="85" customWidth="1"/>
    <col min="776" max="776" width="59.7109375" style="85" bestFit="1" customWidth="1"/>
    <col min="777" max="777" width="57.85546875" style="85" bestFit="1" customWidth="1"/>
    <col min="778" max="778" width="35.28515625" style="85" bestFit="1" customWidth="1"/>
    <col min="779" max="779" width="28.140625" style="85" bestFit="1" customWidth="1"/>
    <col min="780" max="780" width="33.140625" style="85" bestFit="1" customWidth="1"/>
    <col min="781" max="781" width="26" style="85" bestFit="1" customWidth="1"/>
    <col min="782" max="782" width="19.140625" style="85" bestFit="1" customWidth="1"/>
    <col min="783" max="783" width="10.42578125" style="85" customWidth="1"/>
    <col min="784" max="784" width="11.85546875" style="85" customWidth="1"/>
    <col min="785" max="785" width="14.7109375" style="85" customWidth="1"/>
    <col min="786" max="786" width="9" style="85" bestFit="1" customWidth="1"/>
    <col min="787" max="1026" width="9.140625" style="85"/>
    <col min="1027" max="1027" width="4.7109375" style="85" bestFit="1" customWidth="1"/>
    <col min="1028" max="1028" width="9.7109375" style="85" bestFit="1" customWidth="1"/>
    <col min="1029" max="1029" width="10" style="85" bestFit="1" customWidth="1"/>
    <col min="1030" max="1030" width="8.85546875" style="85" bestFit="1" customWidth="1"/>
    <col min="1031" max="1031" width="22.85546875" style="85" customWidth="1"/>
    <col min="1032" max="1032" width="59.7109375" style="85" bestFit="1" customWidth="1"/>
    <col min="1033" max="1033" width="57.85546875" style="85" bestFit="1" customWidth="1"/>
    <col min="1034" max="1034" width="35.28515625" style="85" bestFit="1" customWidth="1"/>
    <col min="1035" max="1035" width="28.140625" style="85" bestFit="1" customWidth="1"/>
    <col min="1036" max="1036" width="33.140625" style="85" bestFit="1" customWidth="1"/>
    <col min="1037" max="1037" width="26" style="85" bestFit="1" customWidth="1"/>
    <col min="1038" max="1038" width="19.140625" style="85" bestFit="1" customWidth="1"/>
    <col min="1039" max="1039" width="10.42578125" style="85" customWidth="1"/>
    <col min="1040" max="1040" width="11.85546875" style="85" customWidth="1"/>
    <col min="1041" max="1041" width="14.7109375" style="85" customWidth="1"/>
    <col min="1042" max="1042" width="9" style="85" bestFit="1" customWidth="1"/>
    <col min="1043" max="1282" width="9.140625" style="85"/>
    <col min="1283" max="1283" width="4.7109375" style="85" bestFit="1" customWidth="1"/>
    <col min="1284" max="1284" width="9.7109375" style="85" bestFit="1" customWidth="1"/>
    <col min="1285" max="1285" width="10" style="85" bestFit="1" customWidth="1"/>
    <col min="1286" max="1286" width="8.85546875" style="85" bestFit="1" customWidth="1"/>
    <col min="1287" max="1287" width="22.85546875" style="85" customWidth="1"/>
    <col min="1288" max="1288" width="59.7109375" style="85" bestFit="1" customWidth="1"/>
    <col min="1289" max="1289" width="57.85546875" style="85" bestFit="1" customWidth="1"/>
    <col min="1290" max="1290" width="35.28515625" style="85" bestFit="1" customWidth="1"/>
    <col min="1291" max="1291" width="28.140625" style="85" bestFit="1" customWidth="1"/>
    <col min="1292" max="1292" width="33.140625" style="85" bestFit="1" customWidth="1"/>
    <col min="1293" max="1293" width="26" style="85" bestFit="1" customWidth="1"/>
    <col min="1294" max="1294" width="19.140625" style="85" bestFit="1" customWidth="1"/>
    <col min="1295" max="1295" width="10.42578125" style="85" customWidth="1"/>
    <col min="1296" max="1296" width="11.85546875" style="85" customWidth="1"/>
    <col min="1297" max="1297" width="14.7109375" style="85" customWidth="1"/>
    <col min="1298" max="1298" width="9" style="85" bestFit="1" customWidth="1"/>
    <col min="1299" max="1538" width="9.140625" style="85"/>
    <col min="1539" max="1539" width="4.7109375" style="85" bestFit="1" customWidth="1"/>
    <col min="1540" max="1540" width="9.7109375" style="85" bestFit="1" customWidth="1"/>
    <col min="1541" max="1541" width="10" style="85" bestFit="1" customWidth="1"/>
    <col min="1542" max="1542" width="8.85546875" style="85" bestFit="1" customWidth="1"/>
    <col min="1543" max="1543" width="22.85546875" style="85" customWidth="1"/>
    <col min="1544" max="1544" width="59.7109375" style="85" bestFit="1" customWidth="1"/>
    <col min="1545" max="1545" width="57.85546875" style="85" bestFit="1" customWidth="1"/>
    <col min="1546" max="1546" width="35.28515625" style="85" bestFit="1" customWidth="1"/>
    <col min="1547" max="1547" width="28.140625" style="85" bestFit="1" customWidth="1"/>
    <col min="1548" max="1548" width="33.140625" style="85" bestFit="1" customWidth="1"/>
    <col min="1549" max="1549" width="26" style="85" bestFit="1" customWidth="1"/>
    <col min="1550" max="1550" width="19.140625" style="85" bestFit="1" customWidth="1"/>
    <col min="1551" max="1551" width="10.42578125" style="85" customWidth="1"/>
    <col min="1552" max="1552" width="11.85546875" style="85" customWidth="1"/>
    <col min="1553" max="1553" width="14.7109375" style="85" customWidth="1"/>
    <col min="1554" max="1554" width="9" style="85" bestFit="1" customWidth="1"/>
    <col min="1555" max="1794" width="9.140625" style="85"/>
    <col min="1795" max="1795" width="4.7109375" style="85" bestFit="1" customWidth="1"/>
    <col min="1796" max="1796" width="9.7109375" style="85" bestFit="1" customWidth="1"/>
    <col min="1797" max="1797" width="10" style="85" bestFit="1" customWidth="1"/>
    <col min="1798" max="1798" width="8.85546875" style="85" bestFit="1" customWidth="1"/>
    <col min="1799" max="1799" width="22.85546875" style="85" customWidth="1"/>
    <col min="1800" max="1800" width="59.7109375" style="85" bestFit="1" customWidth="1"/>
    <col min="1801" max="1801" width="57.85546875" style="85" bestFit="1" customWidth="1"/>
    <col min="1802" max="1802" width="35.28515625" style="85" bestFit="1" customWidth="1"/>
    <col min="1803" max="1803" width="28.140625" style="85" bestFit="1" customWidth="1"/>
    <col min="1804" max="1804" width="33.140625" style="85" bestFit="1" customWidth="1"/>
    <col min="1805" max="1805" width="26" style="85" bestFit="1" customWidth="1"/>
    <col min="1806" max="1806" width="19.140625" style="85" bestFit="1" customWidth="1"/>
    <col min="1807" max="1807" width="10.42578125" style="85" customWidth="1"/>
    <col min="1808" max="1808" width="11.85546875" style="85" customWidth="1"/>
    <col min="1809" max="1809" width="14.7109375" style="85" customWidth="1"/>
    <col min="1810" max="1810" width="9" style="85" bestFit="1" customWidth="1"/>
    <col min="1811" max="2050" width="9.140625" style="85"/>
    <col min="2051" max="2051" width="4.7109375" style="85" bestFit="1" customWidth="1"/>
    <col min="2052" max="2052" width="9.7109375" style="85" bestFit="1" customWidth="1"/>
    <col min="2053" max="2053" width="10" style="85" bestFit="1" customWidth="1"/>
    <col min="2054" max="2054" width="8.85546875" style="85" bestFit="1" customWidth="1"/>
    <col min="2055" max="2055" width="22.85546875" style="85" customWidth="1"/>
    <col min="2056" max="2056" width="59.7109375" style="85" bestFit="1" customWidth="1"/>
    <col min="2057" max="2057" width="57.85546875" style="85" bestFit="1" customWidth="1"/>
    <col min="2058" max="2058" width="35.28515625" style="85" bestFit="1" customWidth="1"/>
    <col min="2059" max="2059" width="28.140625" style="85" bestFit="1" customWidth="1"/>
    <col min="2060" max="2060" width="33.140625" style="85" bestFit="1" customWidth="1"/>
    <col min="2061" max="2061" width="26" style="85" bestFit="1" customWidth="1"/>
    <col min="2062" max="2062" width="19.140625" style="85" bestFit="1" customWidth="1"/>
    <col min="2063" max="2063" width="10.42578125" style="85" customWidth="1"/>
    <col min="2064" max="2064" width="11.85546875" style="85" customWidth="1"/>
    <col min="2065" max="2065" width="14.7109375" style="85" customWidth="1"/>
    <col min="2066" max="2066" width="9" style="85" bestFit="1" customWidth="1"/>
    <col min="2067" max="2306" width="9.140625" style="85"/>
    <col min="2307" max="2307" width="4.7109375" style="85" bestFit="1" customWidth="1"/>
    <col min="2308" max="2308" width="9.7109375" style="85" bestFit="1" customWidth="1"/>
    <col min="2309" max="2309" width="10" style="85" bestFit="1" customWidth="1"/>
    <col min="2310" max="2310" width="8.85546875" style="85" bestFit="1" customWidth="1"/>
    <col min="2311" max="2311" width="22.85546875" style="85" customWidth="1"/>
    <col min="2312" max="2312" width="59.7109375" style="85" bestFit="1" customWidth="1"/>
    <col min="2313" max="2313" width="57.85546875" style="85" bestFit="1" customWidth="1"/>
    <col min="2314" max="2314" width="35.28515625" style="85" bestFit="1" customWidth="1"/>
    <col min="2315" max="2315" width="28.140625" style="85" bestFit="1" customWidth="1"/>
    <col min="2316" max="2316" width="33.140625" style="85" bestFit="1" customWidth="1"/>
    <col min="2317" max="2317" width="26" style="85" bestFit="1" customWidth="1"/>
    <col min="2318" max="2318" width="19.140625" style="85" bestFit="1" customWidth="1"/>
    <col min="2319" max="2319" width="10.42578125" style="85" customWidth="1"/>
    <col min="2320" max="2320" width="11.85546875" style="85" customWidth="1"/>
    <col min="2321" max="2321" width="14.7109375" style="85" customWidth="1"/>
    <col min="2322" max="2322" width="9" style="85" bestFit="1" customWidth="1"/>
    <col min="2323" max="2562" width="9.140625" style="85"/>
    <col min="2563" max="2563" width="4.7109375" style="85" bestFit="1" customWidth="1"/>
    <col min="2564" max="2564" width="9.7109375" style="85" bestFit="1" customWidth="1"/>
    <col min="2565" max="2565" width="10" style="85" bestFit="1" customWidth="1"/>
    <col min="2566" max="2566" width="8.85546875" style="85" bestFit="1" customWidth="1"/>
    <col min="2567" max="2567" width="22.85546875" style="85" customWidth="1"/>
    <col min="2568" max="2568" width="59.7109375" style="85" bestFit="1" customWidth="1"/>
    <col min="2569" max="2569" width="57.85546875" style="85" bestFit="1" customWidth="1"/>
    <col min="2570" max="2570" width="35.28515625" style="85" bestFit="1" customWidth="1"/>
    <col min="2571" max="2571" width="28.140625" style="85" bestFit="1" customWidth="1"/>
    <col min="2572" max="2572" width="33.140625" style="85" bestFit="1" customWidth="1"/>
    <col min="2573" max="2573" width="26" style="85" bestFit="1" customWidth="1"/>
    <col min="2574" max="2574" width="19.140625" style="85" bestFit="1" customWidth="1"/>
    <col min="2575" max="2575" width="10.42578125" style="85" customWidth="1"/>
    <col min="2576" max="2576" width="11.85546875" style="85" customWidth="1"/>
    <col min="2577" max="2577" width="14.7109375" style="85" customWidth="1"/>
    <col min="2578" max="2578" width="9" style="85" bestFit="1" customWidth="1"/>
    <col min="2579" max="2818" width="9.140625" style="85"/>
    <col min="2819" max="2819" width="4.7109375" style="85" bestFit="1" customWidth="1"/>
    <col min="2820" max="2820" width="9.7109375" style="85" bestFit="1" customWidth="1"/>
    <col min="2821" max="2821" width="10" style="85" bestFit="1" customWidth="1"/>
    <col min="2822" max="2822" width="8.85546875" style="85" bestFit="1" customWidth="1"/>
    <col min="2823" max="2823" width="22.85546875" style="85" customWidth="1"/>
    <col min="2824" max="2824" width="59.7109375" style="85" bestFit="1" customWidth="1"/>
    <col min="2825" max="2825" width="57.85546875" style="85" bestFit="1" customWidth="1"/>
    <col min="2826" max="2826" width="35.28515625" style="85" bestFit="1" customWidth="1"/>
    <col min="2827" max="2827" width="28.140625" style="85" bestFit="1" customWidth="1"/>
    <col min="2828" max="2828" width="33.140625" style="85" bestFit="1" customWidth="1"/>
    <col min="2829" max="2829" width="26" style="85" bestFit="1" customWidth="1"/>
    <col min="2830" max="2830" width="19.140625" style="85" bestFit="1" customWidth="1"/>
    <col min="2831" max="2831" width="10.42578125" style="85" customWidth="1"/>
    <col min="2832" max="2832" width="11.85546875" style="85" customWidth="1"/>
    <col min="2833" max="2833" width="14.7109375" style="85" customWidth="1"/>
    <col min="2834" max="2834" width="9" style="85" bestFit="1" customWidth="1"/>
    <col min="2835" max="3074" width="9.140625" style="85"/>
    <col min="3075" max="3075" width="4.7109375" style="85" bestFit="1" customWidth="1"/>
    <col min="3076" max="3076" width="9.7109375" style="85" bestFit="1" customWidth="1"/>
    <col min="3077" max="3077" width="10" style="85" bestFit="1" customWidth="1"/>
    <col min="3078" max="3078" width="8.85546875" style="85" bestFit="1" customWidth="1"/>
    <col min="3079" max="3079" width="22.85546875" style="85" customWidth="1"/>
    <col min="3080" max="3080" width="59.7109375" style="85" bestFit="1" customWidth="1"/>
    <col min="3081" max="3081" width="57.85546875" style="85" bestFit="1" customWidth="1"/>
    <col min="3082" max="3082" width="35.28515625" style="85" bestFit="1" customWidth="1"/>
    <col min="3083" max="3083" width="28.140625" style="85" bestFit="1" customWidth="1"/>
    <col min="3084" max="3084" width="33.140625" style="85" bestFit="1" customWidth="1"/>
    <col min="3085" max="3085" width="26" style="85" bestFit="1" customWidth="1"/>
    <col min="3086" max="3086" width="19.140625" style="85" bestFit="1" customWidth="1"/>
    <col min="3087" max="3087" width="10.42578125" style="85" customWidth="1"/>
    <col min="3088" max="3088" width="11.85546875" style="85" customWidth="1"/>
    <col min="3089" max="3089" width="14.7109375" style="85" customWidth="1"/>
    <col min="3090" max="3090" width="9" style="85" bestFit="1" customWidth="1"/>
    <col min="3091" max="3330" width="9.140625" style="85"/>
    <col min="3331" max="3331" width="4.7109375" style="85" bestFit="1" customWidth="1"/>
    <col min="3332" max="3332" width="9.7109375" style="85" bestFit="1" customWidth="1"/>
    <col min="3333" max="3333" width="10" style="85" bestFit="1" customWidth="1"/>
    <col min="3334" max="3334" width="8.85546875" style="85" bestFit="1" customWidth="1"/>
    <col min="3335" max="3335" width="22.85546875" style="85" customWidth="1"/>
    <col min="3336" max="3336" width="59.7109375" style="85" bestFit="1" customWidth="1"/>
    <col min="3337" max="3337" width="57.85546875" style="85" bestFit="1" customWidth="1"/>
    <col min="3338" max="3338" width="35.28515625" style="85" bestFit="1" customWidth="1"/>
    <col min="3339" max="3339" width="28.140625" style="85" bestFit="1" customWidth="1"/>
    <col min="3340" max="3340" width="33.140625" style="85" bestFit="1" customWidth="1"/>
    <col min="3341" max="3341" width="26" style="85" bestFit="1" customWidth="1"/>
    <col min="3342" max="3342" width="19.140625" style="85" bestFit="1" customWidth="1"/>
    <col min="3343" max="3343" width="10.42578125" style="85" customWidth="1"/>
    <col min="3344" max="3344" width="11.85546875" style="85" customWidth="1"/>
    <col min="3345" max="3345" width="14.7109375" style="85" customWidth="1"/>
    <col min="3346" max="3346" width="9" style="85" bestFit="1" customWidth="1"/>
    <col min="3347" max="3586" width="9.140625" style="85"/>
    <col min="3587" max="3587" width="4.7109375" style="85" bestFit="1" customWidth="1"/>
    <col min="3588" max="3588" width="9.7109375" style="85" bestFit="1" customWidth="1"/>
    <col min="3589" max="3589" width="10" style="85" bestFit="1" customWidth="1"/>
    <col min="3590" max="3590" width="8.85546875" style="85" bestFit="1" customWidth="1"/>
    <col min="3591" max="3591" width="22.85546875" style="85" customWidth="1"/>
    <col min="3592" max="3592" width="59.7109375" style="85" bestFit="1" customWidth="1"/>
    <col min="3593" max="3593" width="57.85546875" style="85" bestFit="1" customWidth="1"/>
    <col min="3594" max="3594" width="35.28515625" style="85" bestFit="1" customWidth="1"/>
    <col min="3595" max="3595" width="28.140625" style="85" bestFit="1" customWidth="1"/>
    <col min="3596" max="3596" width="33.140625" style="85" bestFit="1" customWidth="1"/>
    <col min="3597" max="3597" width="26" style="85" bestFit="1" customWidth="1"/>
    <col min="3598" max="3598" width="19.140625" style="85" bestFit="1" customWidth="1"/>
    <col min="3599" max="3599" width="10.42578125" style="85" customWidth="1"/>
    <col min="3600" max="3600" width="11.85546875" style="85" customWidth="1"/>
    <col min="3601" max="3601" width="14.7109375" style="85" customWidth="1"/>
    <col min="3602" max="3602" width="9" style="85" bestFit="1" customWidth="1"/>
    <col min="3603" max="3842" width="9.140625" style="85"/>
    <col min="3843" max="3843" width="4.7109375" style="85" bestFit="1" customWidth="1"/>
    <col min="3844" max="3844" width="9.7109375" style="85" bestFit="1" customWidth="1"/>
    <col min="3845" max="3845" width="10" style="85" bestFit="1" customWidth="1"/>
    <col min="3846" max="3846" width="8.85546875" style="85" bestFit="1" customWidth="1"/>
    <col min="3847" max="3847" width="22.85546875" style="85" customWidth="1"/>
    <col min="3848" max="3848" width="59.7109375" style="85" bestFit="1" customWidth="1"/>
    <col min="3849" max="3849" width="57.85546875" style="85" bestFit="1" customWidth="1"/>
    <col min="3850" max="3850" width="35.28515625" style="85" bestFit="1" customWidth="1"/>
    <col min="3851" max="3851" width="28.140625" style="85" bestFit="1" customWidth="1"/>
    <col min="3852" max="3852" width="33.140625" style="85" bestFit="1" customWidth="1"/>
    <col min="3853" max="3853" width="26" style="85" bestFit="1" customWidth="1"/>
    <col min="3854" max="3854" width="19.140625" style="85" bestFit="1" customWidth="1"/>
    <col min="3855" max="3855" width="10.42578125" style="85" customWidth="1"/>
    <col min="3856" max="3856" width="11.85546875" style="85" customWidth="1"/>
    <col min="3857" max="3857" width="14.7109375" style="85" customWidth="1"/>
    <col min="3858" max="3858" width="9" style="85" bestFit="1" customWidth="1"/>
    <col min="3859" max="4098" width="9.140625" style="85"/>
    <col min="4099" max="4099" width="4.7109375" style="85" bestFit="1" customWidth="1"/>
    <col min="4100" max="4100" width="9.7109375" style="85" bestFit="1" customWidth="1"/>
    <col min="4101" max="4101" width="10" style="85" bestFit="1" customWidth="1"/>
    <col min="4102" max="4102" width="8.85546875" style="85" bestFit="1" customWidth="1"/>
    <col min="4103" max="4103" width="22.85546875" style="85" customWidth="1"/>
    <col min="4104" max="4104" width="59.7109375" style="85" bestFit="1" customWidth="1"/>
    <col min="4105" max="4105" width="57.85546875" style="85" bestFit="1" customWidth="1"/>
    <col min="4106" max="4106" width="35.28515625" style="85" bestFit="1" customWidth="1"/>
    <col min="4107" max="4107" width="28.140625" style="85" bestFit="1" customWidth="1"/>
    <col min="4108" max="4108" width="33.140625" style="85" bestFit="1" customWidth="1"/>
    <col min="4109" max="4109" width="26" style="85" bestFit="1" customWidth="1"/>
    <col min="4110" max="4110" width="19.140625" style="85" bestFit="1" customWidth="1"/>
    <col min="4111" max="4111" width="10.42578125" style="85" customWidth="1"/>
    <col min="4112" max="4112" width="11.85546875" style="85" customWidth="1"/>
    <col min="4113" max="4113" width="14.7109375" style="85" customWidth="1"/>
    <col min="4114" max="4114" width="9" style="85" bestFit="1" customWidth="1"/>
    <col min="4115" max="4354" width="9.140625" style="85"/>
    <col min="4355" max="4355" width="4.7109375" style="85" bestFit="1" customWidth="1"/>
    <col min="4356" max="4356" width="9.7109375" style="85" bestFit="1" customWidth="1"/>
    <col min="4357" max="4357" width="10" style="85" bestFit="1" customWidth="1"/>
    <col min="4358" max="4358" width="8.85546875" style="85" bestFit="1" customWidth="1"/>
    <col min="4359" max="4359" width="22.85546875" style="85" customWidth="1"/>
    <col min="4360" max="4360" width="59.7109375" style="85" bestFit="1" customWidth="1"/>
    <col min="4361" max="4361" width="57.85546875" style="85" bestFit="1" customWidth="1"/>
    <col min="4362" max="4362" width="35.28515625" style="85" bestFit="1" customWidth="1"/>
    <col min="4363" max="4363" width="28.140625" style="85" bestFit="1" customWidth="1"/>
    <col min="4364" max="4364" width="33.140625" style="85" bestFit="1" customWidth="1"/>
    <col min="4365" max="4365" width="26" style="85" bestFit="1" customWidth="1"/>
    <col min="4366" max="4366" width="19.140625" style="85" bestFit="1" customWidth="1"/>
    <col min="4367" max="4367" width="10.42578125" style="85" customWidth="1"/>
    <col min="4368" max="4368" width="11.85546875" style="85" customWidth="1"/>
    <col min="4369" max="4369" width="14.7109375" style="85" customWidth="1"/>
    <col min="4370" max="4370" width="9" style="85" bestFit="1" customWidth="1"/>
    <col min="4371" max="4610" width="9.140625" style="85"/>
    <col min="4611" max="4611" width="4.7109375" style="85" bestFit="1" customWidth="1"/>
    <col min="4612" max="4612" width="9.7109375" style="85" bestFit="1" customWidth="1"/>
    <col min="4613" max="4613" width="10" style="85" bestFit="1" customWidth="1"/>
    <col min="4614" max="4614" width="8.85546875" style="85" bestFit="1" customWidth="1"/>
    <col min="4615" max="4615" width="22.85546875" style="85" customWidth="1"/>
    <col min="4616" max="4616" width="59.7109375" style="85" bestFit="1" customWidth="1"/>
    <col min="4617" max="4617" width="57.85546875" style="85" bestFit="1" customWidth="1"/>
    <col min="4618" max="4618" width="35.28515625" style="85" bestFit="1" customWidth="1"/>
    <col min="4619" max="4619" width="28.140625" style="85" bestFit="1" customWidth="1"/>
    <col min="4620" max="4620" width="33.140625" style="85" bestFit="1" customWidth="1"/>
    <col min="4621" max="4621" width="26" style="85" bestFit="1" customWidth="1"/>
    <col min="4622" max="4622" width="19.140625" style="85" bestFit="1" customWidth="1"/>
    <col min="4623" max="4623" width="10.42578125" style="85" customWidth="1"/>
    <col min="4624" max="4624" width="11.85546875" style="85" customWidth="1"/>
    <col min="4625" max="4625" width="14.7109375" style="85" customWidth="1"/>
    <col min="4626" max="4626" width="9" style="85" bestFit="1" customWidth="1"/>
    <col min="4627" max="4866" width="9.140625" style="85"/>
    <col min="4867" max="4867" width="4.7109375" style="85" bestFit="1" customWidth="1"/>
    <col min="4868" max="4868" width="9.7109375" style="85" bestFit="1" customWidth="1"/>
    <col min="4869" max="4869" width="10" style="85" bestFit="1" customWidth="1"/>
    <col min="4870" max="4870" width="8.85546875" style="85" bestFit="1" customWidth="1"/>
    <col min="4871" max="4871" width="22.85546875" style="85" customWidth="1"/>
    <col min="4872" max="4872" width="59.7109375" style="85" bestFit="1" customWidth="1"/>
    <col min="4873" max="4873" width="57.85546875" style="85" bestFit="1" customWidth="1"/>
    <col min="4874" max="4874" width="35.28515625" style="85" bestFit="1" customWidth="1"/>
    <col min="4875" max="4875" width="28.140625" style="85" bestFit="1" customWidth="1"/>
    <col min="4876" max="4876" width="33.140625" style="85" bestFit="1" customWidth="1"/>
    <col min="4877" max="4877" width="26" style="85" bestFit="1" customWidth="1"/>
    <col min="4878" max="4878" width="19.140625" style="85" bestFit="1" customWidth="1"/>
    <col min="4879" max="4879" width="10.42578125" style="85" customWidth="1"/>
    <col min="4880" max="4880" width="11.85546875" style="85" customWidth="1"/>
    <col min="4881" max="4881" width="14.7109375" style="85" customWidth="1"/>
    <col min="4882" max="4882" width="9" style="85" bestFit="1" customWidth="1"/>
    <col min="4883" max="5122" width="9.140625" style="85"/>
    <col min="5123" max="5123" width="4.7109375" style="85" bestFit="1" customWidth="1"/>
    <col min="5124" max="5124" width="9.7109375" style="85" bestFit="1" customWidth="1"/>
    <col min="5125" max="5125" width="10" style="85" bestFit="1" customWidth="1"/>
    <col min="5126" max="5126" width="8.85546875" style="85" bestFit="1" customWidth="1"/>
    <col min="5127" max="5127" width="22.85546875" style="85" customWidth="1"/>
    <col min="5128" max="5128" width="59.7109375" style="85" bestFit="1" customWidth="1"/>
    <col min="5129" max="5129" width="57.85546875" style="85" bestFit="1" customWidth="1"/>
    <col min="5130" max="5130" width="35.28515625" style="85" bestFit="1" customWidth="1"/>
    <col min="5131" max="5131" width="28.140625" style="85" bestFit="1" customWidth="1"/>
    <col min="5132" max="5132" width="33.140625" style="85" bestFit="1" customWidth="1"/>
    <col min="5133" max="5133" width="26" style="85" bestFit="1" customWidth="1"/>
    <col min="5134" max="5134" width="19.140625" style="85" bestFit="1" customWidth="1"/>
    <col min="5135" max="5135" width="10.42578125" style="85" customWidth="1"/>
    <col min="5136" max="5136" width="11.85546875" style="85" customWidth="1"/>
    <col min="5137" max="5137" width="14.7109375" style="85" customWidth="1"/>
    <col min="5138" max="5138" width="9" style="85" bestFit="1" customWidth="1"/>
    <col min="5139" max="5378" width="9.140625" style="85"/>
    <col min="5379" max="5379" width="4.7109375" style="85" bestFit="1" customWidth="1"/>
    <col min="5380" max="5380" width="9.7109375" style="85" bestFit="1" customWidth="1"/>
    <col min="5381" max="5381" width="10" style="85" bestFit="1" customWidth="1"/>
    <col min="5382" max="5382" width="8.85546875" style="85" bestFit="1" customWidth="1"/>
    <col min="5383" max="5383" width="22.85546875" style="85" customWidth="1"/>
    <col min="5384" max="5384" width="59.7109375" style="85" bestFit="1" customWidth="1"/>
    <col min="5385" max="5385" width="57.85546875" style="85" bestFit="1" customWidth="1"/>
    <col min="5386" max="5386" width="35.28515625" style="85" bestFit="1" customWidth="1"/>
    <col min="5387" max="5387" width="28.140625" style="85" bestFit="1" customWidth="1"/>
    <col min="5388" max="5388" width="33.140625" style="85" bestFit="1" customWidth="1"/>
    <col min="5389" max="5389" width="26" style="85" bestFit="1" customWidth="1"/>
    <col min="5390" max="5390" width="19.140625" style="85" bestFit="1" customWidth="1"/>
    <col min="5391" max="5391" width="10.42578125" style="85" customWidth="1"/>
    <col min="5392" max="5392" width="11.85546875" style="85" customWidth="1"/>
    <col min="5393" max="5393" width="14.7109375" style="85" customWidth="1"/>
    <col min="5394" max="5394" width="9" style="85" bestFit="1" customWidth="1"/>
    <col min="5395" max="5634" width="9.140625" style="85"/>
    <col min="5635" max="5635" width="4.7109375" style="85" bestFit="1" customWidth="1"/>
    <col min="5636" max="5636" width="9.7109375" style="85" bestFit="1" customWidth="1"/>
    <col min="5637" max="5637" width="10" style="85" bestFit="1" customWidth="1"/>
    <col min="5638" max="5638" width="8.85546875" style="85" bestFit="1" customWidth="1"/>
    <col min="5639" max="5639" width="22.85546875" style="85" customWidth="1"/>
    <col min="5640" max="5640" width="59.7109375" style="85" bestFit="1" customWidth="1"/>
    <col min="5641" max="5641" width="57.85546875" style="85" bestFit="1" customWidth="1"/>
    <col min="5642" max="5642" width="35.28515625" style="85" bestFit="1" customWidth="1"/>
    <col min="5643" max="5643" width="28.140625" style="85" bestFit="1" customWidth="1"/>
    <col min="5644" max="5644" width="33.140625" style="85" bestFit="1" customWidth="1"/>
    <col min="5645" max="5645" width="26" style="85" bestFit="1" customWidth="1"/>
    <col min="5646" max="5646" width="19.140625" style="85" bestFit="1" customWidth="1"/>
    <col min="5647" max="5647" width="10.42578125" style="85" customWidth="1"/>
    <col min="5648" max="5648" width="11.85546875" style="85" customWidth="1"/>
    <col min="5649" max="5649" width="14.7109375" style="85" customWidth="1"/>
    <col min="5650" max="5650" width="9" style="85" bestFit="1" customWidth="1"/>
    <col min="5651" max="5890" width="9.140625" style="85"/>
    <col min="5891" max="5891" width="4.7109375" style="85" bestFit="1" customWidth="1"/>
    <col min="5892" max="5892" width="9.7109375" style="85" bestFit="1" customWidth="1"/>
    <col min="5893" max="5893" width="10" style="85" bestFit="1" customWidth="1"/>
    <col min="5894" max="5894" width="8.85546875" style="85" bestFit="1" customWidth="1"/>
    <col min="5895" max="5895" width="22.85546875" style="85" customWidth="1"/>
    <col min="5896" max="5896" width="59.7109375" style="85" bestFit="1" customWidth="1"/>
    <col min="5897" max="5897" width="57.85546875" style="85" bestFit="1" customWidth="1"/>
    <col min="5898" max="5898" width="35.28515625" style="85" bestFit="1" customWidth="1"/>
    <col min="5899" max="5899" width="28.140625" style="85" bestFit="1" customWidth="1"/>
    <col min="5900" max="5900" width="33.140625" style="85" bestFit="1" customWidth="1"/>
    <col min="5901" max="5901" width="26" style="85" bestFit="1" customWidth="1"/>
    <col min="5902" max="5902" width="19.140625" style="85" bestFit="1" customWidth="1"/>
    <col min="5903" max="5903" width="10.42578125" style="85" customWidth="1"/>
    <col min="5904" max="5904" width="11.85546875" style="85" customWidth="1"/>
    <col min="5905" max="5905" width="14.7109375" style="85" customWidth="1"/>
    <col min="5906" max="5906" width="9" style="85" bestFit="1" customWidth="1"/>
    <col min="5907" max="6146" width="9.140625" style="85"/>
    <col min="6147" max="6147" width="4.7109375" style="85" bestFit="1" customWidth="1"/>
    <col min="6148" max="6148" width="9.7109375" style="85" bestFit="1" customWidth="1"/>
    <col min="6149" max="6149" width="10" style="85" bestFit="1" customWidth="1"/>
    <col min="6150" max="6150" width="8.85546875" style="85" bestFit="1" customWidth="1"/>
    <col min="6151" max="6151" width="22.85546875" style="85" customWidth="1"/>
    <col min="6152" max="6152" width="59.7109375" style="85" bestFit="1" customWidth="1"/>
    <col min="6153" max="6153" width="57.85546875" style="85" bestFit="1" customWidth="1"/>
    <col min="6154" max="6154" width="35.28515625" style="85" bestFit="1" customWidth="1"/>
    <col min="6155" max="6155" width="28.140625" style="85" bestFit="1" customWidth="1"/>
    <col min="6156" max="6156" width="33.140625" style="85" bestFit="1" customWidth="1"/>
    <col min="6157" max="6157" width="26" style="85" bestFit="1" customWidth="1"/>
    <col min="6158" max="6158" width="19.140625" style="85" bestFit="1" customWidth="1"/>
    <col min="6159" max="6159" width="10.42578125" style="85" customWidth="1"/>
    <col min="6160" max="6160" width="11.85546875" style="85" customWidth="1"/>
    <col min="6161" max="6161" width="14.7109375" style="85" customWidth="1"/>
    <col min="6162" max="6162" width="9" style="85" bestFit="1" customWidth="1"/>
    <col min="6163" max="6402" width="9.140625" style="85"/>
    <col min="6403" max="6403" width="4.7109375" style="85" bestFit="1" customWidth="1"/>
    <col min="6404" max="6404" width="9.7109375" style="85" bestFit="1" customWidth="1"/>
    <col min="6405" max="6405" width="10" style="85" bestFit="1" customWidth="1"/>
    <col min="6406" max="6406" width="8.85546875" style="85" bestFit="1" customWidth="1"/>
    <col min="6407" max="6407" width="22.85546875" style="85" customWidth="1"/>
    <col min="6408" max="6408" width="59.7109375" style="85" bestFit="1" customWidth="1"/>
    <col min="6409" max="6409" width="57.85546875" style="85" bestFit="1" customWidth="1"/>
    <col min="6410" max="6410" width="35.28515625" style="85" bestFit="1" customWidth="1"/>
    <col min="6411" max="6411" width="28.140625" style="85" bestFit="1" customWidth="1"/>
    <col min="6412" max="6412" width="33.140625" style="85" bestFit="1" customWidth="1"/>
    <col min="6413" max="6413" width="26" style="85" bestFit="1" customWidth="1"/>
    <col min="6414" max="6414" width="19.140625" style="85" bestFit="1" customWidth="1"/>
    <col min="6415" max="6415" width="10.42578125" style="85" customWidth="1"/>
    <col min="6416" max="6416" width="11.85546875" style="85" customWidth="1"/>
    <col min="6417" max="6417" width="14.7109375" style="85" customWidth="1"/>
    <col min="6418" max="6418" width="9" style="85" bestFit="1" customWidth="1"/>
    <col min="6419" max="6658" width="9.140625" style="85"/>
    <col min="6659" max="6659" width="4.7109375" style="85" bestFit="1" customWidth="1"/>
    <col min="6660" max="6660" width="9.7109375" style="85" bestFit="1" customWidth="1"/>
    <col min="6661" max="6661" width="10" style="85" bestFit="1" customWidth="1"/>
    <col min="6662" max="6662" width="8.85546875" style="85" bestFit="1" customWidth="1"/>
    <col min="6663" max="6663" width="22.85546875" style="85" customWidth="1"/>
    <col min="6664" max="6664" width="59.7109375" style="85" bestFit="1" customWidth="1"/>
    <col min="6665" max="6665" width="57.85546875" style="85" bestFit="1" customWidth="1"/>
    <col min="6666" max="6666" width="35.28515625" style="85" bestFit="1" customWidth="1"/>
    <col min="6667" max="6667" width="28.140625" style="85" bestFit="1" customWidth="1"/>
    <col min="6668" max="6668" width="33.140625" style="85" bestFit="1" customWidth="1"/>
    <col min="6669" max="6669" width="26" style="85" bestFit="1" customWidth="1"/>
    <col min="6670" max="6670" width="19.140625" style="85" bestFit="1" customWidth="1"/>
    <col min="6671" max="6671" width="10.42578125" style="85" customWidth="1"/>
    <col min="6672" max="6672" width="11.85546875" style="85" customWidth="1"/>
    <col min="6673" max="6673" width="14.7109375" style="85" customWidth="1"/>
    <col min="6674" max="6674" width="9" style="85" bestFit="1" customWidth="1"/>
    <col min="6675" max="6914" width="9.140625" style="85"/>
    <col min="6915" max="6915" width="4.7109375" style="85" bestFit="1" customWidth="1"/>
    <col min="6916" max="6916" width="9.7109375" style="85" bestFit="1" customWidth="1"/>
    <col min="6917" max="6917" width="10" style="85" bestFit="1" customWidth="1"/>
    <col min="6918" max="6918" width="8.85546875" style="85" bestFit="1" customWidth="1"/>
    <col min="6919" max="6919" width="22.85546875" style="85" customWidth="1"/>
    <col min="6920" max="6920" width="59.7109375" style="85" bestFit="1" customWidth="1"/>
    <col min="6921" max="6921" width="57.85546875" style="85" bestFit="1" customWidth="1"/>
    <col min="6922" max="6922" width="35.28515625" style="85" bestFit="1" customWidth="1"/>
    <col min="6923" max="6923" width="28.140625" style="85" bestFit="1" customWidth="1"/>
    <col min="6924" max="6924" width="33.140625" style="85" bestFit="1" customWidth="1"/>
    <col min="6925" max="6925" width="26" style="85" bestFit="1" customWidth="1"/>
    <col min="6926" max="6926" width="19.140625" style="85" bestFit="1" customWidth="1"/>
    <col min="6927" max="6927" width="10.42578125" style="85" customWidth="1"/>
    <col min="6928" max="6928" width="11.85546875" style="85" customWidth="1"/>
    <col min="6929" max="6929" width="14.7109375" style="85" customWidth="1"/>
    <col min="6930" max="6930" width="9" style="85" bestFit="1" customWidth="1"/>
    <col min="6931" max="7170" width="9.140625" style="85"/>
    <col min="7171" max="7171" width="4.7109375" style="85" bestFit="1" customWidth="1"/>
    <col min="7172" max="7172" width="9.7109375" style="85" bestFit="1" customWidth="1"/>
    <col min="7173" max="7173" width="10" style="85" bestFit="1" customWidth="1"/>
    <col min="7174" max="7174" width="8.85546875" style="85" bestFit="1" customWidth="1"/>
    <col min="7175" max="7175" width="22.85546875" style="85" customWidth="1"/>
    <col min="7176" max="7176" width="59.7109375" style="85" bestFit="1" customWidth="1"/>
    <col min="7177" max="7177" width="57.85546875" style="85" bestFit="1" customWidth="1"/>
    <col min="7178" max="7178" width="35.28515625" style="85" bestFit="1" customWidth="1"/>
    <col min="7179" max="7179" width="28.140625" style="85" bestFit="1" customWidth="1"/>
    <col min="7180" max="7180" width="33.140625" style="85" bestFit="1" customWidth="1"/>
    <col min="7181" max="7181" width="26" style="85" bestFit="1" customWidth="1"/>
    <col min="7182" max="7182" width="19.140625" style="85" bestFit="1" customWidth="1"/>
    <col min="7183" max="7183" width="10.42578125" style="85" customWidth="1"/>
    <col min="7184" max="7184" width="11.85546875" style="85" customWidth="1"/>
    <col min="7185" max="7185" width="14.7109375" style="85" customWidth="1"/>
    <col min="7186" max="7186" width="9" style="85" bestFit="1" customWidth="1"/>
    <col min="7187" max="7426" width="9.140625" style="85"/>
    <col min="7427" max="7427" width="4.7109375" style="85" bestFit="1" customWidth="1"/>
    <col min="7428" max="7428" width="9.7109375" style="85" bestFit="1" customWidth="1"/>
    <col min="7429" max="7429" width="10" style="85" bestFit="1" customWidth="1"/>
    <col min="7430" max="7430" width="8.85546875" style="85" bestFit="1" customWidth="1"/>
    <col min="7431" max="7431" width="22.85546875" style="85" customWidth="1"/>
    <col min="7432" max="7432" width="59.7109375" style="85" bestFit="1" customWidth="1"/>
    <col min="7433" max="7433" width="57.85546875" style="85" bestFit="1" customWidth="1"/>
    <col min="7434" max="7434" width="35.28515625" style="85" bestFit="1" customWidth="1"/>
    <col min="7435" max="7435" width="28.140625" style="85" bestFit="1" customWidth="1"/>
    <col min="7436" max="7436" width="33.140625" style="85" bestFit="1" customWidth="1"/>
    <col min="7437" max="7437" width="26" style="85" bestFit="1" customWidth="1"/>
    <col min="7438" max="7438" width="19.140625" style="85" bestFit="1" customWidth="1"/>
    <col min="7439" max="7439" width="10.42578125" style="85" customWidth="1"/>
    <col min="7440" max="7440" width="11.85546875" style="85" customWidth="1"/>
    <col min="7441" max="7441" width="14.7109375" style="85" customWidth="1"/>
    <col min="7442" max="7442" width="9" style="85" bestFit="1" customWidth="1"/>
    <col min="7443" max="7682" width="9.140625" style="85"/>
    <col min="7683" max="7683" width="4.7109375" style="85" bestFit="1" customWidth="1"/>
    <col min="7684" max="7684" width="9.7109375" style="85" bestFit="1" customWidth="1"/>
    <col min="7685" max="7685" width="10" style="85" bestFit="1" customWidth="1"/>
    <col min="7686" max="7686" width="8.85546875" style="85" bestFit="1" customWidth="1"/>
    <col min="7687" max="7687" width="22.85546875" style="85" customWidth="1"/>
    <col min="7688" max="7688" width="59.7109375" style="85" bestFit="1" customWidth="1"/>
    <col min="7689" max="7689" width="57.85546875" style="85" bestFit="1" customWidth="1"/>
    <col min="7690" max="7690" width="35.28515625" style="85" bestFit="1" customWidth="1"/>
    <col min="7691" max="7691" width="28.140625" style="85" bestFit="1" customWidth="1"/>
    <col min="7692" max="7692" width="33.140625" style="85" bestFit="1" customWidth="1"/>
    <col min="7693" max="7693" width="26" style="85" bestFit="1" customWidth="1"/>
    <col min="7694" max="7694" width="19.140625" style="85" bestFit="1" customWidth="1"/>
    <col min="7695" max="7695" width="10.42578125" style="85" customWidth="1"/>
    <col min="7696" max="7696" width="11.85546875" style="85" customWidth="1"/>
    <col min="7697" max="7697" width="14.7109375" style="85" customWidth="1"/>
    <col min="7698" max="7698" width="9" style="85" bestFit="1" customWidth="1"/>
    <col min="7699" max="7938" width="9.140625" style="85"/>
    <col min="7939" max="7939" width="4.7109375" style="85" bestFit="1" customWidth="1"/>
    <col min="7940" max="7940" width="9.7109375" style="85" bestFit="1" customWidth="1"/>
    <col min="7941" max="7941" width="10" style="85" bestFit="1" customWidth="1"/>
    <col min="7942" max="7942" width="8.85546875" style="85" bestFit="1" customWidth="1"/>
    <col min="7943" max="7943" width="22.85546875" style="85" customWidth="1"/>
    <col min="7944" max="7944" width="59.7109375" style="85" bestFit="1" customWidth="1"/>
    <col min="7945" max="7945" width="57.85546875" style="85" bestFit="1" customWidth="1"/>
    <col min="7946" max="7946" width="35.28515625" style="85" bestFit="1" customWidth="1"/>
    <col min="7947" max="7947" width="28.140625" style="85" bestFit="1" customWidth="1"/>
    <col min="7948" max="7948" width="33.140625" style="85" bestFit="1" customWidth="1"/>
    <col min="7949" max="7949" width="26" style="85" bestFit="1" customWidth="1"/>
    <col min="7950" max="7950" width="19.140625" style="85" bestFit="1" customWidth="1"/>
    <col min="7951" max="7951" width="10.42578125" style="85" customWidth="1"/>
    <col min="7952" max="7952" width="11.85546875" style="85" customWidth="1"/>
    <col min="7953" max="7953" width="14.7109375" style="85" customWidth="1"/>
    <col min="7954" max="7954" width="9" style="85" bestFit="1" customWidth="1"/>
    <col min="7955" max="8194" width="9.140625" style="85"/>
    <col min="8195" max="8195" width="4.7109375" style="85" bestFit="1" customWidth="1"/>
    <col min="8196" max="8196" width="9.7109375" style="85" bestFit="1" customWidth="1"/>
    <col min="8197" max="8197" width="10" style="85" bestFit="1" customWidth="1"/>
    <col min="8198" max="8198" width="8.85546875" style="85" bestFit="1" customWidth="1"/>
    <col min="8199" max="8199" width="22.85546875" style="85" customWidth="1"/>
    <col min="8200" max="8200" width="59.7109375" style="85" bestFit="1" customWidth="1"/>
    <col min="8201" max="8201" width="57.85546875" style="85" bestFit="1" customWidth="1"/>
    <col min="8202" max="8202" width="35.28515625" style="85" bestFit="1" customWidth="1"/>
    <col min="8203" max="8203" width="28.140625" style="85" bestFit="1" customWidth="1"/>
    <col min="8204" max="8204" width="33.140625" style="85" bestFit="1" customWidth="1"/>
    <col min="8205" max="8205" width="26" style="85" bestFit="1" customWidth="1"/>
    <col min="8206" max="8206" width="19.140625" style="85" bestFit="1" customWidth="1"/>
    <col min="8207" max="8207" width="10.42578125" style="85" customWidth="1"/>
    <col min="8208" max="8208" width="11.85546875" style="85" customWidth="1"/>
    <col min="8209" max="8209" width="14.7109375" style="85" customWidth="1"/>
    <col min="8210" max="8210" width="9" style="85" bestFit="1" customWidth="1"/>
    <col min="8211" max="8450" width="9.140625" style="85"/>
    <col min="8451" max="8451" width="4.7109375" style="85" bestFit="1" customWidth="1"/>
    <col min="8452" max="8452" width="9.7109375" style="85" bestFit="1" customWidth="1"/>
    <col min="8453" max="8453" width="10" style="85" bestFit="1" customWidth="1"/>
    <col min="8454" max="8454" width="8.85546875" style="85" bestFit="1" customWidth="1"/>
    <col min="8455" max="8455" width="22.85546875" style="85" customWidth="1"/>
    <col min="8456" max="8456" width="59.7109375" style="85" bestFit="1" customWidth="1"/>
    <col min="8457" max="8457" width="57.85546875" style="85" bestFit="1" customWidth="1"/>
    <col min="8458" max="8458" width="35.28515625" style="85" bestFit="1" customWidth="1"/>
    <col min="8459" max="8459" width="28.140625" style="85" bestFit="1" customWidth="1"/>
    <col min="8460" max="8460" width="33.140625" style="85" bestFit="1" customWidth="1"/>
    <col min="8461" max="8461" width="26" style="85" bestFit="1" customWidth="1"/>
    <col min="8462" max="8462" width="19.140625" style="85" bestFit="1" customWidth="1"/>
    <col min="8463" max="8463" width="10.42578125" style="85" customWidth="1"/>
    <col min="8464" max="8464" width="11.85546875" style="85" customWidth="1"/>
    <col min="8465" max="8465" width="14.7109375" style="85" customWidth="1"/>
    <col min="8466" max="8466" width="9" style="85" bestFit="1" customWidth="1"/>
    <col min="8467" max="8706" width="9.140625" style="85"/>
    <col min="8707" max="8707" width="4.7109375" style="85" bestFit="1" customWidth="1"/>
    <col min="8708" max="8708" width="9.7109375" style="85" bestFit="1" customWidth="1"/>
    <col min="8709" max="8709" width="10" style="85" bestFit="1" customWidth="1"/>
    <col min="8710" max="8710" width="8.85546875" style="85" bestFit="1" customWidth="1"/>
    <col min="8711" max="8711" width="22.85546875" style="85" customWidth="1"/>
    <col min="8712" max="8712" width="59.7109375" style="85" bestFit="1" customWidth="1"/>
    <col min="8713" max="8713" width="57.85546875" style="85" bestFit="1" customWidth="1"/>
    <col min="8714" max="8714" width="35.28515625" style="85" bestFit="1" customWidth="1"/>
    <col min="8715" max="8715" width="28.140625" style="85" bestFit="1" customWidth="1"/>
    <col min="8716" max="8716" width="33.140625" style="85" bestFit="1" customWidth="1"/>
    <col min="8717" max="8717" width="26" style="85" bestFit="1" customWidth="1"/>
    <col min="8718" max="8718" width="19.140625" style="85" bestFit="1" customWidth="1"/>
    <col min="8719" max="8719" width="10.42578125" style="85" customWidth="1"/>
    <col min="8720" max="8720" width="11.85546875" style="85" customWidth="1"/>
    <col min="8721" max="8721" width="14.7109375" style="85" customWidth="1"/>
    <col min="8722" max="8722" width="9" style="85" bestFit="1" customWidth="1"/>
    <col min="8723" max="8962" width="9.140625" style="85"/>
    <col min="8963" max="8963" width="4.7109375" style="85" bestFit="1" customWidth="1"/>
    <col min="8964" max="8964" width="9.7109375" style="85" bestFit="1" customWidth="1"/>
    <col min="8965" max="8965" width="10" style="85" bestFit="1" customWidth="1"/>
    <col min="8966" max="8966" width="8.85546875" style="85" bestFit="1" customWidth="1"/>
    <col min="8967" max="8967" width="22.85546875" style="85" customWidth="1"/>
    <col min="8968" max="8968" width="59.7109375" style="85" bestFit="1" customWidth="1"/>
    <col min="8969" max="8969" width="57.85546875" style="85" bestFit="1" customWidth="1"/>
    <col min="8970" max="8970" width="35.28515625" style="85" bestFit="1" customWidth="1"/>
    <col min="8971" max="8971" width="28.140625" style="85" bestFit="1" customWidth="1"/>
    <col min="8972" max="8972" width="33.140625" style="85" bestFit="1" customWidth="1"/>
    <col min="8973" max="8973" width="26" style="85" bestFit="1" customWidth="1"/>
    <col min="8974" max="8974" width="19.140625" style="85" bestFit="1" customWidth="1"/>
    <col min="8975" max="8975" width="10.42578125" style="85" customWidth="1"/>
    <col min="8976" max="8976" width="11.85546875" style="85" customWidth="1"/>
    <col min="8977" max="8977" width="14.7109375" style="85" customWidth="1"/>
    <col min="8978" max="8978" width="9" style="85" bestFit="1" customWidth="1"/>
    <col min="8979" max="9218" width="9.140625" style="85"/>
    <col min="9219" max="9219" width="4.7109375" style="85" bestFit="1" customWidth="1"/>
    <col min="9220" max="9220" width="9.7109375" style="85" bestFit="1" customWidth="1"/>
    <col min="9221" max="9221" width="10" style="85" bestFit="1" customWidth="1"/>
    <col min="9222" max="9222" width="8.85546875" style="85" bestFit="1" customWidth="1"/>
    <col min="9223" max="9223" width="22.85546875" style="85" customWidth="1"/>
    <col min="9224" max="9224" width="59.7109375" style="85" bestFit="1" customWidth="1"/>
    <col min="9225" max="9225" width="57.85546875" style="85" bestFit="1" customWidth="1"/>
    <col min="9226" max="9226" width="35.28515625" style="85" bestFit="1" customWidth="1"/>
    <col min="9227" max="9227" width="28.140625" style="85" bestFit="1" customWidth="1"/>
    <col min="9228" max="9228" width="33.140625" style="85" bestFit="1" customWidth="1"/>
    <col min="9229" max="9229" width="26" style="85" bestFit="1" customWidth="1"/>
    <col min="9230" max="9230" width="19.140625" style="85" bestFit="1" customWidth="1"/>
    <col min="9231" max="9231" width="10.42578125" style="85" customWidth="1"/>
    <col min="9232" max="9232" width="11.85546875" style="85" customWidth="1"/>
    <col min="9233" max="9233" width="14.7109375" style="85" customWidth="1"/>
    <col min="9234" max="9234" width="9" style="85" bestFit="1" customWidth="1"/>
    <col min="9235" max="9474" width="9.140625" style="85"/>
    <col min="9475" max="9475" width="4.7109375" style="85" bestFit="1" customWidth="1"/>
    <col min="9476" max="9476" width="9.7109375" style="85" bestFit="1" customWidth="1"/>
    <col min="9477" max="9477" width="10" style="85" bestFit="1" customWidth="1"/>
    <col min="9478" max="9478" width="8.85546875" style="85" bestFit="1" customWidth="1"/>
    <col min="9479" max="9479" width="22.85546875" style="85" customWidth="1"/>
    <col min="9480" max="9480" width="59.7109375" style="85" bestFit="1" customWidth="1"/>
    <col min="9481" max="9481" width="57.85546875" style="85" bestFit="1" customWidth="1"/>
    <col min="9482" max="9482" width="35.28515625" style="85" bestFit="1" customWidth="1"/>
    <col min="9483" max="9483" width="28.140625" style="85" bestFit="1" customWidth="1"/>
    <col min="9484" max="9484" width="33.140625" style="85" bestFit="1" customWidth="1"/>
    <col min="9485" max="9485" width="26" style="85" bestFit="1" customWidth="1"/>
    <col min="9486" max="9486" width="19.140625" style="85" bestFit="1" customWidth="1"/>
    <col min="9487" max="9487" width="10.42578125" style="85" customWidth="1"/>
    <col min="9488" max="9488" width="11.85546875" style="85" customWidth="1"/>
    <col min="9489" max="9489" width="14.7109375" style="85" customWidth="1"/>
    <col min="9490" max="9490" width="9" style="85" bestFit="1" customWidth="1"/>
    <col min="9491" max="9730" width="9.140625" style="85"/>
    <col min="9731" max="9731" width="4.7109375" style="85" bestFit="1" customWidth="1"/>
    <col min="9732" max="9732" width="9.7109375" style="85" bestFit="1" customWidth="1"/>
    <col min="9733" max="9733" width="10" style="85" bestFit="1" customWidth="1"/>
    <col min="9734" max="9734" width="8.85546875" style="85" bestFit="1" customWidth="1"/>
    <col min="9735" max="9735" width="22.85546875" style="85" customWidth="1"/>
    <col min="9736" max="9736" width="59.7109375" style="85" bestFit="1" customWidth="1"/>
    <col min="9737" max="9737" width="57.85546875" style="85" bestFit="1" customWidth="1"/>
    <col min="9738" max="9738" width="35.28515625" style="85" bestFit="1" customWidth="1"/>
    <col min="9739" max="9739" width="28.140625" style="85" bestFit="1" customWidth="1"/>
    <col min="9740" max="9740" width="33.140625" style="85" bestFit="1" customWidth="1"/>
    <col min="9741" max="9741" width="26" style="85" bestFit="1" customWidth="1"/>
    <col min="9742" max="9742" width="19.140625" style="85" bestFit="1" customWidth="1"/>
    <col min="9743" max="9743" width="10.42578125" style="85" customWidth="1"/>
    <col min="9744" max="9744" width="11.85546875" style="85" customWidth="1"/>
    <col min="9745" max="9745" width="14.7109375" style="85" customWidth="1"/>
    <col min="9746" max="9746" width="9" style="85" bestFit="1" customWidth="1"/>
    <col min="9747" max="9986" width="9.140625" style="85"/>
    <col min="9987" max="9987" width="4.7109375" style="85" bestFit="1" customWidth="1"/>
    <col min="9988" max="9988" width="9.7109375" style="85" bestFit="1" customWidth="1"/>
    <col min="9989" max="9989" width="10" style="85" bestFit="1" customWidth="1"/>
    <col min="9990" max="9990" width="8.85546875" style="85" bestFit="1" customWidth="1"/>
    <col min="9991" max="9991" width="22.85546875" style="85" customWidth="1"/>
    <col min="9992" max="9992" width="59.7109375" style="85" bestFit="1" customWidth="1"/>
    <col min="9993" max="9993" width="57.85546875" style="85" bestFit="1" customWidth="1"/>
    <col min="9994" max="9994" width="35.28515625" style="85" bestFit="1" customWidth="1"/>
    <col min="9995" max="9995" width="28.140625" style="85" bestFit="1" customWidth="1"/>
    <col min="9996" max="9996" width="33.140625" style="85" bestFit="1" customWidth="1"/>
    <col min="9997" max="9997" width="26" style="85" bestFit="1" customWidth="1"/>
    <col min="9998" max="9998" width="19.140625" style="85" bestFit="1" customWidth="1"/>
    <col min="9999" max="9999" width="10.42578125" style="85" customWidth="1"/>
    <col min="10000" max="10000" width="11.85546875" style="85" customWidth="1"/>
    <col min="10001" max="10001" width="14.7109375" style="85" customWidth="1"/>
    <col min="10002" max="10002" width="9" style="85" bestFit="1" customWidth="1"/>
    <col min="10003" max="10242" width="9.140625" style="85"/>
    <col min="10243" max="10243" width="4.7109375" style="85" bestFit="1" customWidth="1"/>
    <col min="10244" max="10244" width="9.7109375" style="85" bestFit="1" customWidth="1"/>
    <col min="10245" max="10245" width="10" style="85" bestFit="1" customWidth="1"/>
    <col min="10246" max="10246" width="8.85546875" style="85" bestFit="1" customWidth="1"/>
    <col min="10247" max="10247" width="22.85546875" style="85" customWidth="1"/>
    <col min="10248" max="10248" width="59.7109375" style="85" bestFit="1" customWidth="1"/>
    <col min="10249" max="10249" width="57.85546875" style="85" bestFit="1" customWidth="1"/>
    <col min="10250" max="10250" width="35.28515625" style="85" bestFit="1" customWidth="1"/>
    <col min="10251" max="10251" width="28.140625" style="85" bestFit="1" customWidth="1"/>
    <col min="10252" max="10252" width="33.140625" style="85" bestFit="1" customWidth="1"/>
    <col min="10253" max="10253" width="26" style="85" bestFit="1" customWidth="1"/>
    <col min="10254" max="10254" width="19.140625" style="85" bestFit="1" customWidth="1"/>
    <col min="10255" max="10255" width="10.42578125" style="85" customWidth="1"/>
    <col min="10256" max="10256" width="11.85546875" style="85" customWidth="1"/>
    <col min="10257" max="10257" width="14.7109375" style="85" customWidth="1"/>
    <col min="10258" max="10258" width="9" style="85" bestFit="1" customWidth="1"/>
    <col min="10259" max="10498" width="9.140625" style="85"/>
    <col min="10499" max="10499" width="4.7109375" style="85" bestFit="1" customWidth="1"/>
    <col min="10500" max="10500" width="9.7109375" style="85" bestFit="1" customWidth="1"/>
    <col min="10501" max="10501" width="10" style="85" bestFit="1" customWidth="1"/>
    <col min="10502" max="10502" width="8.85546875" style="85" bestFit="1" customWidth="1"/>
    <col min="10503" max="10503" width="22.85546875" style="85" customWidth="1"/>
    <col min="10504" max="10504" width="59.7109375" style="85" bestFit="1" customWidth="1"/>
    <col min="10505" max="10505" width="57.85546875" style="85" bestFit="1" customWidth="1"/>
    <col min="10506" max="10506" width="35.28515625" style="85" bestFit="1" customWidth="1"/>
    <col min="10507" max="10507" width="28.140625" style="85" bestFit="1" customWidth="1"/>
    <col min="10508" max="10508" width="33.140625" style="85" bestFit="1" customWidth="1"/>
    <col min="10509" max="10509" width="26" style="85" bestFit="1" customWidth="1"/>
    <col min="10510" max="10510" width="19.140625" style="85" bestFit="1" customWidth="1"/>
    <col min="10511" max="10511" width="10.42578125" style="85" customWidth="1"/>
    <col min="10512" max="10512" width="11.85546875" style="85" customWidth="1"/>
    <col min="10513" max="10513" width="14.7109375" style="85" customWidth="1"/>
    <col min="10514" max="10514" width="9" style="85" bestFit="1" customWidth="1"/>
    <col min="10515" max="10754" width="9.140625" style="85"/>
    <col min="10755" max="10755" width="4.7109375" style="85" bestFit="1" customWidth="1"/>
    <col min="10756" max="10756" width="9.7109375" style="85" bestFit="1" customWidth="1"/>
    <col min="10757" max="10757" width="10" style="85" bestFit="1" customWidth="1"/>
    <col min="10758" max="10758" width="8.85546875" style="85" bestFit="1" customWidth="1"/>
    <col min="10759" max="10759" width="22.85546875" style="85" customWidth="1"/>
    <col min="10760" max="10760" width="59.7109375" style="85" bestFit="1" customWidth="1"/>
    <col min="10761" max="10761" width="57.85546875" style="85" bestFit="1" customWidth="1"/>
    <col min="10762" max="10762" width="35.28515625" style="85" bestFit="1" customWidth="1"/>
    <col min="10763" max="10763" width="28.140625" style="85" bestFit="1" customWidth="1"/>
    <col min="10764" max="10764" width="33.140625" style="85" bestFit="1" customWidth="1"/>
    <col min="10765" max="10765" width="26" style="85" bestFit="1" customWidth="1"/>
    <col min="10766" max="10766" width="19.140625" style="85" bestFit="1" customWidth="1"/>
    <col min="10767" max="10767" width="10.42578125" style="85" customWidth="1"/>
    <col min="10768" max="10768" width="11.85546875" style="85" customWidth="1"/>
    <col min="10769" max="10769" width="14.7109375" style="85" customWidth="1"/>
    <col min="10770" max="10770" width="9" style="85" bestFit="1" customWidth="1"/>
    <col min="10771" max="11010" width="9.140625" style="85"/>
    <col min="11011" max="11011" width="4.7109375" style="85" bestFit="1" customWidth="1"/>
    <col min="11012" max="11012" width="9.7109375" style="85" bestFit="1" customWidth="1"/>
    <col min="11013" max="11013" width="10" style="85" bestFit="1" customWidth="1"/>
    <col min="11014" max="11014" width="8.85546875" style="85" bestFit="1" customWidth="1"/>
    <col min="11015" max="11015" width="22.85546875" style="85" customWidth="1"/>
    <col min="11016" max="11016" width="59.7109375" style="85" bestFit="1" customWidth="1"/>
    <col min="11017" max="11017" width="57.85546875" style="85" bestFit="1" customWidth="1"/>
    <col min="11018" max="11018" width="35.28515625" style="85" bestFit="1" customWidth="1"/>
    <col min="11019" max="11019" width="28.140625" style="85" bestFit="1" customWidth="1"/>
    <col min="11020" max="11020" width="33.140625" style="85" bestFit="1" customWidth="1"/>
    <col min="11021" max="11021" width="26" style="85" bestFit="1" customWidth="1"/>
    <col min="11022" max="11022" width="19.140625" style="85" bestFit="1" customWidth="1"/>
    <col min="11023" max="11023" width="10.42578125" style="85" customWidth="1"/>
    <col min="11024" max="11024" width="11.85546875" style="85" customWidth="1"/>
    <col min="11025" max="11025" width="14.7109375" style="85" customWidth="1"/>
    <col min="11026" max="11026" width="9" style="85" bestFit="1" customWidth="1"/>
    <col min="11027" max="11266" width="9.140625" style="85"/>
    <col min="11267" max="11267" width="4.7109375" style="85" bestFit="1" customWidth="1"/>
    <col min="11268" max="11268" width="9.7109375" style="85" bestFit="1" customWidth="1"/>
    <col min="11269" max="11269" width="10" style="85" bestFit="1" customWidth="1"/>
    <col min="11270" max="11270" width="8.85546875" style="85" bestFit="1" customWidth="1"/>
    <col min="11271" max="11271" width="22.85546875" style="85" customWidth="1"/>
    <col min="11272" max="11272" width="59.7109375" style="85" bestFit="1" customWidth="1"/>
    <col min="11273" max="11273" width="57.85546875" style="85" bestFit="1" customWidth="1"/>
    <col min="11274" max="11274" width="35.28515625" style="85" bestFit="1" customWidth="1"/>
    <col min="11275" max="11275" width="28.140625" style="85" bestFit="1" customWidth="1"/>
    <col min="11276" max="11276" width="33.140625" style="85" bestFit="1" customWidth="1"/>
    <col min="11277" max="11277" width="26" style="85" bestFit="1" customWidth="1"/>
    <col min="11278" max="11278" width="19.140625" style="85" bestFit="1" customWidth="1"/>
    <col min="11279" max="11279" width="10.42578125" style="85" customWidth="1"/>
    <col min="11280" max="11280" width="11.85546875" style="85" customWidth="1"/>
    <col min="11281" max="11281" width="14.7109375" style="85" customWidth="1"/>
    <col min="11282" max="11282" width="9" style="85" bestFit="1" customWidth="1"/>
    <col min="11283" max="11522" width="9.140625" style="85"/>
    <col min="11523" max="11523" width="4.7109375" style="85" bestFit="1" customWidth="1"/>
    <col min="11524" max="11524" width="9.7109375" style="85" bestFit="1" customWidth="1"/>
    <col min="11525" max="11525" width="10" style="85" bestFit="1" customWidth="1"/>
    <col min="11526" max="11526" width="8.85546875" style="85" bestFit="1" customWidth="1"/>
    <col min="11527" max="11527" width="22.85546875" style="85" customWidth="1"/>
    <col min="11528" max="11528" width="59.7109375" style="85" bestFit="1" customWidth="1"/>
    <col min="11529" max="11529" width="57.85546875" style="85" bestFit="1" customWidth="1"/>
    <col min="11530" max="11530" width="35.28515625" style="85" bestFit="1" customWidth="1"/>
    <col min="11531" max="11531" width="28.140625" style="85" bestFit="1" customWidth="1"/>
    <col min="11532" max="11532" width="33.140625" style="85" bestFit="1" customWidth="1"/>
    <col min="11533" max="11533" width="26" style="85" bestFit="1" customWidth="1"/>
    <col min="11534" max="11534" width="19.140625" style="85" bestFit="1" customWidth="1"/>
    <col min="11535" max="11535" width="10.42578125" style="85" customWidth="1"/>
    <col min="11536" max="11536" width="11.85546875" style="85" customWidth="1"/>
    <col min="11537" max="11537" width="14.7109375" style="85" customWidth="1"/>
    <col min="11538" max="11538" width="9" style="85" bestFit="1" customWidth="1"/>
    <col min="11539" max="11778" width="9.140625" style="85"/>
    <col min="11779" max="11779" width="4.7109375" style="85" bestFit="1" customWidth="1"/>
    <col min="11780" max="11780" width="9.7109375" style="85" bestFit="1" customWidth="1"/>
    <col min="11781" max="11781" width="10" style="85" bestFit="1" customWidth="1"/>
    <col min="11782" max="11782" width="8.85546875" style="85" bestFit="1" customWidth="1"/>
    <col min="11783" max="11783" width="22.85546875" style="85" customWidth="1"/>
    <col min="11784" max="11784" width="59.7109375" style="85" bestFit="1" customWidth="1"/>
    <col min="11785" max="11785" width="57.85546875" style="85" bestFit="1" customWidth="1"/>
    <col min="11786" max="11786" width="35.28515625" style="85" bestFit="1" customWidth="1"/>
    <col min="11787" max="11787" width="28.140625" style="85" bestFit="1" customWidth="1"/>
    <col min="11788" max="11788" width="33.140625" style="85" bestFit="1" customWidth="1"/>
    <col min="11789" max="11789" width="26" style="85" bestFit="1" customWidth="1"/>
    <col min="11790" max="11790" width="19.140625" style="85" bestFit="1" customWidth="1"/>
    <col min="11791" max="11791" width="10.42578125" style="85" customWidth="1"/>
    <col min="11792" max="11792" width="11.85546875" style="85" customWidth="1"/>
    <col min="11793" max="11793" width="14.7109375" style="85" customWidth="1"/>
    <col min="11794" max="11794" width="9" style="85" bestFit="1" customWidth="1"/>
    <col min="11795" max="12034" width="9.140625" style="85"/>
    <col min="12035" max="12035" width="4.7109375" style="85" bestFit="1" customWidth="1"/>
    <col min="12036" max="12036" width="9.7109375" style="85" bestFit="1" customWidth="1"/>
    <col min="12037" max="12037" width="10" style="85" bestFit="1" customWidth="1"/>
    <col min="12038" max="12038" width="8.85546875" style="85" bestFit="1" customWidth="1"/>
    <col min="12039" max="12039" width="22.85546875" style="85" customWidth="1"/>
    <col min="12040" max="12040" width="59.7109375" style="85" bestFit="1" customWidth="1"/>
    <col min="12041" max="12041" width="57.85546875" style="85" bestFit="1" customWidth="1"/>
    <col min="12042" max="12042" width="35.28515625" style="85" bestFit="1" customWidth="1"/>
    <col min="12043" max="12043" width="28.140625" style="85" bestFit="1" customWidth="1"/>
    <col min="12044" max="12044" width="33.140625" style="85" bestFit="1" customWidth="1"/>
    <col min="12045" max="12045" width="26" style="85" bestFit="1" customWidth="1"/>
    <col min="12046" max="12046" width="19.140625" style="85" bestFit="1" customWidth="1"/>
    <col min="12047" max="12047" width="10.42578125" style="85" customWidth="1"/>
    <col min="12048" max="12048" width="11.85546875" style="85" customWidth="1"/>
    <col min="12049" max="12049" width="14.7109375" style="85" customWidth="1"/>
    <col min="12050" max="12050" width="9" style="85" bestFit="1" customWidth="1"/>
    <col min="12051" max="12290" width="9.140625" style="85"/>
    <col min="12291" max="12291" width="4.7109375" style="85" bestFit="1" customWidth="1"/>
    <col min="12292" max="12292" width="9.7109375" style="85" bestFit="1" customWidth="1"/>
    <col min="12293" max="12293" width="10" style="85" bestFit="1" customWidth="1"/>
    <col min="12294" max="12294" width="8.85546875" style="85" bestFit="1" customWidth="1"/>
    <col min="12295" max="12295" width="22.85546875" style="85" customWidth="1"/>
    <col min="12296" max="12296" width="59.7109375" style="85" bestFit="1" customWidth="1"/>
    <col min="12297" max="12297" width="57.85546875" style="85" bestFit="1" customWidth="1"/>
    <col min="12298" max="12298" width="35.28515625" style="85" bestFit="1" customWidth="1"/>
    <col min="12299" max="12299" width="28.140625" style="85" bestFit="1" customWidth="1"/>
    <col min="12300" max="12300" width="33.140625" style="85" bestFit="1" customWidth="1"/>
    <col min="12301" max="12301" width="26" style="85" bestFit="1" customWidth="1"/>
    <col min="12302" max="12302" width="19.140625" style="85" bestFit="1" customWidth="1"/>
    <col min="12303" max="12303" width="10.42578125" style="85" customWidth="1"/>
    <col min="12304" max="12304" width="11.85546875" style="85" customWidth="1"/>
    <col min="12305" max="12305" width="14.7109375" style="85" customWidth="1"/>
    <col min="12306" max="12306" width="9" style="85" bestFit="1" customWidth="1"/>
    <col min="12307" max="12546" width="9.140625" style="85"/>
    <col min="12547" max="12547" width="4.7109375" style="85" bestFit="1" customWidth="1"/>
    <col min="12548" max="12548" width="9.7109375" style="85" bestFit="1" customWidth="1"/>
    <col min="12549" max="12549" width="10" style="85" bestFit="1" customWidth="1"/>
    <col min="12550" max="12550" width="8.85546875" style="85" bestFit="1" customWidth="1"/>
    <col min="12551" max="12551" width="22.85546875" style="85" customWidth="1"/>
    <col min="12552" max="12552" width="59.7109375" style="85" bestFit="1" customWidth="1"/>
    <col min="12553" max="12553" width="57.85546875" style="85" bestFit="1" customWidth="1"/>
    <col min="12554" max="12554" width="35.28515625" style="85" bestFit="1" customWidth="1"/>
    <col min="12555" max="12555" width="28.140625" style="85" bestFit="1" customWidth="1"/>
    <col min="12556" max="12556" width="33.140625" style="85" bestFit="1" customWidth="1"/>
    <col min="12557" max="12557" width="26" style="85" bestFit="1" customWidth="1"/>
    <col min="12558" max="12558" width="19.140625" style="85" bestFit="1" customWidth="1"/>
    <col min="12559" max="12559" width="10.42578125" style="85" customWidth="1"/>
    <col min="12560" max="12560" width="11.85546875" style="85" customWidth="1"/>
    <col min="12561" max="12561" width="14.7109375" style="85" customWidth="1"/>
    <col min="12562" max="12562" width="9" style="85" bestFit="1" customWidth="1"/>
    <col min="12563" max="12802" width="9.140625" style="85"/>
    <col min="12803" max="12803" width="4.7109375" style="85" bestFit="1" customWidth="1"/>
    <col min="12804" max="12804" width="9.7109375" style="85" bestFit="1" customWidth="1"/>
    <col min="12805" max="12805" width="10" style="85" bestFit="1" customWidth="1"/>
    <col min="12806" max="12806" width="8.85546875" style="85" bestFit="1" customWidth="1"/>
    <col min="12807" max="12807" width="22.85546875" style="85" customWidth="1"/>
    <col min="12808" max="12808" width="59.7109375" style="85" bestFit="1" customWidth="1"/>
    <col min="12809" max="12809" width="57.85546875" style="85" bestFit="1" customWidth="1"/>
    <col min="12810" max="12810" width="35.28515625" style="85" bestFit="1" customWidth="1"/>
    <col min="12811" max="12811" width="28.140625" style="85" bestFit="1" customWidth="1"/>
    <col min="12812" max="12812" width="33.140625" style="85" bestFit="1" customWidth="1"/>
    <col min="12813" max="12813" width="26" style="85" bestFit="1" customWidth="1"/>
    <col min="12814" max="12814" width="19.140625" style="85" bestFit="1" customWidth="1"/>
    <col min="12815" max="12815" width="10.42578125" style="85" customWidth="1"/>
    <col min="12816" max="12816" width="11.85546875" style="85" customWidth="1"/>
    <col min="12817" max="12817" width="14.7109375" style="85" customWidth="1"/>
    <col min="12818" max="12818" width="9" style="85" bestFit="1" customWidth="1"/>
    <col min="12819" max="13058" width="9.140625" style="85"/>
    <col min="13059" max="13059" width="4.7109375" style="85" bestFit="1" customWidth="1"/>
    <col min="13060" max="13060" width="9.7109375" style="85" bestFit="1" customWidth="1"/>
    <col min="13061" max="13061" width="10" style="85" bestFit="1" customWidth="1"/>
    <col min="13062" max="13062" width="8.85546875" style="85" bestFit="1" customWidth="1"/>
    <col min="13063" max="13063" width="22.85546875" style="85" customWidth="1"/>
    <col min="13064" max="13064" width="59.7109375" style="85" bestFit="1" customWidth="1"/>
    <col min="13065" max="13065" width="57.85546875" style="85" bestFit="1" customWidth="1"/>
    <col min="13066" max="13066" width="35.28515625" style="85" bestFit="1" customWidth="1"/>
    <col min="13067" max="13067" width="28.140625" style="85" bestFit="1" customWidth="1"/>
    <col min="13068" max="13068" width="33.140625" style="85" bestFit="1" customWidth="1"/>
    <col min="13069" max="13069" width="26" style="85" bestFit="1" customWidth="1"/>
    <col min="13070" max="13070" width="19.140625" style="85" bestFit="1" customWidth="1"/>
    <col min="13071" max="13071" width="10.42578125" style="85" customWidth="1"/>
    <col min="13072" max="13072" width="11.85546875" style="85" customWidth="1"/>
    <col min="13073" max="13073" width="14.7109375" style="85" customWidth="1"/>
    <col min="13074" max="13074" width="9" style="85" bestFit="1" customWidth="1"/>
    <col min="13075" max="13314" width="9.140625" style="85"/>
    <col min="13315" max="13315" width="4.7109375" style="85" bestFit="1" customWidth="1"/>
    <col min="13316" max="13316" width="9.7109375" style="85" bestFit="1" customWidth="1"/>
    <col min="13317" max="13317" width="10" style="85" bestFit="1" customWidth="1"/>
    <col min="13318" max="13318" width="8.85546875" style="85" bestFit="1" customWidth="1"/>
    <col min="13319" max="13319" width="22.85546875" style="85" customWidth="1"/>
    <col min="13320" max="13320" width="59.7109375" style="85" bestFit="1" customWidth="1"/>
    <col min="13321" max="13321" width="57.85546875" style="85" bestFit="1" customWidth="1"/>
    <col min="13322" max="13322" width="35.28515625" style="85" bestFit="1" customWidth="1"/>
    <col min="13323" max="13323" width="28.140625" style="85" bestFit="1" customWidth="1"/>
    <col min="13324" max="13324" width="33.140625" style="85" bestFit="1" customWidth="1"/>
    <col min="13325" max="13325" width="26" style="85" bestFit="1" customWidth="1"/>
    <col min="13326" max="13326" width="19.140625" style="85" bestFit="1" customWidth="1"/>
    <col min="13327" max="13327" width="10.42578125" style="85" customWidth="1"/>
    <col min="13328" max="13328" width="11.85546875" style="85" customWidth="1"/>
    <col min="13329" max="13329" width="14.7109375" style="85" customWidth="1"/>
    <col min="13330" max="13330" width="9" style="85" bestFit="1" customWidth="1"/>
    <col min="13331" max="13570" width="9.140625" style="85"/>
    <col min="13571" max="13571" width="4.7109375" style="85" bestFit="1" customWidth="1"/>
    <col min="13572" max="13572" width="9.7109375" style="85" bestFit="1" customWidth="1"/>
    <col min="13573" max="13573" width="10" style="85" bestFit="1" customWidth="1"/>
    <col min="13574" max="13574" width="8.85546875" style="85" bestFit="1" customWidth="1"/>
    <col min="13575" max="13575" width="22.85546875" style="85" customWidth="1"/>
    <col min="13576" max="13576" width="59.7109375" style="85" bestFit="1" customWidth="1"/>
    <col min="13577" max="13577" width="57.85546875" style="85" bestFit="1" customWidth="1"/>
    <col min="13578" max="13578" width="35.28515625" style="85" bestFit="1" customWidth="1"/>
    <col min="13579" max="13579" width="28.140625" style="85" bestFit="1" customWidth="1"/>
    <col min="13580" max="13580" width="33.140625" style="85" bestFit="1" customWidth="1"/>
    <col min="13581" max="13581" width="26" style="85" bestFit="1" customWidth="1"/>
    <col min="13582" max="13582" width="19.140625" style="85" bestFit="1" customWidth="1"/>
    <col min="13583" max="13583" width="10.42578125" style="85" customWidth="1"/>
    <col min="13584" max="13584" width="11.85546875" style="85" customWidth="1"/>
    <col min="13585" max="13585" width="14.7109375" style="85" customWidth="1"/>
    <col min="13586" max="13586" width="9" style="85" bestFit="1" customWidth="1"/>
    <col min="13587" max="13826" width="9.140625" style="85"/>
    <col min="13827" max="13827" width="4.7109375" style="85" bestFit="1" customWidth="1"/>
    <col min="13828" max="13828" width="9.7109375" style="85" bestFit="1" customWidth="1"/>
    <col min="13829" max="13829" width="10" style="85" bestFit="1" customWidth="1"/>
    <col min="13830" max="13830" width="8.85546875" style="85" bestFit="1" customWidth="1"/>
    <col min="13831" max="13831" width="22.85546875" style="85" customWidth="1"/>
    <col min="13832" max="13832" width="59.7109375" style="85" bestFit="1" customWidth="1"/>
    <col min="13833" max="13833" width="57.85546875" style="85" bestFit="1" customWidth="1"/>
    <col min="13834" max="13834" width="35.28515625" style="85" bestFit="1" customWidth="1"/>
    <col min="13835" max="13835" width="28.140625" style="85" bestFit="1" customWidth="1"/>
    <col min="13836" max="13836" width="33.140625" style="85" bestFit="1" customWidth="1"/>
    <col min="13837" max="13837" width="26" style="85" bestFit="1" customWidth="1"/>
    <col min="13838" max="13838" width="19.140625" style="85" bestFit="1" customWidth="1"/>
    <col min="13839" max="13839" width="10.42578125" style="85" customWidth="1"/>
    <col min="13840" max="13840" width="11.85546875" style="85" customWidth="1"/>
    <col min="13841" max="13841" width="14.7109375" style="85" customWidth="1"/>
    <col min="13842" max="13842" width="9" style="85" bestFit="1" customWidth="1"/>
    <col min="13843" max="14082" width="9.140625" style="85"/>
    <col min="14083" max="14083" width="4.7109375" style="85" bestFit="1" customWidth="1"/>
    <col min="14084" max="14084" width="9.7109375" style="85" bestFit="1" customWidth="1"/>
    <col min="14085" max="14085" width="10" style="85" bestFit="1" customWidth="1"/>
    <col min="14086" max="14086" width="8.85546875" style="85" bestFit="1" customWidth="1"/>
    <col min="14087" max="14087" width="22.85546875" style="85" customWidth="1"/>
    <col min="14088" max="14088" width="59.7109375" style="85" bestFit="1" customWidth="1"/>
    <col min="14089" max="14089" width="57.85546875" style="85" bestFit="1" customWidth="1"/>
    <col min="14090" max="14090" width="35.28515625" style="85" bestFit="1" customWidth="1"/>
    <col min="14091" max="14091" width="28.140625" style="85" bestFit="1" customWidth="1"/>
    <col min="14092" max="14092" width="33.140625" style="85" bestFit="1" customWidth="1"/>
    <col min="14093" max="14093" width="26" style="85" bestFit="1" customWidth="1"/>
    <col min="14094" max="14094" width="19.140625" style="85" bestFit="1" customWidth="1"/>
    <col min="14095" max="14095" width="10.42578125" style="85" customWidth="1"/>
    <col min="14096" max="14096" width="11.85546875" style="85" customWidth="1"/>
    <col min="14097" max="14097" width="14.7109375" style="85" customWidth="1"/>
    <col min="14098" max="14098" width="9" style="85" bestFit="1" customWidth="1"/>
    <col min="14099" max="14338" width="9.140625" style="85"/>
    <col min="14339" max="14339" width="4.7109375" style="85" bestFit="1" customWidth="1"/>
    <col min="14340" max="14340" width="9.7109375" style="85" bestFit="1" customWidth="1"/>
    <col min="14341" max="14341" width="10" style="85" bestFit="1" customWidth="1"/>
    <col min="14342" max="14342" width="8.85546875" style="85" bestFit="1" customWidth="1"/>
    <col min="14343" max="14343" width="22.85546875" style="85" customWidth="1"/>
    <col min="14344" max="14344" width="59.7109375" style="85" bestFit="1" customWidth="1"/>
    <col min="14345" max="14345" width="57.85546875" style="85" bestFit="1" customWidth="1"/>
    <col min="14346" max="14346" width="35.28515625" style="85" bestFit="1" customWidth="1"/>
    <col min="14347" max="14347" width="28.140625" style="85" bestFit="1" customWidth="1"/>
    <col min="14348" max="14348" width="33.140625" style="85" bestFit="1" customWidth="1"/>
    <col min="14349" max="14349" width="26" style="85" bestFit="1" customWidth="1"/>
    <col min="14350" max="14350" width="19.140625" style="85" bestFit="1" customWidth="1"/>
    <col min="14351" max="14351" width="10.42578125" style="85" customWidth="1"/>
    <col min="14352" max="14352" width="11.85546875" style="85" customWidth="1"/>
    <col min="14353" max="14353" width="14.7109375" style="85" customWidth="1"/>
    <col min="14354" max="14354" width="9" style="85" bestFit="1" customWidth="1"/>
    <col min="14355" max="14594" width="9.140625" style="85"/>
    <col min="14595" max="14595" width="4.7109375" style="85" bestFit="1" customWidth="1"/>
    <col min="14596" max="14596" width="9.7109375" style="85" bestFit="1" customWidth="1"/>
    <col min="14597" max="14597" width="10" style="85" bestFit="1" customWidth="1"/>
    <col min="14598" max="14598" width="8.85546875" style="85" bestFit="1" customWidth="1"/>
    <col min="14599" max="14599" width="22.85546875" style="85" customWidth="1"/>
    <col min="14600" max="14600" width="59.7109375" style="85" bestFit="1" customWidth="1"/>
    <col min="14601" max="14601" width="57.85546875" style="85" bestFit="1" customWidth="1"/>
    <col min="14602" max="14602" width="35.28515625" style="85" bestFit="1" customWidth="1"/>
    <col min="14603" max="14603" width="28.140625" style="85" bestFit="1" customWidth="1"/>
    <col min="14604" max="14604" width="33.140625" style="85" bestFit="1" customWidth="1"/>
    <col min="14605" max="14605" width="26" style="85" bestFit="1" customWidth="1"/>
    <col min="14606" max="14606" width="19.140625" style="85" bestFit="1" customWidth="1"/>
    <col min="14607" max="14607" width="10.42578125" style="85" customWidth="1"/>
    <col min="14608" max="14608" width="11.85546875" style="85" customWidth="1"/>
    <col min="14609" max="14609" width="14.7109375" style="85" customWidth="1"/>
    <col min="14610" max="14610" width="9" style="85" bestFit="1" customWidth="1"/>
    <col min="14611" max="14850" width="9.140625" style="85"/>
    <col min="14851" max="14851" width="4.7109375" style="85" bestFit="1" customWidth="1"/>
    <col min="14852" max="14852" width="9.7109375" style="85" bestFit="1" customWidth="1"/>
    <col min="14853" max="14853" width="10" style="85" bestFit="1" customWidth="1"/>
    <col min="14854" max="14854" width="8.85546875" style="85" bestFit="1" customWidth="1"/>
    <col min="14855" max="14855" width="22.85546875" style="85" customWidth="1"/>
    <col min="14856" max="14856" width="59.7109375" style="85" bestFit="1" customWidth="1"/>
    <col min="14857" max="14857" width="57.85546875" style="85" bestFit="1" customWidth="1"/>
    <col min="14858" max="14858" width="35.28515625" style="85" bestFit="1" customWidth="1"/>
    <col min="14859" max="14859" width="28.140625" style="85" bestFit="1" customWidth="1"/>
    <col min="14860" max="14860" width="33.140625" style="85" bestFit="1" customWidth="1"/>
    <col min="14861" max="14861" width="26" style="85" bestFit="1" customWidth="1"/>
    <col min="14862" max="14862" width="19.140625" style="85" bestFit="1" customWidth="1"/>
    <col min="14863" max="14863" width="10.42578125" style="85" customWidth="1"/>
    <col min="14864" max="14864" width="11.85546875" style="85" customWidth="1"/>
    <col min="14865" max="14865" width="14.7109375" style="85" customWidth="1"/>
    <col min="14866" max="14866" width="9" style="85" bestFit="1" customWidth="1"/>
    <col min="14867" max="15106" width="9.140625" style="85"/>
    <col min="15107" max="15107" width="4.7109375" style="85" bestFit="1" customWidth="1"/>
    <col min="15108" max="15108" width="9.7109375" style="85" bestFit="1" customWidth="1"/>
    <col min="15109" max="15109" width="10" style="85" bestFit="1" customWidth="1"/>
    <col min="15110" max="15110" width="8.85546875" style="85" bestFit="1" customWidth="1"/>
    <col min="15111" max="15111" width="22.85546875" style="85" customWidth="1"/>
    <col min="15112" max="15112" width="59.7109375" style="85" bestFit="1" customWidth="1"/>
    <col min="15113" max="15113" width="57.85546875" style="85" bestFit="1" customWidth="1"/>
    <col min="15114" max="15114" width="35.28515625" style="85" bestFit="1" customWidth="1"/>
    <col min="15115" max="15115" width="28.140625" style="85" bestFit="1" customWidth="1"/>
    <col min="15116" max="15116" width="33.140625" style="85" bestFit="1" customWidth="1"/>
    <col min="15117" max="15117" width="26" style="85" bestFit="1" customWidth="1"/>
    <col min="15118" max="15118" width="19.140625" style="85" bestFit="1" customWidth="1"/>
    <col min="15119" max="15119" width="10.42578125" style="85" customWidth="1"/>
    <col min="15120" max="15120" width="11.85546875" style="85" customWidth="1"/>
    <col min="15121" max="15121" width="14.7109375" style="85" customWidth="1"/>
    <col min="15122" max="15122" width="9" style="85" bestFit="1" customWidth="1"/>
    <col min="15123" max="15362" width="9.140625" style="85"/>
    <col min="15363" max="15363" width="4.7109375" style="85" bestFit="1" customWidth="1"/>
    <col min="15364" max="15364" width="9.7109375" style="85" bestFit="1" customWidth="1"/>
    <col min="15365" max="15365" width="10" style="85" bestFit="1" customWidth="1"/>
    <col min="15366" max="15366" width="8.85546875" style="85" bestFit="1" customWidth="1"/>
    <col min="15367" max="15367" width="22.85546875" style="85" customWidth="1"/>
    <col min="15368" max="15368" width="59.7109375" style="85" bestFit="1" customWidth="1"/>
    <col min="15369" max="15369" width="57.85546875" style="85" bestFit="1" customWidth="1"/>
    <col min="15370" max="15370" width="35.28515625" style="85" bestFit="1" customWidth="1"/>
    <col min="15371" max="15371" width="28.140625" style="85" bestFit="1" customWidth="1"/>
    <col min="15372" max="15372" width="33.140625" style="85" bestFit="1" customWidth="1"/>
    <col min="15373" max="15373" width="26" style="85" bestFit="1" customWidth="1"/>
    <col min="15374" max="15374" width="19.140625" style="85" bestFit="1" customWidth="1"/>
    <col min="15375" max="15375" width="10.42578125" style="85" customWidth="1"/>
    <col min="15376" max="15376" width="11.85546875" style="85" customWidth="1"/>
    <col min="15377" max="15377" width="14.7109375" style="85" customWidth="1"/>
    <col min="15378" max="15378" width="9" style="85" bestFit="1" customWidth="1"/>
    <col min="15379" max="15618" width="9.140625" style="85"/>
    <col min="15619" max="15619" width="4.7109375" style="85" bestFit="1" customWidth="1"/>
    <col min="15620" max="15620" width="9.7109375" style="85" bestFit="1" customWidth="1"/>
    <col min="15621" max="15621" width="10" style="85" bestFit="1" customWidth="1"/>
    <col min="15622" max="15622" width="8.85546875" style="85" bestFit="1" customWidth="1"/>
    <col min="15623" max="15623" width="22.85546875" style="85" customWidth="1"/>
    <col min="15624" max="15624" width="59.7109375" style="85" bestFit="1" customWidth="1"/>
    <col min="15625" max="15625" width="57.85546875" style="85" bestFit="1" customWidth="1"/>
    <col min="15626" max="15626" width="35.28515625" style="85" bestFit="1" customWidth="1"/>
    <col min="15627" max="15627" width="28.140625" style="85" bestFit="1" customWidth="1"/>
    <col min="15628" max="15628" width="33.140625" style="85" bestFit="1" customWidth="1"/>
    <col min="15629" max="15629" width="26" style="85" bestFit="1" customWidth="1"/>
    <col min="15630" max="15630" width="19.140625" style="85" bestFit="1" customWidth="1"/>
    <col min="15631" max="15631" width="10.42578125" style="85" customWidth="1"/>
    <col min="15632" max="15632" width="11.85546875" style="85" customWidth="1"/>
    <col min="15633" max="15633" width="14.7109375" style="85" customWidth="1"/>
    <col min="15634" max="15634" width="9" style="85" bestFit="1" customWidth="1"/>
    <col min="15635" max="15874" width="9.140625" style="85"/>
    <col min="15875" max="15875" width="4.7109375" style="85" bestFit="1" customWidth="1"/>
    <col min="15876" max="15876" width="9.7109375" style="85" bestFit="1" customWidth="1"/>
    <col min="15877" max="15877" width="10" style="85" bestFit="1" customWidth="1"/>
    <col min="15878" max="15878" width="8.85546875" style="85" bestFit="1" customWidth="1"/>
    <col min="15879" max="15879" width="22.85546875" style="85" customWidth="1"/>
    <col min="15880" max="15880" width="59.7109375" style="85" bestFit="1" customWidth="1"/>
    <col min="15881" max="15881" width="57.85546875" style="85" bestFit="1" customWidth="1"/>
    <col min="15882" max="15882" width="35.28515625" style="85" bestFit="1" customWidth="1"/>
    <col min="15883" max="15883" width="28.140625" style="85" bestFit="1" customWidth="1"/>
    <col min="15884" max="15884" width="33.140625" style="85" bestFit="1" customWidth="1"/>
    <col min="15885" max="15885" width="26" style="85" bestFit="1" customWidth="1"/>
    <col min="15886" max="15886" width="19.140625" style="85" bestFit="1" customWidth="1"/>
    <col min="15887" max="15887" width="10.42578125" style="85" customWidth="1"/>
    <col min="15888" max="15888" width="11.85546875" style="85" customWidth="1"/>
    <col min="15889" max="15889" width="14.7109375" style="85" customWidth="1"/>
    <col min="15890" max="15890" width="9" style="85" bestFit="1" customWidth="1"/>
    <col min="15891" max="16130" width="9.140625" style="85"/>
    <col min="16131" max="16131" width="4.7109375" style="85" bestFit="1" customWidth="1"/>
    <col min="16132" max="16132" width="9.7109375" style="85" bestFit="1" customWidth="1"/>
    <col min="16133" max="16133" width="10" style="85" bestFit="1" customWidth="1"/>
    <col min="16134" max="16134" width="8.85546875" style="85" bestFit="1" customWidth="1"/>
    <col min="16135" max="16135" width="22.85546875" style="85" customWidth="1"/>
    <col min="16136" max="16136" width="59.7109375" style="85" bestFit="1" customWidth="1"/>
    <col min="16137" max="16137" width="57.85546875" style="85" bestFit="1" customWidth="1"/>
    <col min="16138" max="16138" width="35.28515625" style="85" bestFit="1" customWidth="1"/>
    <col min="16139" max="16139" width="28.140625" style="85" bestFit="1" customWidth="1"/>
    <col min="16140" max="16140" width="33.140625" style="85" bestFit="1" customWidth="1"/>
    <col min="16141" max="16141" width="26" style="85" bestFit="1" customWidth="1"/>
    <col min="16142" max="16142" width="19.140625" style="85" bestFit="1" customWidth="1"/>
    <col min="16143" max="16143" width="10.42578125" style="85" customWidth="1"/>
    <col min="16144" max="16144" width="11.85546875" style="85" customWidth="1"/>
    <col min="16145" max="16145" width="14.7109375" style="85" customWidth="1"/>
    <col min="16146" max="16146" width="9" style="85" bestFit="1" customWidth="1"/>
    <col min="16147" max="16384" width="9.140625" style="85"/>
  </cols>
  <sheetData>
    <row r="2" spans="1:24" x14ac:dyDescent="0.25">
      <c r="A2" s="14" t="s">
        <v>1051</v>
      </c>
    </row>
    <row r="3" spans="1:24" x14ac:dyDescent="0.25">
      <c r="M3" s="86"/>
      <c r="N3" s="86"/>
      <c r="O3" s="86"/>
      <c r="P3" s="86"/>
    </row>
    <row r="4" spans="1:24" s="63" customFormat="1" ht="39" customHeight="1" x14ac:dyDescent="0.25">
      <c r="A4" s="845" t="s">
        <v>0</v>
      </c>
      <c r="B4" s="847" t="s">
        <v>1</v>
      </c>
      <c r="C4" s="847" t="s">
        <v>2</v>
      </c>
      <c r="D4" s="847" t="s">
        <v>3</v>
      </c>
      <c r="E4" s="845" t="s">
        <v>4</v>
      </c>
      <c r="F4" s="845" t="s">
        <v>5</v>
      </c>
      <c r="G4" s="845" t="s">
        <v>6</v>
      </c>
      <c r="H4" s="849" t="s">
        <v>7</v>
      </c>
      <c r="I4" s="849"/>
      <c r="J4" s="845" t="s">
        <v>8</v>
      </c>
      <c r="K4" s="850" t="s">
        <v>9</v>
      </c>
      <c r="L4" s="863"/>
      <c r="M4" s="864" t="s">
        <v>10</v>
      </c>
      <c r="N4" s="864"/>
      <c r="O4" s="864" t="s">
        <v>11</v>
      </c>
      <c r="P4" s="864"/>
      <c r="Q4" s="845" t="s">
        <v>12</v>
      </c>
      <c r="R4" s="847" t="s">
        <v>13</v>
      </c>
      <c r="S4" s="62"/>
    </row>
    <row r="5" spans="1:24" s="63" customFormat="1" x14ac:dyDescent="0.2">
      <c r="A5" s="846"/>
      <c r="B5" s="848"/>
      <c r="C5" s="848"/>
      <c r="D5" s="848"/>
      <c r="E5" s="846"/>
      <c r="F5" s="846"/>
      <c r="G5" s="846"/>
      <c r="H5" s="170" t="s">
        <v>14</v>
      </c>
      <c r="I5" s="170" t="s">
        <v>15</v>
      </c>
      <c r="J5" s="846"/>
      <c r="K5" s="171">
        <v>2020</v>
      </c>
      <c r="L5" s="171">
        <v>2021</v>
      </c>
      <c r="M5" s="2">
        <v>2020</v>
      </c>
      <c r="N5" s="2">
        <v>2021</v>
      </c>
      <c r="O5" s="2">
        <v>2020</v>
      </c>
      <c r="P5" s="2">
        <v>2021</v>
      </c>
      <c r="Q5" s="846"/>
      <c r="R5" s="848"/>
      <c r="S5" s="62"/>
    </row>
    <row r="6" spans="1:24" s="63" customFormat="1" x14ac:dyDescent="0.2">
      <c r="A6" s="169" t="s">
        <v>16</v>
      </c>
      <c r="B6" s="170" t="s">
        <v>17</v>
      </c>
      <c r="C6" s="170" t="s">
        <v>18</v>
      </c>
      <c r="D6" s="170" t="s">
        <v>19</v>
      </c>
      <c r="E6" s="169" t="s">
        <v>20</v>
      </c>
      <c r="F6" s="169" t="s">
        <v>21</v>
      </c>
      <c r="G6" s="169" t="s">
        <v>22</v>
      </c>
      <c r="H6" s="170" t="s">
        <v>23</v>
      </c>
      <c r="I6" s="170" t="s">
        <v>24</v>
      </c>
      <c r="J6" s="169" t="s">
        <v>25</v>
      </c>
      <c r="K6" s="171" t="s">
        <v>26</v>
      </c>
      <c r="L6" s="171" t="s">
        <v>27</v>
      </c>
      <c r="M6" s="172" t="s">
        <v>28</v>
      </c>
      <c r="N6" s="172" t="s">
        <v>29</v>
      </c>
      <c r="O6" s="172" t="s">
        <v>30</v>
      </c>
      <c r="P6" s="172" t="s">
        <v>31</v>
      </c>
      <c r="Q6" s="169" t="s">
        <v>32</v>
      </c>
      <c r="R6" s="170" t="s">
        <v>33</v>
      </c>
      <c r="S6" s="62"/>
    </row>
    <row r="7" spans="1:24" s="3" customFormat="1" ht="94.5" customHeight="1" x14ac:dyDescent="0.25">
      <c r="A7" s="242">
        <v>1</v>
      </c>
      <c r="B7" s="243">
        <v>1</v>
      </c>
      <c r="C7" s="242">
        <v>1</v>
      </c>
      <c r="D7" s="243">
        <v>3</v>
      </c>
      <c r="E7" s="243" t="s">
        <v>135</v>
      </c>
      <c r="F7" s="243" t="s">
        <v>136</v>
      </c>
      <c r="G7" s="243" t="s">
        <v>54</v>
      </c>
      <c r="H7" s="243" t="s">
        <v>137</v>
      </c>
      <c r="I7" s="207" t="s">
        <v>41</v>
      </c>
      <c r="J7" s="243" t="s">
        <v>138</v>
      </c>
      <c r="K7" s="266" t="s">
        <v>224</v>
      </c>
      <c r="L7" s="266"/>
      <c r="M7" s="251">
        <v>16688.7</v>
      </c>
      <c r="N7" s="242"/>
      <c r="O7" s="251">
        <v>16688.7</v>
      </c>
      <c r="P7" s="251"/>
      <c r="Q7" s="243" t="s">
        <v>140</v>
      </c>
      <c r="R7" s="243" t="s">
        <v>141</v>
      </c>
      <c r="S7" s="6"/>
    </row>
    <row r="8" spans="1:24" s="3" customFormat="1" ht="45" x14ac:dyDescent="0.25">
      <c r="A8" s="242">
        <v>2</v>
      </c>
      <c r="B8" s="243">
        <v>2</v>
      </c>
      <c r="C8" s="242">
        <v>1</v>
      </c>
      <c r="D8" s="243">
        <v>3</v>
      </c>
      <c r="E8" s="243" t="s">
        <v>295</v>
      </c>
      <c r="F8" s="243" t="s">
        <v>142</v>
      </c>
      <c r="G8" s="243" t="s">
        <v>54</v>
      </c>
      <c r="H8" s="243" t="s">
        <v>137</v>
      </c>
      <c r="I8" s="207" t="s">
        <v>41</v>
      </c>
      <c r="J8" s="243" t="s">
        <v>143</v>
      </c>
      <c r="K8" s="266" t="s">
        <v>139</v>
      </c>
      <c r="L8" s="266"/>
      <c r="M8" s="251">
        <v>3500</v>
      </c>
      <c r="N8" s="242"/>
      <c r="O8" s="251">
        <v>3500</v>
      </c>
      <c r="P8" s="251"/>
      <c r="Q8" s="243" t="s">
        <v>140</v>
      </c>
      <c r="R8" s="243" t="s">
        <v>141</v>
      </c>
      <c r="S8" s="6"/>
    </row>
    <row r="9" spans="1:24" ht="45" x14ac:dyDescent="0.25">
      <c r="A9" s="242">
        <v>3</v>
      </c>
      <c r="B9" s="243">
        <v>1</v>
      </c>
      <c r="C9" s="243">
        <v>1</v>
      </c>
      <c r="D9" s="243">
        <v>9</v>
      </c>
      <c r="E9" s="243" t="s">
        <v>144</v>
      </c>
      <c r="F9" s="243" t="s">
        <v>145</v>
      </c>
      <c r="G9" s="243" t="s">
        <v>146</v>
      </c>
      <c r="H9" s="243" t="s">
        <v>147</v>
      </c>
      <c r="I9" s="242">
        <v>120</v>
      </c>
      <c r="J9" s="243" t="s">
        <v>148</v>
      </c>
      <c r="K9" s="205" t="s">
        <v>43</v>
      </c>
      <c r="L9" s="266"/>
      <c r="M9" s="254">
        <v>10600</v>
      </c>
      <c r="N9" s="148"/>
      <c r="O9" s="254">
        <v>10600</v>
      </c>
      <c r="P9" s="148"/>
      <c r="Q9" s="243" t="s">
        <v>140</v>
      </c>
      <c r="R9" s="243" t="s">
        <v>141</v>
      </c>
      <c r="S9" s="7"/>
    </row>
    <row r="10" spans="1:24" ht="47.25" customHeight="1" x14ac:dyDescent="0.25">
      <c r="A10" s="243">
        <v>4</v>
      </c>
      <c r="B10" s="243">
        <v>3</v>
      </c>
      <c r="C10" s="243">
        <v>2</v>
      </c>
      <c r="D10" s="243">
        <v>10</v>
      </c>
      <c r="E10" s="243" t="s">
        <v>150</v>
      </c>
      <c r="F10" s="243" t="s">
        <v>151</v>
      </c>
      <c r="G10" s="243" t="s">
        <v>152</v>
      </c>
      <c r="H10" s="243" t="s">
        <v>153</v>
      </c>
      <c r="I10" s="205">
        <v>13</v>
      </c>
      <c r="J10" s="243" t="s">
        <v>138</v>
      </c>
      <c r="K10" s="242" t="s">
        <v>34</v>
      </c>
      <c r="L10" s="266"/>
      <c r="M10" s="42">
        <v>13300</v>
      </c>
      <c r="N10" s="148"/>
      <c r="O10" s="42">
        <v>13300</v>
      </c>
      <c r="P10" s="148"/>
      <c r="Q10" s="243" t="s">
        <v>140</v>
      </c>
      <c r="R10" s="243" t="s">
        <v>141</v>
      </c>
    </row>
    <row r="11" spans="1:24" ht="75" x14ac:dyDescent="0.25">
      <c r="A11" s="243">
        <v>5</v>
      </c>
      <c r="B11" s="243">
        <v>3</v>
      </c>
      <c r="C11" s="243">
        <v>2</v>
      </c>
      <c r="D11" s="243">
        <v>10</v>
      </c>
      <c r="E11" s="243" t="s">
        <v>154</v>
      </c>
      <c r="F11" s="243" t="s">
        <v>155</v>
      </c>
      <c r="G11" s="243" t="s">
        <v>156</v>
      </c>
      <c r="H11" s="243" t="s">
        <v>157</v>
      </c>
      <c r="I11" s="43" t="s">
        <v>730</v>
      </c>
      <c r="J11" s="243" t="s">
        <v>149</v>
      </c>
      <c r="K11" s="242" t="s">
        <v>34</v>
      </c>
      <c r="L11" s="266"/>
      <c r="M11" s="42">
        <v>20510.55</v>
      </c>
      <c r="N11" s="148"/>
      <c r="O11" s="42">
        <v>20510.55</v>
      </c>
      <c r="P11" s="148"/>
      <c r="Q11" s="243" t="s">
        <v>140</v>
      </c>
      <c r="R11" s="243" t="s">
        <v>141</v>
      </c>
    </row>
    <row r="12" spans="1:24" ht="82.5" customHeight="1" x14ac:dyDescent="0.25">
      <c r="A12" s="243">
        <v>6</v>
      </c>
      <c r="B12" s="243">
        <v>1</v>
      </c>
      <c r="C12" s="243">
        <v>3</v>
      </c>
      <c r="D12" s="243">
        <v>13</v>
      </c>
      <c r="E12" s="243" t="s">
        <v>158</v>
      </c>
      <c r="F12" s="243" t="s">
        <v>777</v>
      </c>
      <c r="G12" s="243" t="s">
        <v>54</v>
      </c>
      <c r="H12" s="243" t="s">
        <v>137</v>
      </c>
      <c r="I12" s="242">
        <v>1</v>
      </c>
      <c r="J12" s="243" t="s">
        <v>138</v>
      </c>
      <c r="K12" s="242" t="s">
        <v>178</v>
      </c>
      <c r="L12" s="266"/>
      <c r="M12" s="254">
        <v>15727.95</v>
      </c>
      <c r="N12" s="148"/>
      <c r="O12" s="254">
        <v>15727.95</v>
      </c>
      <c r="P12" s="148"/>
      <c r="Q12" s="243" t="s">
        <v>140</v>
      </c>
      <c r="R12" s="243" t="s">
        <v>141</v>
      </c>
      <c r="V12" s="63"/>
      <c r="W12" s="63"/>
      <c r="X12" s="63"/>
    </row>
    <row r="13" spans="1:24" x14ac:dyDescent="0.25">
      <c r="A13" s="858">
        <v>7</v>
      </c>
      <c r="B13" s="859">
        <v>3</v>
      </c>
      <c r="C13" s="859">
        <v>2</v>
      </c>
      <c r="D13" s="861">
        <v>10</v>
      </c>
      <c r="E13" s="861" t="s">
        <v>179</v>
      </c>
      <c r="F13" s="861" t="s">
        <v>180</v>
      </c>
      <c r="G13" s="861" t="s">
        <v>296</v>
      </c>
      <c r="H13" s="861" t="s">
        <v>181</v>
      </c>
      <c r="I13" s="867" t="s">
        <v>182</v>
      </c>
      <c r="J13" s="861" t="s">
        <v>138</v>
      </c>
      <c r="K13" s="865" t="s">
        <v>39</v>
      </c>
      <c r="L13" s="865" t="s">
        <v>297</v>
      </c>
      <c r="M13" s="865">
        <v>75461</v>
      </c>
      <c r="N13" s="859" t="s">
        <v>297</v>
      </c>
      <c r="O13" s="865">
        <v>75461</v>
      </c>
      <c r="P13" s="865" t="s">
        <v>297</v>
      </c>
      <c r="Q13" s="861" t="s">
        <v>183</v>
      </c>
      <c r="R13" s="861" t="s">
        <v>141</v>
      </c>
    </row>
    <row r="14" spans="1:24" ht="23.25" customHeight="1" x14ac:dyDescent="0.25">
      <c r="A14" s="858"/>
      <c r="B14" s="860"/>
      <c r="C14" s="860"/>
      <c r="D14" s="862"/>
      <c r="E14" s="862" t="s">
        <v>184</v>
      </c>
      <c r="F14" s="862" t="s">
        <v>185</v>
      </c>
      <c r="G14" s="862" t="s">
        <v>186</v>
      </c>
      <c r="H14" s="862" t="s">
        <v>167</v>
      </c>
      <c r="I14" s="868">
        <v>2000</v>
      </c>
      <c r="J14" s="862" t="s">
        <v>149</v>
      </c>
      <c r="K14" s="866"/>
      <c r="L14" s="866"/>
      <c r="M14" s="866"/>
      <c r="N14" s="860"/>
      <c r="O14" s="866"/>
      <c r="P14" s="866"/>
      <c r="Q14" s="862" t="s">
        <v>183</v>
      </c>
      <c r="R14" s="862" t="s">
        <v>141</v>
      </c>
    </row>
    <row r="15" spans="1:24" x14ac:dyDescent="0.25">
      <c r="A15" s="858">
        <v>8</v>
      </c>
      <c r="B15" s="859">
        <v>3</v>
      </c>
      <c r="C15" s="859">
        <v>2</v>
      </c>
      <c r="D15" s="861">
        <v>10</v>
      </c>
      <c r="E15" s="861" t="s">
        <v>187</v>
      </c>
      <c r="F15" s="861" t="s">
        <v>298</v>
      </c>
      <c r="G15" s="861" t="s">
        <v>44</v>
      </c>
      <c r="H15" s="861" t="s">
        <v>188</v>
      </c>
      <c r="I15" s="867" t="s">
        <v>41</v>
      </c>
      <c r="J15" s="861" t="s">
        <v>189</v>
      </c>
      <c r="K15" s="865" t="s">
        <v>43</v>
      </c>
      <c r="L15" s="865" t="s">
        <v>297</v>
      </c>
      <c r="M15" s="865">
        <v>15446</v>
      </c>
      <c r="N15" s="859" t="s">
        <v>297</v>
      </c>
      <c r="O15" s="865">
        <v>15446</v>
      </c>
      <c r="P15" s="865" t="s">
        <v>297</v>
      </c>
      <c r="Q15" s="861" t="s">
        <v>183</v>
      </c>
      <c r="R15" s="861" t="s">
        <v>141</v>
      </c>
    </row>
    <row r="16" spans="1:24" ht="42.75" customHeight="1" x14ac:dyDescent="0.25">
      <c r="A16" s="858"/>
      <c r="B16" s="860"/>
      <c r="C16" s="860"/>
      <c r="D16" s="862"/>
      <c r="E16" s="862" t="s">
        <v>184</v>
      </c>
      <c r="F16" s="862" t="s">
        <v>185</v>
      </c>
      <c r="G16" s="862" t="s">
        <v>186</v>
      </c>
      <c r="H16" s="862" t="s">
        <v>167</v>
      </c>
      <c r="I16" s="868">
        <v>2000</v>
      </c>
      <c r="J16" s="862" t="s">
        <v>149</v>
      </c>
      <c r="K16" s="866"/>
      <c r="L16" s="866"/>
      <c r="M16" s="866"/>
      <c r="N16" s="860"/>
      <c r="O16" s="866"/>
      <c r="P16" s="866"/>
      <c r="Q16" s="862" t="s">
        <v>183</v>
      </c>
      <c r="R16" s="862" t="s">
        <v>141</v>
      </c>
    </row>
    <row r="17" spans="1:18" ht="60" x14ac:dyDescent="0.25">
      <c r="A17" s="242">
        <v>9</v>
      </c>
      <c r="B17" s="243">
        <v>1</v>
      </c>
      <c r="C17" s="242">
        <v>1</v>
      </c>
      <c r="D17" s="243">
        <v>6</v>
      </c>
      <c r="E17" s="243" t="s">
        <v>733</v>
      </c>
      <c r="F17" s="243" t="s">
        <v>734</v>
      </c>
      <c r="G17" s="243" t="s">
        <v>728</v>
      </c>
      <c r="H17" s="243" t="s">
        <v>137</v>
      </c>
      <c r="I17" s="207" t="s">
        <v>41</v>
      </c>
      <c r="J17" s="243" t="s">
        <v>138</v>
      </c>
      <c r="K17" s="266" t="s">
        <v>735</v>
      </c>
      <c r="L17" s="266" t="s">
        <v>736</v>
      </c>
      <c r="M17" s="251" t="s">
        <v>735</v>
      </c>
      <c r="N17" s="148">
        <v>25000</v>
      </c>
      <c r="O17" s="251" t="s">
        <v>735</v>
      </c>
      <c r="P17" s="251">
        <v>25000</v>
      </c>
      <c r="Q17" s="243" t="s">
        <v>140</v>
      </c>
      <c r="R17" s="243" t="s">
        <v>141</v>
      </c>
    </row>
    <row r="18" spans="1:18" ht="75" x14ac:dyDescent="0.25">
      <c r="A18" s="242">
        <v>10</v>
      </c>
      <c r="B18" s="243">
        <v>1</v>
      </c>
      <c r="C18" s="242">
        <v>1</v>
      </c>
      <c r="D18" s="243">
        <v>6</v>
      </c>
      <c r="E18" s="243" t="s">
        <v>737</v>
      </c>
      <c r="F18" s="243" t="s">
        <v>738</v>
      </c>
      <c r="G18" s="243" t="s">
        <v>44</v>
      </c>
      <c r="H18" s="243" t="s">
        <v>188</v>
      </c>
      <c r="I18" s="207" t="s">
        <v>41</v>
      </c>
      <c r="J18" s="243" t="s">
        <v>739</v>
      </c>
      <c r="K18" s="266" t="s">
        <v>735</v>
      </c>
      <c r="L18" s="266" t="s">
        <v>740</v>
      </c>
      <c r="M18" s="251" t="s">
        <v>735</v>
      </c>
      <c r="N18" s="148">
        <v>22913.5</v>
      </c>
      <c r="O18" s="251" t="s">
        <v>735</v>
      </c>
      <c r="P18" s="251">
        <v>22913.5</v>
      </c>
      <c r="Q18" s="243" t="s">
        <v>140</v>
      </c>
      <c r="R18" s="243" t="s">
        <v>141</v>
      </c>
    </row>
    <row r="19" spans="1:18" ht="45.75" customHeight="1" x14ac:dyDescent="0.25">
      <c r="A19" s="242">
        <v>11</v>
      </c>
      <c r="B19" s="242">
        <v>1</v>
      </c>
      <c r="C19" s="242">
        <v>1</v>
      </c>
      <c r="D19" s="243">
        <v>9</v>
      </c>
      <c r="E19" s="243" t="s">
        <v>144</v>
      </c>
      <c r="F19" s="243" t="s">
        <v>145</v>
      </c>
      <c r="G19" s="243" t="s">
        <v>146</v>
      </c>
      <c r="H19" s="243" t="s">
        <v>147</v>
      </c>
      <c r="I19" s="242">
        <v>24</v>
      </c>
      <c r="J19" s="243" t="s">
        <v>148</v>
      </c>
      <c r="K19" s="250" t="s">
        <v>735</v>
      </c>
      <c r="L19" s="248" t="s">
        <v>740</v>
      </c>
      <c r="M19" s="245" t="s">
        <v>735</v>
      </c>
      <c r="N19" s="293">
        <v>3953</v>
      </c>
      <c r="O19" s="245" t="s">
        <v>735</v>
      </c>
      <c r="P19" s="148">
        <v>3953</v>
      </c>
      <c r="Q19" s="238" t="s">
        <v>140</v>
      </c>
      <c r="R19" s="243" t="s">
        <v>141</v>
      </c>
    </row>
    <row r="20" spans="1:18" ht="75" x14ac:dyDescent="0.25">
      <c r="A20" s="243">
        <v>12</v>
      </c>
      <c r="B20" s="243">
        <v>3</v>
      </c>
      <c r="C20" s="243">
        <v>3</v>
      </c>
      <c r="D20" s="243">
        <v>10</v>
      </c>
      <c r="E20" s="243" t="s">
        <v>741</v>
      </c>
      <c r="F20" s="243" t="s">
        <v>778</v>
      </c>
      <c r="G20" s="243" t="s">
        <v>742</v>
      </c>
      <c r="H20" s="243" t="s">
        <v>743</v>
      </c>
      <c r="I20" s="242">
        <v>6</v>
      </c>
      <c r="J20" s="243" t="s">
        <v>744</v>
      </c>
      <c r="K20" s="242" t="s">
        <v>735</v>
      </c>
      <c r="L20" s="266" t="s">
        <v>745</v>
      </c>
      <c r="M20" s="254" t="s">
        <v>735</v>
      </c>
      <c r="N20" s="148">
        <v>125356.19</v>
      </c>
      <c r="O20" s="254" t="s">
        <v>735</v>
      </c>
      <c r="P20" s="148">
        <v>125356.19</v>
      </c>
      <c r="Q20" s="243" t="s">
        <v>140</v>
      </c>
      <c r="R20" s="243" t="s">
        <v>141</v>
      </c>
    </row>
    <row r="21" spans="1:18" ht="60" x14ac:dyDescent="0.25">
      <c r="A21" s="243">
        <v>13</v>
      </c>
      <c r="B21" s="243">
        <v>6</v>
      </c>
      <c r="C21" s="243">
        <v>5</v>
      </c>
      <c r="D21" s="243">
        <v>11</v>
      </c>
      <c r="E21" s="243" t="s">
        <v>746</v>
      </c>
      <c r="F21" s="243" t="s">
        <v>747</v>
      </c>
      <c r="G21" s="243" t="s">
        <v>54</v>
      </c>
      <c r="H21" s="243" t="s">
        <v>748</v>
      </c>
      <c r="I21" s="242">
        <v>1</v>
      </c>
      <c r="J21" s="243" t="s">
        <v>749</v>
      </c>
      <c r="K21" s="242" t="s">
        <v>735</v>
      </c>
      <c r="L21" s="266" t="s">
        <v>736</v>
      </c>
      <c r="M21" s="254" t="s">
        <v>735</v>
      </c>
      <c r="N21" s="148">
        <v>18750</v>
      </c>
      <c r="O21" s="254" t="s">
        <v>735</v>
      </c>
      <c r="P21" s="148">
        <v>18750</v>
      </c>
      <c r="Q21" s="243" t="s">
        <v>140</v>
      </c>
      <c r="R21" s="243" t="s">
        <v>141</v>
      </c>
    </row>
    <row r="22" spans="1:18" ht="75" x14ac:dyDescent="0.25">
      <c r="A22" s="243">
        <v>14</v>
      </c>
      <c r="B22" s="243">
        <v>6</v>
      </c>
      <c r="C22" s="243">
        <v>5</v>
      </c>
      <c r="D22" s="243">
        <v>11</v>
      </c>
      <c r="E22" s="243" t="s">
        <v>750</v>
      </c>
      <c r="F22" s="243" t="s">
        <v>751</v>
      </c>
      <c r="G22" s="243" t="s">
        <v>56</v>
      </c>
      <c r="H22" s="243" t="s">
        <v>752</v>
      </c>
      <c r="I22" s="242">
        <v>1</v>
      </c>
      <c r="J22" s="243" t="s">
        <v>744</v>
      </c>
      <c r="K22" s="242" t="s">
        <v>735</v>
      </c>
      <c r="L22" s="266" t="s">
        <v>745</v>
      </c>
      <c r="M22" s="254" t="s">
        <v>735</v>
      </c>
      <c r="N22" s="148">
        <v>17515.349999999999</v>
      </c>
      <c r="O22" s="254" t="s">
        <v>735</v>
      </c>
      <c r="P22" s="148">
        <v>17515.349999999999</v>
      </c>
      <c r="Q22" s="243" t="s">
        <v>140</v>
      </c>
      <c r="R22" s="243" t="s">
        <v>141</v>
      </c>
    </row>
    <row r="24" spans="1:18" x14ac:dyDescent="0.25">
      <c r="M24" s="826"/>
      <c r="N24" s="829" t="s">
        <v>35</v>
      </c>
      <c r="O24" s="829"/>
      <c r="P24" s="829"/>
    </row>
    <row r="25" spans="1:18" x14ac:dyDescent="0.25">
      <c r="M25" s="827"/>
      <c r="N25" s="829" t="s">
        <v>36</v>
      </c>
      <c r="O25" s="829" t="s">
        <v>37</v>
      </c>
      <c r="P25" s="829"/>
    </row>
    <row r="26" spans="1:18" x14ac:dyDescent="0.25">
      <c r="M26" s="828"/>
      <c r="N26" s="829"/>
      <c r="O26" s="165">
        <v>2020</v>
      </c>
      <c r="P26" s="165">
        <v>2021</v>
      </c>
    </row>
    <row r="27" spans="1:18" x14ac:dyDescent="0.25">
      <c r="M27" s="165" t="s">
        <v>729</v>
      </c>
      <c r="N27" s="190">
        <v>14</v>
      </c>
      <c r="O27" s="127">
        <f>O15+O13+O12+O11+O8+O9+O10+O7</f>
        <v>171234.2</v>
      </c>
      <c r="P27" s="127">
        <f>P22+P21+P20+P19+P18+P17</f>
        <v>213488.04</v>
      </c>
    </row>
  </sheetData>
  <mergeCells count="54">
    <mergeCell ref="M24:M26"/>
    <mergeCell ref="N24:P24"/>
    <mergeCell ref="N25:N26"/>
    <mergeCell ref="O25:P25"/>
    <mergeCell ref="R15:R16"/>
    <mergeCell ref="Q15:Q16"/>
    <mergeCell ref="G15:G16"/>
    <mergeCell ref="H15:H16"/>
    <mergeCell ref="I15:I16"/>
    <mergeCell ref="J15:J16"/>
    <mergeCell ref="K15:K16"/>
    <mergeCell ref="L15:L16"/>
    <mergeCell ref="M15:M16"/>
    <mergeCell ref="N15:N16"/>
    <mergeCell ref="O15:O16"/>
    <mergeCell ref="P15:P16"/>
    <mergeCell ref="O13:O14"/>
    <mergeCell ref="P13:P14"/>
    <mergeCell ref="Q13:Q14"/>
    <mergeCell ref="R13:R14"/>
    <mergeCell ref="A15:A16"/>
    <mergeCell ref="B15:B16"/>
    <mergeCell ref="C15:C16"/>
    <mergeCell ref="D15:D16"/>
    <mergeCell ref="E15:E16"/>
    <mergeCell ref="F15:F16"/>
    <mergeCell ref="I13:I14"/>
    <mergeCell ref="J13:J14"/>
    <mergeCell ref="K13:K14"/>
    <mergeCell ref="L13:L14"/>
    <mergeCell ref="M13:M14"/>
    <mergeCell ref="N13:N14"/>
    <mergeCell ref="Q4:Q5"/>
    <mergeCell ref="R4:R5"/>
    <mergeCell ref="A13:A14"/>
    <mergeCell ref="B13:B14"/>
    <mergeCell ref="C13:C14"/>
    <mergeCell ref="D13:D14"/>
    <mergeCell ref="E13:E14"/>
    <mergeCell ref="F13:F14"/>
    <mergeCell ref="G13:G14"/>
    <mergeCell ref="H13:H14"/>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pageSetup paperSize="8"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C8959-2FC7-41CE-B6EC-70BCE27DABDF}">
  <sheetPr>
    <pageSetUpPr fitToPage="1"/>
  </sheetPr>
  <dimension ref="A1:S27"/>
  <sheetViews>
    <sheetView topLeftCell="A15" zoomScale="80" zoomScaleNormal="80" workbookViewId="0">
      <selection activeCell="P25" sqref="P25"/>
    </sheetView>
  </sheetViews>
  <sheetFormatPr defaultRowHeight="15" x14ac:dyDescent="0.25"/>
  <cols>
    <col min="1" max="1" width="4.7109375" style="85" customWidth="1"/>
    <col min="2" max="2" width="10.28515625" style="85" customWidth="1"/>
    <col min="3" max="3" width="7.5703125" style="85" customWidth="1"/>
    <col min="4" max="4" width="9.42578125" style="85" customWidth="1"/>
    <col min="5" max="5" width="39.7109375" style="85" customWidth="1"/>
    <col min="6" max="6" width="58.7109375" style="85" customWidth="1"/>
    <col min="7" max="7" width="24.85546875" style="85" customWidth="1"/>
    <col min="8" max="8" width="22.42578125" style="85" customWidth="1"/>
    <col min="9" max="9" width="14.42578125" style="85" customWidth="1"/>
    <col min="10" max="10" width="32.140625" style="85" customWidth="1"/>
    <col min="11" max="11" width="12.140625" style="85" customWidth="1"/>
    <col min="12" max="12" width="10.5703125" style="85" customWidth="1"/>
    <col min="13" max="13" width="13.85546875" style="85" customWidth="1"/>
    <col min="14" max="14" width="14" style="85" customWidth="1"/>
    <col min="15" max="15" width="12.140625" style="85" customWidth="1"/>
    <col min="16" max="16" width="16" style="85" customWidth="1"/>
    <col min="17" max="18" width="18.42578125" style="85" customWidth="1"/>
    <col min="19" max="19" width="19.5703125" style="85" customWidth="1"/>
    <col min="20" max="20" width="9.140625" style="85"/>
    <col min="21" max="21" width="22" style="85" customWidth="1"/>
    <col min="22" max="258" width="9.140625" style="85"/>
    <col min="259" max="259" width="4.7109375" style="85" bestFit="1" customWidth="1"/>
    <col min="260" max="260" width="9.7109375" style="85" bestFit="1" customWidth="1"/>
    <col min="261" max="261" width="10" style="85" bestFit="1" customWidth="1"/>
    <col min="262" max="262" width="8.85546875" style="85" bestFit="1" customWidth="1"/>
    <col min="263" max="263" width="22.85546875" style="85" customWidth="1"/>
    <col min="264" max="264" width="59.7109375" style="85" bestFit="1" customWidth="1"/>
    <col min="265" max="265" width="57.85546875" style="85" bestFit="1" customWidth="1"/>
    <col min="266" max="266" width="35.28515625" style="85" bestFit="1" customWidth="1"/>
    <col min="267" max="267" width="28.140625" style="85" bestFit="1" customWidth="1"/>
    <col min="268" max="268" width="33.140625" style="85" bestFit="1" customWidth="1"/>
    <col min="269" max="269" width="26" style="85" bestFit="1" customWidth="1"/>
    <col min="270" max="270" width="19.140625" style="85" bestFit="1" customWidth="1"/>
    <col min="271" max="271" width="10.42578125" style="85" customWidth="1"/>
    <col min="272" max="272" width="11.85546875" style="85" customWidth="1"/>
    <col min="273" max="273" width="14.7109375" style="85" customWidth="1"/>
    <col min="274" max="274" width="9" style="85" bestFit="1" customWidth="1"/>
    <col min="275" max="514" width="9.140625" style="85"/>
    <col min="515" max="515" width="4.7109375" style="85" bestFit="1" customWidth="1"/>
    <col min="516" max="516" width="9.7109375" style="85" bestFit="1" customWidth="1"/>
    <col min="517" max="517" width="10" style="85" bestFit="1" customWidth="1"/>
    <col min="518" max="518" width="8.85546875" style="85" bestFit="1" customWidth="1"/>
    <col min="519" max="519" width="22.85546875" style="85" customWidth="1"/>
    <col min="520" max="520" width="59.7109375" style="85" bestFit="1" customWidth="1"/>
    <col min="521" max="521" width="57.85546875" style="85" bestFit="1" customWidth="1"/>
    <col min="522" max="522" width="35.28515625" style="85" bestFit="1" customWidth="1"/>
    <col min="523" max="523" width="28.140625" style="85" bestFit="1" customWidth="1"/>
    <col min="524" max="524" width="33.140625" style="85" bestFit="1" customWidth="1"/>
    <col min="525" max="525" width="26" style="85" bestFit="1" customWidth="1"/>
    <col min="526" max="526" width="19.140625" style="85" bestFit="1" customWidth="1"/>
    <col min="527" max="527" width="10.42578125" style="85" customWidth="1"/>
    <col min="528" max="528" width="11.85546875" style="85" customWidth="1"/>
    <col min="529" max="529" width="14.7109375" style="85" customWidth="1"/>
    <col min="530" max="530" width="9" style="85" bestFit="1" customWidth="1"/>
    <col min="531" max="770" width="9.140625" style="85"/>
    <col min="771" max="771" width="4.7109375" style="85" bestFit="1" customWidth="1"/>
    <col min="772" max="772" width="9.7109375" style="85" bestFit="1" customWidth="1"/>
    <col min="773" max="773" width="10" style="85" bestFit="1" customWidth="1"/>
    <col min="774" max="774" width="8.85546875" style="85" bestFit="1" customWidth="1"/>
    <col min="775" max="775" width="22.85546875" style="85" customWidth="1"/>
    <col min="776" max="776" width="59.7109375" style="85" bestFit="1" customWidth="1"/>
    <col min="777" max="777" width="57.85546875" style="85" bestFit="1" customWidth="1"/>
    <col min="778" max="778" width="35.28515625" style="85" bestFit="1" customWidth="1"/>
    <col min="779" max="779" width="28.140625" style="85" bestFit="1" customWidth="1"/>
    <col min="780" max="780" width="33.140625" style="85" bestFit="1" customWidth="1"/>
    <col min="781" max="781" width="26" style="85" bestFit="1" customWidth="1"/>
    <col min="782" max="782" width="19.140625" style="85" bestFit="1" customWidth="1"/>
    <col min="783" max="783" width="10.42578125" style="85" customWidth="1"/>
    <col min="784" max="784" width="11.85546875" style="85" customWidth="1"/>
    <col min="785" max="785" width="14.7109375" style="85" customWidth="1"/>
    <col min="786" max="786" width="9" style="85" bestFit="1" customWidth="1"/>
    <col min="787" max="1026" width="9.140625" style="85"/>
    <col min="1027" max="1027" width="4.7109375" style="85" bestFit="1" customWidth="1"/>
    <col min="1028" max="1028" width="9.7109375" style="85" bestFit="1" customWidth="1"/>
    <col min="1029" max="1029" width="10" style="85" bestFit="1" customWidth="1"/>
    <col min="1030" max="1030" width="8.85546875" style="85" bestFit="1" customWidth="1"/>
    <col min="1031" max="1031" width="22.85546875" style="85" customWidth="1"/>
    <col min="1032" max="1032" width="59.7109375" style="85" bestFit="1" customWidth="1"/>
    <col min="1033" max="1033" width="57.85546875" style="85" bestFit="1" customWidth="1"/>
    <col min="1034" max="1034" width="35.28515625" style="85" bestFit="1" customWidth="1"/>
    <col min="1035" max="1035" width="28.140625" style="85" bestFit="1" customWidth="1"/>
    <col min="1036" max="1036" width="33.140625" style="85" bestFit="1" customWidth="1"/>
    <col min="1037" max="1037" width="26" style="85" bestFit="1" customWidth="1"/>
    <col min="1038" max="1038" width="19.140625" style="85" bestFit="1" customWidth="1"/>
    <col min="1039" max="1039" width="10.42578125" style="85" customWidth="1"/>
    <col min="1040" max="1040" width="11.85546875" style="85" customWidth="1"/>
    <col min="1041" max="1041" width="14.7109375" style="85" customWidth="1"/>
    <col min="1042" max="1042" width="9" style="85" bestFit="1" customWidth="1"/>
    <col min="1043" max="1282" width="9.140625" style="85"/>
    <col min="1283" max="1283" width="4.7109375" style="85" bestFit="1" customWidth="1"/>
    <col min="1284" max="1284" width="9.7109375" style="85" bestFit="1" customWidth="1"/>
    <col min="1285" max="1285" width="10" style="85" bestFit="1" customWidth="1"/>
    <col min="1286" max="1286" width="8.85546875" style="85" bestFit="1" customWidth="1"/>
    <col min="1287" max="1287" width="22.85546875" style="85" customWidth="1"/>
    <col min="1288" max="1288" width="59.7109375" style="85" bestFit="1" customWidth="1"/>
    <col min="1289" max="1289" width="57.85546875" style="85" bestFit="1" customWidth="1"/>
    <col min="1290" max="1290" width="35.28515625" style="85" bestFit="1" customWidth="1"/>
    <col min="1291" max="1291" width="28.140625" style="85" bestFit="1" customWidth="1"/>
    <col min="1292" max="1292" width="33.140625" style="85" bestFit="1" customWidth="1"/>
    <col min="1293" max="1293" width="26" style="85" bestFit="1" customWidth="1"/>
    <col min="1294" max="1294" width="19.140625" style="85" bestFit="1" customWidth="1"/>
    <col min="1295" max="1295" width="10.42578125" style="85" customWidth="1"/>
    <col min="1296" max="1296" width="11.85546875" style="85" customWidth="1"/>
    <col min="1297" max="1297" width="14.7109375" style="85" customWidth="1"/>
    <col min="1298" max="1298" width="9" style="85" bestFit="1" customWidth="1"/>
    <col min="1299" max="1538" width="9.140625" style="85"/>
    <col min="1539" max="1539" width="4.7109375" style="85" bestFit="1" customWidth="1"/>
    <col min="1540" max="1540" width="9.7109375" style="85" bestFit="1" customWidth="1"/>
    <col min="1541" max="1541" width="10" style="85" bestFit="1" customWidth="1"/>
    <col min="1542" max="1542" width="8.85546875" style="85" bestFit="1" customWidth="1"/>
    <col min="1543" max="1543" width="22.85546875" style="85" customWidth="1"/>
    <col min="1544" max="1544" width="59.7109375" style="85" bestFit="1" customWidth="1"/>
    <col min="1545" max="1545" width="57.85546875" style="85" bestFit="1" customWidth="1"/>
    <col min="1546" max="1546" width="35.28515625" style="85" bestFit="1" customWidth="1"/>
    <col min="1547" max="1547" width="28.140625" style="85" bestFit="1" customWidth="1"/>
    <col min="1548" max="1548" width="33.140625" style="85" bestFit="1" customWidth="1"/>
    <col min="1549" max="1549" width="26" style="85" bestFit="1" customWidth="1"/>
    <col min="1550" max="1550" width="19.140625" style="85" bestFit="1" customWidth="1"/>
    <col min="1551" max="1551" width="10.42578125" style="85" customWidth="1"/>
    <col min="1552" max="1552" width="11.85546875" style="85" customWidth="1"/>
    <col min="1553" max="1553" width="14.7109375" style="85" customWidth="1"/>
    <col min="1554" max="1554" width="9" style="85" bestFit="1" customWidth="1"/>
    <col min="1555" max="1794" width="9.140625" style="85"/>
    <col min="1795" max="1795" width="4.7109375" style="85" bestFit="1" customWidth="1"/>
    <col min="1796" max="1796" width="9.7109375" style="85" bestFit="1" customWidth="1"/>
    <col min="1797" max="1797" width="10" style="85" bestFit="1" customWidth="1"/>
    <col min="1798" max="1798" width="8.85546875" style="85" bestFit="1" customWidth="1"/>
    <col min="1799" max="1799" width="22.85546875" style="85" customWidth="1"/>
    <col min="1800" max="1800" width="59.7109375" style="85" bestFit="1" customWidth="1"/>
    <col min="1801" max="1801" width="57.85546875" style="85" bestFit="1" customWidth="1"/>
    <col min="1802" max="1802" width="35.28515625" style="85" bestFit="1" customWidth="1"/>
    <col min="1803" max="1803" width="28.140625" style="85" bestFit="1" customWidth="1"/>
    <col min="1804" max="1804" width="33.140625" style="85" bestFit="1" customWidth="1"/>
    <col min="1805" max="1805" width="26" style="85" bestFit="1" customWidth="1"/>
    <col min="1806" max="1806" width="19.140625" style="85" bestFit="1" customWidth="1"/>
    <col min="1807" max="1807" width="10.42578125" style="85" customWidth="1"/>
    <col min="1808" max="1808" width="11.85546875" style="85" customWidth="1"/>
    <col min="1809" max="1809" width="14.7109375" style="85" customWidth="1"/>
    <col min="1810" max="1810" width="9" style="85" bestFit="1" customWidth="1"/>
    <col min="1811" max="2050" width="9.140625" style="85"/>
    <col min="2051" max="2051" width="4.7109375" style="85" bestFit="1" customWidth="1"/>
    <col min="2052" max="2052" width="9.7109375" style="85" bestFit="1" customWidth="1"/>
    <col min="2053" max="2053" width="10" style="85" bestFit="1" customWidth="1"/>
    <col min="2054" max="2054" width="8.85546875" style="85" bestFit="1" customWidth="1"/>
    <col min="2055" max="2055" width="22.85546875" style="85" customWidth="1"/>
    <col min="2056" max="2056" width="59.7109375" style="85" bestFit="1" customWidth="1"/>
    <col min="2057" max="2057" width="57.85546875" style="85" bestFit="1" customWidth="1"/>
    <col min="2058" max="2058" width="35.28515625" style="85" bestFit="1" customWidth="1"/>
    <col min="2059" max="2059" width="28.140625" style="85" bestFit="1" customWidth="1"/>
    <col min="2060" max="2060" width="33.140625" style="85" bestFit="1" customWidth="1"/>
    <col min="2061" max="2061" width="26" style="85" bestFit="1" customWidth="1"/>
    <col min="2062" max="2062" width="19.140625" style="85" bestFit="1" customWidth="1"/>
    <col min="2063" max="2063" width="10.42578125" style="85" customWidth="1"/>
    <col min="2064" max="2064" width="11.85546875" style="85" customWidth="1"/>
    <col min="2065" max="2065" width="14.7109375" style="85" customWidth="1"/>
    <col min="2066" max="2066" width="9" style="85" bestFit="1" customWidth="1"/>
    <col min="2067" max="2306" width="9.140625" style="85"/>
    <col min="2307" max="2307" width="4.7109375" style="85" bestFit="1" customWidth="1"/>
    <col min="2308" max="2308" width="9.7109375" style="85" bestFit="1" customWidth="1"/>
    <col min="2309" max="2309" width="10" style="85" bestFit="1" customWidth="1"/>
    <col min="2310" max="2310" width="8.85546875" style="85" bestFit="1" customWidth="1"/>
    <col min="2311" max="2311" width="22.85546875" style="85" customWidth="1"/>
    <col min="2312" max="2312" width="59.7109375" style="85" bestFit="1" customWidth="1"/>
    <col min="2313" max="2313" width="57.85546875" style="85" bestFit="1" customWidth="1"/>
    <col min="2314" max="2314" width="35.28515625" style="85" bestFit="1" customWidth="1"/>
    <col min="2315" max="2315" width="28.140625" style="85" bestFit="1" customWidth="1"/>
    <col min="2316" max="2316" width="33.140625" style="85" bestFit="1" customWidth="1"/>
    <col min="2317" max="2317" width="26" style="85" bestFit="1" customWidth="1"/>
    <col min="2318" max="2318" width="19.140625" style="85" bestFit="1" customWidth="1"/>
    <col min="2319" max="2319" width="10.42578125" style="85" customWidth="1"/>
    <col min="2320" max="2320" width="11.85546875" style="85" customWidth="1"/>
    <col min="2321" max="2321" width="14.7109375" style="85" customWidth="1"/>
    <col min="2322" max="2322" width="9" style="85" bestFit="1" customWidth="1"/>
    <col min="2323" max="2562" width="9.140625" style="85"/>
    <col min="2563" max="2563" width="4.7109375" style="85" bestFit="1" customWidth="1"/>
    <col min="2564" max="2564" width="9.7109375" style="85" bestFit="1" customWidth="1"/>
    <col min="2565" max="2565" width="10" style="85" bestFit="1" customWidth="1"/>
    <col min="2566" max="2566" width="8.85546875" style="85" bestFit="1" customWidth="1"/>
    <col min="2567" max="2567" width="22.85546875" style="85" customWidth="1"/>
    <col min="2568" max="2568" width="59.7109375" style="85" bestFit="1" customWidth="1"/>
    <col min="2569" max="2569" width="57.85546875" style="85" bestFit="1" customWidth="1"/>
    <col min="2570" max="2570" width="35.28515625" style="85" bestFit="1" customWidth="1"/>
    <col min="2571" max="2571" width="28.140625" style="85" bestFit="1" customWidth="1"/>
    <col min="2572" max="2572" width="33.140625" style="85" bestFit="1" customWidth="1"/>
    <col min="2573" max="2573" width="26" style="85" bestFit="1" customWidth="1"/>
    <col min="2574" max="2574" width="19.140625" style="85" bestFit="1" customWidth="1"/>
    <col min="2575" max="2575" width="10.42578125" style="85" customWidth="1"/>
    <col min="2576" max="2576" width="11.85546875" style="85" customWidth="1"/>
    <col min="2577" max="2577" width="14.7109375" style="85" customWidth="1"/>
    <col min="2578" max="2578" width="9" style="85" bestFit="1" customWidth="1"/>
    <col min="2579" max="2818" width="9.140625" style="85"/>
    <col min="2819" max="2819" width="4.7109375" style="85" bestFit="1" customWidth="1"/>
    <col min="2820" max="2820" width="9.7109375" style="85" bestFit="1" customWidth="1"/>
    <col min="2821" max="2821" width="10" style="85" bestFit="1" customWidth="1"/>
    <col min="2822" max="2822" width="8.85546875" style="85" bestFit="1" customWidth="1"/>
    <col min="2823" max="2823" width="22.85546875" style="85" customWidth="1"/>
    <col min="2824" max="2824" width="59.7109375" style="85" bestFit="1" customWidth="1"/>
    <col min="2825" max="2825" width="57.85546875" style="85" bestFit="1" customWidth="1"/>
    <col min="2826" max="2826" width="35.28515625" style="85" bestFit="1" customWidth="1"/>
    <col min="2827" max="2827" width="28.140625" style="85" bestFit="1" customWidth="1"/>
    <col min="2828" max="2828" width="33.140625" style="85" bestFit="1" customWidth="1"/>
    <col min="2829" max="2829" width="26" style="85" bestFit="1" customWidth="1"/>
    <col min="2830" max="2830" width="19.140625" style="85" bestFit="1" customWidth="1"/>
    <col min="2831" max="2831" width="10.42578125" style="85" customWidth="1"/>
    <col min="2832" max="2832" width="11.85546875" style="85" customWidth="1"/>
    <col min="2833" max="2833" width="14.7109375" style="85" customWidth="1"/>
    <col min="2834" max="2834" width="9" style="85" bestFit="1" customWidth="1"/>
    <col min="2835" max="3074" width="9.140625" style="85"/>
    <col min="3075" max="3075" width="4.7109375" style="85" bestFit="1" customWidth="1"/>
    <col min="3076" max="3076" width="9.7109375" style="85" bestFit="1" customWidth="1"/>
    <col min="3077" max="3077" width="10" style="85" bestFit="1" customWidth="1"/>
    <col min="3078" max="3078" width="8.85546875" style="85" bestFit="1" customWidth="1"/>
    <col min="3079" max="3079" width="22.85546875" style="85" customWidth="1"/>
    <col min="3080" max="3080" width="59.7109375" style="85" bestFit="1" customWidth="1"/>
    <col min="3081" max="3081" width="57.85546875" style="85" bestFit="1" customWidth="1"/>
    <col min="3082" max="3082" width="35.28515625" style="85" bestFit="1" customWidth="1"/>
    <col min="3083" max="3083" width="28.140625" style="85" bestFit="1" customWidth="1"/>
    <col min="3084" max="3084" width="33.140625" style="85" bestFit="1" customWidth="1"/>
    <col min="3085" max="3085" width="26" style="85" bestFit="1" customWidth="1"/>
    <col min="3086" max="3086" width="19.140625" style="85" bestFit="1" customWidth="1"/>
    <col min="3087" max="3087" width="10.42578125" style="85" customWidth="1"/>
    <col min="3088" max="3088" width="11.85546875" style="85" customWidth="1"/>
    <col min="3089" max="3089" width="14.7109375" style="85" customWidth="1"/>
    <col min="3090" max="3090" width="9" style="85" bestFit="1" customWidth="1"/>
    <col min="3091" max="3330" width="9.140625" style="85"/>
    <col min="3331" max="3331" width="4.7109375" style="85" bestFit="1" customWidth="1"/>
    <col min="3332" max="3332" width="9.7109375" style="85" bestFit="1" customWidth="1"/>
    <col min="3333" max="3333" width="10" style="85" bestFit="1" customWidth="1"/>
    <col min="3334" max="3334" width="8.85546875" style="85" bestFit="1" customWidth="1"/>
    <col min="3335" max="3335" width="22.85546875" style="85" customWidth="1"/>
    <col min="3336" max="3336" width="59.7109375" style="85" bestFit="1" customWidth="1"/>
    <col min="3337" max="3337" width="57.85546875" style="85" bestFit="1" customWidth="1"/>
    <col min="3338" max="3338" width="35.28515625" style="85" bestFit="1" customWidth="1"/>
    <col min="3339" max="3339" width="28.140625" style="85" bestFit="1" customWidth="1"/>
    <col min="3340" max="3340" width="33.140625" style="85" bestFit="1" customWidth="1"/>
    <col min="3341" max="3341" width="26" style="85" bestFit="1" customWidth="1"/>
    <col min="3342" max="3342" width="19.140625" style="85" bestFit="1" customWidth="1"/>
    <col min="3343" max="3343" width="10.42578125" style="85" customWidth="1"/>
    <col min="3344" max="3344" width="11.85546875" style="85" customWidth="1"/>
    <col min="3345" max="3345" width="14.7109375" style="85" customWidth="1"/>
    <col min="3346" max="3346" width="9" style="85" bestFit="1" customWidth="1"/>
    <col min="3347" max="3586" width="9.140625" style="85"/>
    <col min="3587" max="3587" width="4.7109375" style="85" bestFit="1" customWidth="1"/>
    <col min="3588" max="3588" width="9.7109375" style="85" bestFit="1" customWidth="1"/>
    <col min="3589" max="3589" width="10" style="85" bestFit="1" customWidth="1"/>
    <col min="3590" max="3590" width="8.85546875" style="85" bestFit="1" customWidth="1"/>
    <col min="3591" max="3591" width="22.85546875" style="85" customWidth="1"/>
    <col min="3592" max="3592" width="59.7109375" style="85" bestFit="1" customWidth="1"/>
    <col min="3593" max="3593" width="57.85546875" style="85" bestFit="1" customWidth="1"/>
    <col min="3594" max="3594" width="35.28515625" style="85" bestFit="1" customWidth="1"/>
    <col min="3595" max="3595" width="28.140625" style="85" bestFit="1" customWidth="1"/>
    <col min="3596" max="3596" width="33.140625" style="85" bestFit="1" customWidth="1"/>
    <col min="3597" max="3597" width="26" style="85" bestFit="1" customWidth="1"/>
    <col min="3598" max="3598" width="19.140625" style="85" bestFit="1" customWidth="1"/>
    <col min="3599" max="3599" width="10.42578125" style="85" customWidth="1"/>
    <col min="3600" max="3600" width="11.85546875" style="85" customWidth="1"/>
    <col min="3601" max="3601" width="14.7109375" style="85" customWidth="1"/>
    <col min="3602" max="3602" width="9" style="85" bestFit="1" customWidth="1"/>
    <col min="3603" max="3842" width="9.140625" style="85"/>
    <col min="3843" max="3843" width="4.7109375" style="85" bestFit="1" customWidth="1"/>
    <col min="3844" max="3844" width="9.7109375" style="85" bestFit="1" customWidth="1"/>
    <col min="3845" max="3845" width="10" style="85" bestFit="1" customWidth="1"/>
    <col min="3846" max="3846" width="8.85546875" style="85" bestFit="1" customWidth="1"/>
    <col min="3847" max="3847" width="22.85546875" style="85" customWidth="1"/>
    <col min="3848" max="3848" width="59.7109375" style="85" bestFit="1" customWidth="1"/>
    <col min="3849" max="3849" width="57.85546875" style="85" bestFit="1" customWidth="1"/>
    <col min="3850" max="3850" width="35.28515625" style="85" bestFit="1" customWidth="1"/>
    <col min="3851" max="3851" width="28.140625" style="85" bestFit="1" customWidth="1"/>
    <col min="3852" max="3852" width="33.140625" style="85" bestFit="1" customWidth="1"/>
    <col min="3853" max="3853" width="26" style="85" bestFit="1" customWidth="1"/>
    <col min="3854" max="3854" width="19.140625" style="85" bestFit="1" customWidth="1"/>
    <col min="3855" max="3855" width="10.42578125" style="85" customWidth="1"/>
    <col min="3856" max="3856" width="11.85546875" style="85" customWidth="1"/>
    <col min="3857" max="3857" width="14.7109375" style="85" customWidth="1"/>
    <col min="3858" max="3858" width="9" style="85" bestFit="1" customWidth="1"/>
    <col min="3859" max="4098" width="9.140625" style="85"/>
    <col min="4099" max="4099" width="4.7109375" style="85" bestFit="1" customWidth="1"/>
    <col min="4100" max="4100" width="9.7109375" style="85" bestFit="1" customWidth="1"/>
    <col min="4101" max="4101" width="10" style="85" bestFit="1" customWidth="1"/>
    <col min="4102" max="4102" width="8.85546875" style="85" bestFit="1" customWidth="1"/>
    <col min="4103" max="4103" width="22.85546875" style="85" customWidth="1"/>
    <col min="4104" max="4104" width="59.7109375" style="85" bestFit="1" customWidth="1"/>
    <col min="4105" max="4105" width="57.85546875" style="85" bestFit="1" customWidth="1"/>
    <col min="4106" max="4106" width="35.28515625" style="85" bestFit="1" customWidth="1"/>
    <col min="4107" max="4107" width="28.140625" style="85" bestFit="1" customWidth="1"/>
    <col min="4108" max="4108" width="33.140625" style="85" bestFit="1" customWidth="1"/>
    <col min="4109" max="4109" width="26" style="85" bestFit="1" customWidth="1"/>
    <col min="4110" max="4110" width="19.140625" style="85" bestFit="1" customWidth="1"/>
    <col min="4111" max="4111" width="10.42578125" style="85" customWidth="1"/>
    <col min="4112" max="4112" width="11.85546875" style="85" customWidth="1"/>
    <col min="4113" max="4113" width="14.7109375" style="85" customWidth="1"/>
    <col min="4114" max="4114" width="9" style="85" bestFit="1" customWidth="1"/>
    <col min="4115" max="4354" width="9.140625" style="85"/>
    <col min="4355" max="4355" width="4.7109375" style="85" bestFit="1" customWidth="1"/>
    <col min="4356" max="4356" width="9.7109375" style="85" bestFit="1" customWidth="1"/>
    <col min="4357" max="4357" width="10" style="85" bestFit="1" customWidth="1"/>
    <col min="4358" max="4358" width="8.85546875" style="85" bestFit="1" customWidth="1"/>
    <col min="4359" max="4359" width="22.85546875" style="85" customWidth="1"/>
    <col min="4360" max="4360" width="59.7109375" style="85" bestFit="1" customWidth="1"/>
    <col min="4361" max="4361" width="57.85546875" style="85" bestFit="1" customWidth="1"/>
    <col min="4362" max="4362" width="35.28515625" style="85" bestFit="1" customWidth="1"/>
    <col min="4363" max="4363" width="28.140625" style="85" bestFit="1" customWidth="1"/>
    <col min="4364" max="4364" width="33.140625" style="85" bestFit="1" customWidth="1"/>
    <col min="4365" max="4365" width="26" style="85" bestFit="1" customWidth="1"/>
    <col min="4366" max="4366" width="19.140625" style="85" bestFit="1" customWidth="1"/>
    <col min="4367" max="4367" width="10.42578125" style="85" customWidth="1"/>
    <col min="4368" max="4368" width="11.85546875" style="85" customWidth="1"/>
    <col min="4369" max="4369" width="14.7109375" style="85" customWidth="1"/>
    <col min="4370" max="4370" width="9" style="85" bestFit="1" customWidth="1"/>
    <col min="4371" max="4610" width="9.140625" style="85"/>
    <col min="4611" max="4611" width="4.7109375" style="85" bestFit="1" customWidth="1"/>
    <col min="4612" max="4612" width="9.7109375" style="85" bestFit="1" customWidth="1"/>
    <col min="4613" max="4613" width="10" style="85" bestFit="1" customWidth="1"/>
    <col min="4614" max="4614" width="8.85546875" style="85" bestFit="1" customWidth="1"/>
    <col min="4615" max="4615" width="22.85546875" style="85" customWidth="1"/>
    <col min="4616" max="4616" width="59.7109375" style="85" bestFit="1" customWidth="1"/>
    <col min="4617" max="4617" width="57.85546875" style="85" bestFit="1" customWidth="1"/>
    <col min="4618" max="4618" width="35.28515625" style="85" bestFit="1" customWidth="1"/>
    <col min="4619" max="4619" width="28.140625" style="85" bestFit="1" customWidth="1"/>
    <col min="4620" max="4620" width="33.140625" style="85" bestFit="1" customWidth="1"/>
    <col min="4621" max="4621" width="26" style="85" bestFit="1" customWidth="1"/>
    <col min="4622" max="4622" width="19.140625" style="85" bestFit="1" customWidth="1"/>
    <col min="4623" max="4623" width="10.42578125" style="85" customWidth="1"/>
    <col min="4624" max="4624" width="11.85546875" style="85" customWidth="1"/>
    <col min="4625" max="4625" width="14.7109375" style="85" customWidth="1"/>
    <col min="4626" max="4626" width="9" style="85" bestFit="1" customWidth="1"/>
    <col min="4627" max="4866" width="9.140625" style="85"/>
    <col min="4867" max="4867" width="4.7109375" style="85" bestFit="1" customWidth="1"/>
    <col min="4868" max="4868" width="9.7109375" style="85" bestFit="1" customWidth="1"/>
    <col min="4869" max="4869" width="10" style="85" bestFit="1" customWidth="1"/>
    <col min="4870" max="4870" width="8.85546875" style="85" bestFit="1" customWidth="1"/>
    <col min="4871" max="4871" width="22.85546875" style="85" customWidth="1"/>
    <col min="4872" max="4872" width="59.7109375" style="85" bestFit="1" customWidth="1"/>
    <col min="4873" max="4873" width="57.85546875" style="85" bestFit="1" customWidth="1"/>
    <col min="4874" max="4874" width="35.28515625" style="85" bestFit="1" customWidth="1"/>
    <col min="4875" max="4875" width="28.140625" style="85" bestFit="1" customWidth="1"/>
    <col min="4876" max="4876" width="33.140625" style="85" bestFit="1" customWidth="1"/>
    <col min="4877" max="4877" width="26" style="85" bestFit="1" customWidth="1"/>
    <col min="4878" max="4878" width="19.140625" style="85" bestFit="1" customWidth="1"/>
    <col min="4879" max="4879" width="10.42578125" style="85" customWidth="1"/>
    <col min="4880" max="4880" width="11.85546875" style="85" customWidth="1"/>
    <col min="4881" max="4881" width="14.7109375" style="85" customWidth="1"/>
    <col min="4882" max="4882" width="9" style="85" bestFit="1" customWidth="1"/>
    <col min="4883" max="5122" width="9.140625" style="85"/>
    <col min="5123" max="5123" width="4.7109375" style="85" bestFit="1" customWidth="1"/>
    <col min="5124" max="5124" width="9.7109375" style="85" bestFit="1" customWidth="1"/>
    <col min="5125" max="5125" width="10" style="85" bestFit="1" customWidth="1"/>
    <col min="5126" max="5126" width="8.85546875" style="85" bestFit="1" customWidth="1"/>
    <col min="5127" max="5127" width="22.85546875" style="85" customWidth="1"/>
    <col min="5128" max="5128" width="59.7109375" style="85" bestFit="1" customWidth="1"/>
    <col min="5129" max="5129" width="57.85546875" style="85" bestFit="1" customWidth="1"/>
    <col min="5130" max="5130" width="35.28515625" style="85" bestFit="1" customWidth="1"/>
    <col min="5131" max="5131" width="28.140625" style="85" bestFit="1" customWidth="1"/>
    <col min="5132" max="5132" width="33.140625" style="85" bestFit="1" customWidth="1"/>
    <col min="5133" max="5133" width="26" style="85" bestFit="1" customWidth="1"/>
    <col min="5134" max="5134" width="19.140625" style="85" bestFit="1" customWidth="1"/>
    <col min="5135" max="5135" width="10.42578125" style="85" customWidth="1"/>
    <col min="5136" max="5136" width="11.85546875" style="85" customWidth="1"/>
    <col min="5137" max="5137" width="14.7109375" style="85" customWidth="1"/>
    <col min="5138" max="5138" width="9" style="85" bestFit="1" customWidth="1"/>
    <col min="5139" max="5378" width="9.140625" style="85"/>
    <col min="5379" max="5379" width="4.7109375" style="85" bestFit="1" customWidth="1"/>
    <col min="5380" max="5380" width="9.7109375" style="85" bestFit="1" customWidth="1"/>
    <col min="5381" max="5381" width="10" style="85" bestFit="1" customWidth="1"/>
    <col min="5382" max="5382" width="8.85546875" style="85" bestFit="1" customWidth="1"/>
    <col min="5383" max="5383" width="22.85546875" style="85" customWidth="1"/>
    <col min="5384" max="5384" width="59.7109375" style="85" bestFit="1" customWidth="1"/>
    <col min="5385" max="5385" width="57.85546875" style="85" bestFit="1" customWidth="1"/>
    <col min="5386" max="5386" width="35.28515625" style="85" bestFit="1" customWidth="1"/>
    <col min="5387" max="5387" width="28.140625" style="85" bestFit="1" customWidth="1"/>
    <col min="5388" max="5388" width="33.140625" style="85" bestFit="1" customWidth="1"/>
    <col min="5389" max="5389" width="26" style="85" bestFit="1" customWidth="1"/>
    <col min="5390" max="5390" width="19.140625" style="85" bestFit="1" customWidth="1"/>
    <col min="5391" max="5391" width="10.42578125" style="85" customWidth="1"/>
    <col min="5392" max="5392" width="11.85546875" style="85" customWidth="1"/>
    <col min="5393" max="5393" width="14.7109375" style="85" customWidth="1"/>
    <col min="5394" max="5394" width="9" style="85" bestFit="1" customWidth="1"/>
    <col min="5395" max="5634" width="9.140625" style="85"/>
    <col min="5635" max="5635" width="4.7109375" style="85" bestFit="1" customWidth="1"/>
    <col min="5636" max="5636" width="9.7109375" style="85" bestFit="1" customWidth="1"/>
    <col min="5637" max="5637" width="10" style="85" bestFit="1" customWidth="1"/>
    <col min="5638" max="5638" width="8.85546875" style="85" bestFit="1" customWidth="1"/>
    <col min="5639" max="5639" width="22.85546875" style="85" customWidth="1"/>
    <col min="5640" max="5640" width="59.7109375" style="85" bestFit="1" customWidth="1"/>
    <col min="5641" max="5641" width="57.85546875" style="85" bestFit="1" customWidth="1"/>
    <col min="5642" max="5642" width="35.28515625" style="85" bestFit="1" customWidth="1"/>
    <col min="5643" max="5643" width="28.140625" style="85" bestFit="1" customWidth="1"/>
    <col min="5644" max="5644" width="33.140625" style="85" bestFit="1" customWidth="1"/>
    <col min="5645" max="5645" width="26" style="85" bestFit="1" customWidth="1"/>
    <col min="5646" max="5646" width="19.140625" style="85" bestFit="1" customWidth="1"/>
    <col min="5647" max="5647" width="10.42578125" style="85" customWidth="1"/>
    <col min="5648" max="5648" width="11.85546875" style="85" customWidth="1"/>
    <col min="5649" max="5649" width="14.7109375" style="85" customWidth="1"/>
    <col min="5650" max="5650" width="9" style="85" bestFit="1" customWidth="1"/>
    <col min="5651" max="5890" width="9.140625" style="85"/>
    <col min="5891" max="5891" width="4.7109375" style="85" bestFit="1" customWidth="1"/>
    <col min="5892" max="5892" width="9.7109375" style="85" bestFit="1" customWidth="1"/>
    <col min="5893" max="5893" width="10" style="85" bestFit="1" customWidth="1"/>
    <col min="5894" max="5894" width="8.85546875" style="85" bestFit="1" customWidth="1"/>
    <col min="5895" max="5895" width="22.85546875" style="85" customWidth="1"/>
    <col min="5896" max="5896" width="59.7109375" style="85" bestFit="1" customWidth="1"/>
    <col min="5897" max="5897" width="57.85546875" style="85" bestFit="1" customWidth="1"/>
    <col min="5898" max="5898" width="35.28515625" style="85" bestFit="1" customWidth="1"/>
    <col min="5899" max="5899" width="28.140625" style="85" bestFit="1" customWidth="1"/>
    <col min="5900" max="5900" width="33.140625" style="85" bestFit="1" customWidth="1"/>
    <col min="5901" max="5901" width="26" style="85" bestFit="1" customWidth="1"/>
    <col min="5902" max="5902" width="19.140625" style="85" bestFit="1" customWidth="1"/>
    <col min="5903" max="5903" width="10.42578125" style="85" customWidth="1"/>
    <col min="5904" max="5904" width="11.85546875" style="85" customWidth="1"/>
    <col min="5905" max="5905" width="14.7109375" style="85" customWidth="1"/>
    <col min="5906" max="5906" width="9" style="85" bestFit="1" customWidth="1"/>
    <col min="5907" max="6146" width="9.140625" style="85"/>
    <col min="6147" max="6147" width="4.7109375" style="85" bestFit="1" customWidth="1"/>
    <col min="6148" max="6148" width="9.7109375" style="85" bestFit="1" customWidth="1"/>
    <col min="6149" max="6149" width="10" style="85" bestFit="1" customWidth="1"/>
    <col min="6150" max="6150" width="8.85546875" style="85" bestFit="1" customWidth="1"/>
    <col min="6151" max="6151" width="22.85546875" style="85" customWidth="1"/>
    <col min="6152" max="6152" width="59.7109375" style="85" bestFit="1" customWidth="1"/>
    <col min="6153" max="6153" width="57.85546875" style="85" bestFit="1" customWidth="1"/>
    <col min="6154" max="6154" width="35.28515625" style="85" bestFit="1" customWidth="1"/>
    <col min="6155" max="6155" width="28.140625" style="85" bestFit="1" customWidth="1"/>
    <col min="6156" max="6156" width="33.140625" style="85" bestFit="1" customWidth="1"/>
    <col min="6157" max="6157" width="26" style="85" bestFit="1" customWidth="1"/>
    <col min="6158" max="6158" width="19.140625" style="85" bestFit="1" customWidth="1"/>
    <col min="6159" max="6159" width="10.42578125" style="85" customWidth="1"/>
    <col min="6160" max="6160" width="11.85546875" style="85" customWidth="1"/>
    <col min="6161" max="6161" width="14.7109375" style="85" customWidth="1"/>
    <col min="6162" max="6162" width="9" style="85" bestFit="1" customWidth="1"/>
    <col min="6163" max="6402" width="9.140625" style="85"/>
    <col min="6403" max="6403" width="4.7109375" style="85" bestFit="1" customWidth="1"/>
    <col min="6404" max="6404" width="9.7109375" style="85" bestFit="1" customWidth="1"/>
    <col min="6405" max="6405" width="10" style="85" bestFit="1" customWidth="1"/>
    <col min="6406" max="6406" width="8.85546875" style="85" bestFit="1" customWidth="1"/>
    <col min="6407" max="6407" width="22.85546875" style="85" customWidth="1"/>
    <col min="6408" max="6408" width="59.7109375" style="85" bestFit="1" customWidth="1"/>
    <col min="6409" max="6409" width="57.85546875" style="85" bestFit="1" customWidth="1"/>
    <col min="6410" max="6410" width="35.28515625" style="85" bestFit="1" customWidth="1"/>
    <col min="6411" max="6411" width="28.140625" style="85" bestFit="1" customWidth="1"/>
    <col min="6412" max="6412" width="33.140625" style="85" bestFit="1" customWidth="1"/>
    <col min="6413" max="6413" width="26" style="85" bestFit="1" customWidth="1"/>
    <col min="6414" max="6414" width="19.140625" style="85" bestFit="1" customWidth="1"/>
    <col min="6415" max="6415" width="10.42578125" style="85" customWidth="1"/>
    <col min="6416" max="6416" width="11.85546875" style="85" customWidth="1"/>
    <col min="6417" max="6417" width="14.7109375" style="85" customWidth="1"/>
    <col min="6418" max="6418" width="9" style="85" bestFit="1" customWidth="1"/>
    <col min="6419" max="6658" width="9.140625" style="85"/>
    <col min="6659" max="6659" width="4.7109375" style="85" bestFit="1" customWidth="1"/>
    <col min="6660" max="6660" width="9.7109375" style="85" bestFit="1" customWidth="1"/>
    <col min="6661" max="6661" width="10" style="85" bestFit="1" customWidth="1"/>
    <col min="6662" max="6662" width="8.85546875" style="85" bestFit="1" customWidth="1"/>
    <col min="6663" max="6663" width="22.85546875" style="85" customWidth="1"/>
    <col min="6664" max="6664" width="59.7109375" style="85" bestFit="1" customWidth="1"/>
    <col min="6665" max="6665" width="57.85546875" style="85" bestFit="1" customWidth="1"/>
    <col min="6666" max="6666" width="35.28515625" style="85" bestFit="1" customWidth="1"/>
    <col min="6667" max="6667" width="28.140625" style="85" bestFit="1" customWidth="1"/>
    <col min="6668" max="6668" width="33.140625" style="85" bestFit="1" customWidth="1"/>
    <col min="6669" max="6669" width="26" style="85" bestFit="1" customWidth="1"/>
    <col min="6670" max="6670" width="19.140625" style="85" bestFit="1" customWidth="1"/>
    <col min="6671" max="6671" width="10.42578125" style="85" customWidth="1"/>
    <col min="6672" max="6672" width="11.85546875" style="85" customWidth="1"/>
    <col min="6673" max="6673" width="14.7109375" style="85" customWidth="1"/>
    <col min="6674" max="6674" width="9" style="85" bestFit="1" customWidth="1"/>
    <col min="6675" max="6914" width="9.140625" style="85"/>
    <col min="6915" max="6915" width="4.7109375" style="85" bestFit="1" customWidth="1"/>
    <col min="6916" max="6916" width="9.7109375" style="85" bestFit="1" customWidth="1"/>
    <col min="6917" max="6917" width="10" style="85" bestFit="1" customWidth="1"/>
    <col min="6918" max="6918" width="8.85546875" style="85" bestFit="1" customWidth="1"/>
    <col min="6919" max="6919" width="22.85546875" style="85" customWidth="1"/>
    <col min="6920" max="6920" width="59.7109375" style="85" bestFit="1" customWidth="1"/>
    <col min="6921" max="6921" width="57.85546875" style="85" bestFit="1" customWidth="1"/>
    <col min="6922" max="6922" width="35.28515625" style="85" bestFit="1" customWidth="1"/>
    <col min="6923" max="6923" width="28.140625" style="85" bestFit="1" customWidth="1"/>
    <col min="6924" max="6924" width="33.140625" style="85" bestFit="1" customWidth="1"/>
    <col min="6925" max="6925" width="26" style="85" bestFit="1" customWidth="1"/>
    <col min="6926" max="6926" width="19.140625" style="85" bestFit="1" customWidth="1"/>
    <col min="6927" max="6927" width="10.42578125" style="85" customWidth="1"/>
    <col min="6928" max="6928" width="11.85546875" style="85" customWidth="1"/>
    <col min="6929" max="6929" width="14.7109375" style="85" customWidth="1"/>
    <col min="6930" max="6930" width="9" style="85" bestFit="1" customWidth="1"/>
    <col min="6931" max="7170" width="9.140625" style="85"/>
    <col min="7171" max="7171" width="4.7109375" style="85" bestFit="1" customWidth="1"/>
    <col min="7172" max="7172" width="9.7109375" style="85" bestFit="1" customWidth="1"/>
    <col min="7173" max="7173" width="10" style="85" bestFit="1" customWidth="1"/>
    <col min="7174" max="7174" width="8.85546875" style="85" bestFit="1" customWidth="1"/>
    <col min="7175" max="7175" width="22.85546875" style="85" customWidth="1"/>
    <col min="7176" max="7176" width="59.7109375" style="85" bestFit="1" customWidth="1"/>
    <col min="7177" max="7177" width="57.85546875" style="85" bestFit="1" customWidth="1"/>
    <col min="7178" max="7178" width="35.28515625" style="85" bestFit="1" customWidth="1"/>
    <col min="7179" max="7179" width="28.140625" style="85" bestFit="1" customWidth="1"/>
    <col min="7180" max="7180" width="33.140625" style="85" bestFit="1" customWidth="1"/>
    <col min="7181" max="7181" width="26" style="85" bestFit="1" customWidth="1"/>
    <col min="7182" max="7182" width="19.140625" style="85" bestFit="1" customWidth="1"/>
    <col min="7183" max="7183" width="10.42578125" style="85" customWidth="1"/>
    <col min="7184" max="7184" width="11.85546875" style="85" customWidth="1"/>
    <col min="7185" max="7185" width="14.7109375" style="85" customWidth="1"/>
    <col min="7186" max="7186" width="9" style="85" bestFit="1" customWidth="1"/>
    <col min="7187" max="7426" width="9.140625" style="85"/>
    <col min="7427" max="7427" width="4.7109375" style="85" bestFit="1" customWidth="1"/>
    <col min="7428" max="7428" width="9.7109375" style="85" bestFit="1" customWidth="1"/>
    <col min="7429" max="7429" width="10" style="85" bestFit="1" customWidth="1"/>
    <col min="7430" max="7430" width="8.85546875" style="85" bestFit="1" customWidth="1"/>
    <col min="7431" max="7431" width="22.85546875" style="85" customWidth="1"/>
    <col min="7432" max="7432" width="59.7109375" style="85" bestFit="1" customWidth="1"/>
    <col min="7433" max="7433" width="57.85546875" style="85" bestFit="1" customWidth="1"/>
    <col min="7434" max="7434" width="35.28515625" style="85" bestFit="1" customWidth="1"/>
    <col min="7435" max="7435" width="28.140625" style="85" bestFit="1" customWidth="1"/>
    <col min="7436" max="7436" width="33.140625" style="85" bestFit="1" customWidth="1"/>
    <col min="7437" max="7437" width="26" style="85" bestFit="1" customWidth="1"/>
    <col min="7438" max="7438" width="19.140625" style="85" bestFit="1" customWidth="1"/>
    <col min="7439" max="7439" width="10.42578125" style="85" customWidth="1"/>
    <col min="7440" max="7440" width="11.85546875" style="85" customWidth="1"/>
    <col min="7441" max="7441" width="14.7109375" style="85" customWidth="1"/>
    <col min="7442" max="7442" width="9" style="85" bestFit="1" customWidth="1"/>
    <col min="7443" max="7682" width="9.140625" style="85"/>
    <col min="7683" max="7683" width="4.7109375" style="85" bestFit="1" customWidth="1"/>
    <col min="7684" max="7684" width="9.7109375" style="85" bestFit="1" customWidth="1"/>
    <col min="7685" max="7685" width="10" style="85" bestFit="1" customWidth="1"/>
    <col min="7686" max="7686" width="8.85546875" style="85" bestFit="1" customWidth="1"/>
    <col min="7687" max="7687" width="22.85546875" style="85" customWidth="1"/>
    <col min="7688" max="7688" width="59.7109375" style="85" bestFit="1" customWidth="1"/>
    <col min="7689" max="7689" width="57.85546875" style="85" bestFit="1" customWidth="1"/>
    <col min="7690" max="7690" width="35.28515625" style="85" bestFit="1" customWidth="1"/>
    <col min="7691" max="7691" width="28.140625" style="85" bestFit="1" customWidth="1"/>
    <col min="7692" max="7692" width="33.140625" style="85" bestFit="1" customWidth="1"/>
    <col min="7693" max="7693" width="26" style="85" bestFit="1" customWidth="1"/>
    <col min="7694" max="7694" width="19.140625" style="85" bestFit="1" customWidth="1"/>
    <col min="7695" max="7695" width="10.42578125" style="85" customWidth="1"/>
    <col min="7696" max="7696" width="11.85546875" style="85" customWidth="1"/>
    <col min="7697" max="7697" width="14.7109375" style="85" customWidth="1"/>
    <col min="7698" max="7698" width="9" style="85" bestFit="1" customWidth="1"/>
    <col min="7699" max="7938" width="9.140625" style="85"/>
    <col min="7939" max="7939" width="4.7109375" style="85" bestFit="1" customWidth="1"/>
    <col min="7940" max="7940" width="9.7109375" style="85" bestFit="1" customWidth="1"/>
    <col min="7941" max="7941" width="10" style="85" bestFit="1" customWidth="1"/>
    <col min="7942" max="7942" width="8.85546875" style="85" bestFit="1" customWidth="1"/>
    <col min="7943" max="7943" width="22.85546875" style="85" customWidth="1"/>
    <col min="7944" max="7944" width="59.7109375" style="85" bestFit="1" customWidth="1"/>
    <col min="7945" max="7945" width="57.85546875" style="85" bestFit="1" customWidth="1"/>
    <col min="7946" max="7946" width="35.28515625" style="85" bestFit="1" customWidth="1"/>
    <col min="7947" max="7947" width="28.140625" style="85" bestFit="1" customWidth="1"/>
    <col min="7948" max="7948" width="33.140625" style="85" bestFit="1" customWidth="1"/>
    <col min="7949" max="7949" width="26" style="85" bestFit="1" customWidth="1"/>
    <col min="7950" max="7950" width="19.140625" style="85" bestFit="1" customWidth="1"/>
    <col min="7951" max="7951" width="10.42578125" style="85" customWidth="1"/>
    <col min="7952" max="7952" width="11.85546875" style="85" customWidth="1"/>
    <col min="7953" max="7953" width="14.7109375" style="85" customWidth="1"/>
    <col min="7954" max="7954" width="9" style="85" bestFit="1" customWidth="1"/>
    <col min="7955" max="8194" width="9.140625" style="85"/>
    <col min="8195" max="8195" width="4.7109375" style="85" bestFit="1" customWidth="1"/>
    <col min="8196" max="8196" width="9.7109375" style="85" bestFit="1" customWidth="1"/>
    <col min="8197" max="8197" width="10" style="85" bestFit="1" customWidth="1"/>
    <col min="8198" max="8198" width="8.85546875" style="85" bestFit="1" customWidth="1"/>
    <col min="8199" max="8199" width="22.85546875" style="85" customWidth="1"/>
    <col min="8200" max="8200" width="59.7109375" style="85" bestFit="1" customWidth="1"/>
    <col min="8201" max="8201" width="57.85546875" style="85" bestFit="1" customWidth="1"/>
    <col min="8202" max="8202" width="35.28515625" style="85" bestFit="1" customWidth="1"/>
    <col min="8203" max="8203" width="28.140625" style="85" bestFit="1" customWidth="1"/>
    <col min="8204" max="8204" width="33.140625" style="85" bestFit="1" customWidth="1"/>
    <col min="8205" max="8205" width="26" style="85" bestFit="1" customWidth="1"/>
    <col min="8206" max="8206" width="19.140625" style="85" bestFit="1" customWidth="1"/>
    <col min="8207" max="8207" width="10.42578125" style="85" customWidth="1"/>
    <col min="8208" max="8208" width="11.85546875" style="85" customWidth="1"/>
    <col min="8209" max="8209" width="14.7109375" style="85" customWidth="1"/>
    <col min="8210" max="8210" width="9" style="85" bestFit="1" customWidth="1"/>
    <col min="8211" max="8450" width="9.140625" style="85"/>
    <col min="8451" max="8451" width="4.7109375" style="85" bestFit="1" customWidth="1"/>
    <col min="8452" max="8452" width="9.7109375" style="85" bestFit="1" customWidth="1"/>
    <col min="8453" max="8453" width="10" style="85" bestFit="1" customWidth="1"/>
    <col min="8454" max="8454" width="8.85546875" style="85" bestFit="1" customWidth="1"/>
    <col min="8455" max="8455" width="22.85546875" style="85" customWidth="1"/>
    <col min="8456" max="8456" width="59.7109375" style="85" bestFit="1" customWidth="1"/>
    <col min="8457" max="8457" width="57.85546875" style="85" bestFit="1" customWidth="1"/>
    <col min="8458" max="8458" width="35.28515625" style="85" bestFit="1" customWidth="1"/>
    <col min="8459" max="8459" width="28.140625" style="85" bestFit="1" customWidth="1"/>
    <col min="8460" max="8460" width="33.140625" style="85" bestFit="1" customWidth="1"/>
    <col min="8461" max="8461" width="26" style="85" bestFit="1" customWidth="1"/>
    <col min="8462" max="8462" width="19.140625" style="85" bestFit="1" customWidth="1"/>
    <col min="8463" max="8463" width="10.42578125" style="85" customWidth="1"/>
    <col min="8464" max="8464" width="11.85546875" style="85" customWidth="1"/>
    <col min="8465" max="8465" width="14.7109375" style="85" customWidth="1"/>
    <col min="8466" max="8466" width="9" style="85" bestFit="1" customWidth="1"/>
    <col min="8467" max="8706" width="9.140625" style="85"/>
    <col min="8707" max="8707" width="4.7109375" style="85" bestFit="1" customWidth="1"/>
    <col min="8708" max="8708" width="9.7109375" style="85" bestFit="1" customWidth="1"/>
    <col min="8709" max="8709" width="10" style="85" bestFit="1" customWidth="1"/>
    <col min="8710" max="8710" width="8.85546875" style="85" bestFit="1" customWidth="1"/>
    <col min="8711" max="8711" width="22.85546875" style="85" customWidth="1"/>
    <col min="8712" max="8712" width="59.7109375" style="85" bestFit="1" customWidth="1"/>
    <col min="8713" max="8713" width="57.85546875" style="85" bestFit="1" customWidth="1"/>
    <col min="8714" max="8714" width="35.28515625" style="85" bestFit="1" customWidth="1"/>
    <col min="8715" max="8715" width="28.140625" style="85" bestFit="1" customWidth="1"/>
    <col min="8716" max="8716" width="33.140625" style="85" bestFit="1" customWidth="1"/>
    <col min="8717" max="8717" width="26" style="85" bestFit="1" customWidth="1"/>
    <col min="8718" max="8718" width="19.140625" style="85" bestFit="1" customWidth="1"/>
    <col min="8719" max="8719" width="10.42578125" style="85" customWidth="1"/>
    <col min="8720" max="8720" width="11.85546875" style="85" customWidth="1"/>
    <col min="8721" max="8721" width="14.7109375" style="85" customWidth="1"/>
    <col min="8722" max="8722" width="9" style="85" bestFit="1" customWidth="1"/>
    <col min="8723" max="8962" width="9.140625" style="85"/>
    <col min="8963" max="8963" width="4.7109375" style="85" bestFit="1" customWidth="1"/>
    <col min="8964" max="8964" width="9.7109375" style="85" bestFit="1" customWidth="1"/>
    <col min="8965" max="8965" width="10" style="85" bestFit="1" customWidth="1"/>
    <col min="8966" max="8966" width="8.85546875" style="85" bestFit="1" customWidth="1"/>
    <col min="8967" max="8967" width="22.85546875" style="85" customWidth="1"/>
    <col min="8968" max="8968" width="59.7109375" style="85" bestFit="1" customWidth="1"/>
    <col min="8969" max="8969" width="57.85546875" style="85" bestFit="1" customWidth="1"/>
    <col min="8970" max="8970" width="35.28515625" style="85" bestFit="1" customWidth="1"/>
    <col min="8971" max="8971" width="28.140625" style="85" bestFit="1" customWidth="1"/>
    <col min="8972" max="8972" width="33.140625" style="85" bestFit="1" customWidth="1"/>
    <col min="8973" max="8973" width="26" style="85" bestFit="1" customWidth="1"/>
    <col min="8974" max="8974" width="19.140625" style="85" bestFit="1" customWidth="1"/>
    <col min="8975" max="8975" width="10.42578125" style="85" customWidth="1"/>
    <col min="8976" max="8976" width="11.85546875" style="85" customWidth="1"/>
    <col min="8977" max="8977" width="14.7109375" style="85" customWidth="1"/>
    <col min="8978" max="8978" width="9" style="85" bestFit="1" customWidth="1"/>
    <col min="8979" max="9218" width="9.140625" style="85"/>
    <col min="9219" max="9219" width="4.7109375" style="85" bestFit="1" customWidth="1"/>
    <col min="9220" max="9220" width="9.7109375" style="85" bestFit="1" customWidth="1"/>
    <col min="9221" max="9221" width="10" style="85" bestFit="1" customWidth="1"/>
    <col min="9222" max="9222" width="8.85546875" style="85" bestFit="1" customWidth="1"/>
    <col min="9223" max="9223" width="22.85546875" style="85" customWidth="1"/>
    <col min="9224" max="9224" width="59.7109375" style="85" bestFit="1" customWidth="1"/>
    <col min="9225" max="9225" width="57.85546875" style="85" bestFit="1" customWidth="1"/>
    <col min="9226" max="9226" width="35.28515625" style="85" bestFit="1" customWidth="1"/>
    <col min="9227" max="9227" width="28.140625" style="85" bestFit="1" customWidth="1"/>
    <col min="9228" max="9228" width="33.140625" style="85" bestFit="1" customWidth="1"/>
    <col min="9229" max="9229" width="26" style="85" bestFit="1" customWidth="1"/>
    <col min="9230" max="9230" width="19.140625" style="85" bestFit="1" customWidth="1"/>
    <col min="9231" max="9231" width="10.42578125" style="85" customWidth="1"/>
    <col min="9232" max="9232" width="11.85546875" style="85" customWidth="1"/>
    <col min="9233" max="9233" width="14.7109375" style="85" customWidth="1"/>
    <col min="9234" max="9234" width="9" style="85" bestFit="1" customWidth="1"/>
    <col min="9235" max="9474" width="9.140625" style="85"/>
    <col min="9475" max="9475" width="4.7109375" style="85" bestFit="1" customWidth="1"/>
    <col min="9476" max="9476" width="9.7109375" style="85" bestFit="1" customWidth="1"/>
    <col min="9477" max="9477" width="10" style="85" bestFit="1" customWidth="1"/>
    <col min="9478" max="9478" width="8.85546875" style="85" bestFit="1" customWidth="1"/>
    <col min="9479" max="9479" width="22.85546875" style="85" customWidth="1"/>
    <col min="9480" max="9480" width="59.7109375" style="85" bestFit="1" customWidth="1"/>
    <col min="9481" max="9481" width="57.85546875" style="85" bestFit="1" customWidth="1"/>
    <col min="9482" max="9482" width="35.28515625" style="85" bestFit="1" customWidth="1"/>
    <col min="9483" max="9483" width="28.140625" style="85" bestFit="1" customWidth="1"/>
    <col min="9484" max="9484" width="33.140625" style="85" bestFit="1" customWidth="1"/>
    <col min="9485" max="9485" width="26" style="85" bestFit="1" customWidth="1"/>
    <col min="9486" max="9486" width="19.140625" style="85" bestFit="1" customWidth="1"/>
    <col min="9487" max="9487" width="10.42578125" style="85" customWidth="1"/>
    <col min="9488" max="9488" width="11.85546875" style="85" customWidth="1"/>
    <col min="9489" max="9489" width="14.7109375" style="85" customWidth="1"/>
    <col min="9490" max="9490" width="9" style="85" bestFit="1" customWidth="1"/>
    <col min="9491" max="9730" width="9.140625" style="85"/>
    <col min="9731" max="9731" width="4.7109375" style="85" bestFit="1" customWidth="1"/>
    <col min="9732" max="9732" width="9.7109375" style="85" bestFit="1" customWidth="1"/>
    <col min="9733" max="9733" width="10" style="85" bestFit="1" customWidth="1"/>
    <col min="9734" max="9734" width="8.85546875" style="85" bestFit="1" customWidth="1"/>
    <col min="9735" max="9735" width="22.85546875" style="85" customWidth="1"/>
    <col min="9736" max="9736" width="59.7109375" style="85" bestFit="1" customWidth="1"/>
    <col min="9737" max="9737" width="57.85546875" style="85" bestFit="1" customWidth="1"/>
    <col min="9738" max="9738" width="35.28515625" style="85" bestFit="1" customWidth="1"/>
    <col min="9739" max="9739" width="28.140625" style="85" bestFit="1" customWidth="1"/>
    <col min="9740" max="9740" width="33.140625" style="85" bestFit="1" customWidth="1"/>
    <col min="9741" max="9741" width="26" style="85" bestFit="1" customWidth="1"/>
    <col min="9742" max="9742" width="19.140625" style="85" bestFit="1" customWidth="1"/>
    <col min="9743" max="9743" width="10.42578125" style="85" customWidth="1"/>
    <col min="9744" max="9744" width="11.85546875" style="85" customWidth="1"/>
    <col min="9745" max="9745" width="14.7109375" style="85" customWidth="1"/>
    <col min="9746" max="9746" width="9" style="85" bestFit="1" customWidth="1"/>
    <col min="9747" max="9986" width="9.140625" style="85"/>
    <col min="9987" max="9987" width="4.7109375" style="85" bestFit="1" customWidth="1"/>
    <col min="9988" max="9988" width="9.7109375" style="85" bestFit="1" customWidth="1"/>
    <col min="9989" max="9989" width="10" style="85" bestFit="1" customWidth="1"/>
    <col min="9990" max="9990" width="8.85546875" style="85" bestFit="1" customWidth="1"/>
    <col min="9991" max="9991" width="22.85546875" style="85" customWidth="1"/>
    <col min="9992" max="9992" width="59.7109375" style="85" bestFit="1" customWidth="1"/>
    <col min="9993" max="9993" width="57.85546875" style="85" bestFit="1" customWidth="1"/>
    <col min="9994" max="9994" width="35.28515625" style="85" bestFit="1" customWidth="1"/>
    <col min="9995" max="9995" width="28.140625" style="85" bestFit="1" customWidth="1"/>
    <col min="9996" max="9996" width="33.140625" style="85" bestFit="1" customWidth="1"/>
    <col min="9997" max="9997" width="26" style="85" bestFit="1" customWidth="1"/>
    <col min="9998" max="9998" width="19.140625" style="85" bestFit="1" customWidth="1"/>
    <col min="9999" max="9999" width="10.42578125" style="85" customWidth="1"/>
    <col min="10000" max="10000" width="11.85546875" style="85" customWidth="1"/>
    <col min="10001" max="10001" width="14.7109375" style="85" customWidth="1"/>
    <col min="10002" max="10002" width="9" style="85" bestFit="1" customWidth="1"/>
    <col min="10003" max="10242" width="9.140625" style="85"/>
    <col min="10243" max="10243" width="4.7109375" style="85" bestFit="1" customWidth="1"/>
    <col min="10244" max="10244" width="9.7109375" style="85" bestFit="1" customWidth="1"/>
    <col min="10245" max="10245" width="10" style="85" bestFit="1" customWidth="1"/>
    <col min="10246" max="10246" width="8.85546875" style="85" bestFit="1" customWidth="1"/>
    <col min="10247" max="10247" width="22.85546875" style="85" customWidth="1"/>
    <col min="10248" max="10248" width="59.7109375" style="85" bestFit="1" customWidth="1"/>
    <col min="10249" max="10249" width="57.85546875" style="85" bestFit="1" customWidth="1"/>
    <col min="10250" max="10250" width="35.28515625" style="85" bestFit="1" customWidth="1"/>
    <col min="10251" max="10251" width="28.140625" style="85" bestFit="1" customWidth="1"/>
    <col min="10252" max="10252" width="33.140625" style="85" bestFit="1" customWidth="1"/>
    <col min="10253" max="10253" width="26" style="85" bestFit="1" customWidth="1"/>
    <col min="10254" max="10254" width="19.140625" style="85" bestFit="1" customWidth="1"/>
    <col min="10255" max="10255" width="10.42578125" style="85" customWidth="1"/>
    <col min="10256" max="10256" width="11.85546875" style="85" customWidth="1"/>
    <col min="10257" max="10257" width="14.7109375" style="85" customWidth="1"/>
    <col min="10258" max="10258" width="9" style="85" bestFit="1" customWidth="1"/>
    <col min="10259" max="10498" width="9.140625" style="85"/>
    <col min="10499" max="10499" width="4.7109375" style="85" bestFit="1" customWidth="1"/>
    <col min="10500" max="10500" width="9.7109375" style="85" bestFit="1" customWidth="1"/>
    <col min="10501" max="10501" width="10" style="85" bestFit="1" customWidth="1"/>
    <col min="10502" max="10502" width="8.85546875" style="85" bestFit="1" customWidth="1"/>
    <col min="10503" max="10503" width="22.85546875" style="85" customWidth="1"/>
    <col min="10504" max="10504" width="59.7109375" style="85" bestFit="1" customWidth="1"/>
    <col min="10505" max="10505" width="57.85546875" style="85" bestFit="1" customWidth="1"/>
    <col min="10506" max="10506" width="35.28515625" style="85" bestFit="1" customWidth="1"/>
    <col min="10507" max="10507" width="28.140625" style="85" bestFit="1" customWidth="1"/>
    <col min="10508" max="10508" width="33.140625" style="85" bestFit="1" customWidth="1"/>
    <col min="10509" max="10509" width="26" style="85" bestFit="1" customWidth="1"/>
    <col min="10510" max="10510" width="19.140625" style="85" bestFit="1" customWidth="1"/>
    <col min="10511" max="10511" width="10.42578125" style="85" customWidth="1"/>
    <col min="10512" max="10512" width="11.85546875" style="85" customWidth="1"/>
    <col min="10513" max="10513" width="14.7109375" style="85" customWidth="1"/>
    <col min="10514" max="10514" width="9" style="85" bestFit="1" customWidth="1"/>
    <col min="10515" max="10754" width="9.140625" style="85"/>
    <col min="10755" max="10755" width="4.7109375" style="85" bestFit="1" customWidth="1"/>
    <col min="10756" max="10756" width="9.7109375" style="85" bestFit="1" customWidth="1"/>
    <col min="10757" max="10757" width="10" style="85" bestFit="1" customWidth="1"/>
    <col min="10758" max="10758" width="8.85546875" style="85" bestFit="1" customWidth="1"/>
    <col min="10759" max="10759" width="22.85546875" style="85" customWidth="1"/>
    <col min="10760" max="10760" width="59.7109375" style="85" bestFit="1" customWidth="1"/>
    <col min="10761" max="10761" width="57.85546875" style="85" bestFit="1" customWidth="1"/>
    <col min="10762" max="10762" width="35.28515625" style="85" bestFit="1" customWidth="1"/>
    <col min="10763" max="10763" width="28.140625" style="85" bestFit="1" customWidth="1"/>
    <col min="10764" max="10764" width="33.140625" style="85" bestFit="1" customWidth="1"/>
    <col min="10765" max="10765" width="26" style="85" bestFit="1" customWidth="1"/>
    <col min="10766" max="10766" width="19.140625" style="85" bestFit="1" customWidth="1"/>
    <col min="10767" max="10767" width="10.42578125" style="85" customWidth="1"/>
    <col min="10768" max="10768" width="11.85546875" style="85" customWidth="1"/>
    <col min="10769" max="10769" width="14.7109375" style="85" customWidth="1"/>
    <col min="10770" max="10770" width="9" style="85" bestFit="1" customWidth="1"/>
    <col min="10771" max="11010" width="9.140625" style="85"/>
    <col min="11011" max="11011" width="4.7109375" style="85" bestFit="1" customWidth="1"/>
    <col min="11012" max="11012" width="9.7109375" style="85" bestFit="1" customWidth="1"/>
    <col min="11013" max="11013" width="10" style="85" bestFit="1" customWidth="1"/>
    <col min="11014" max="11014" width="8.85546875" style="85" bestFit="1" customWidth="1"/>
    <col min="11015" max="11015" width="22.85546875" style="85" customWidth="1"/>
    <col min="11016" max="11016" width="59.7109375" style="85" bestFit="1" customWidth="1"/>
    <col min="11017" max="11017" width="57.85546875" style="85" bestFit="1" customWidth="1"/>
    <col min="11018" max="11018" width="35.28515625" style="85" bestFit="1" customWidth="1"/>
    <col min="11019" max="11019" width="28.140625" style="85" bestFit="1" customWidth="1"/>
    <col min="11020" max="11020" width="33.140625" style="85" bestFit="1" customWidth="1"/>
    <col min="11021" max="11021" width="26" style="85" bestFit="1" customWidth="1"/>
    <col min="11022" max="11022" width="19.140625" style="85" bestFit="1" customWidth="1"/>
    <col min="11023" max="11023" width="10.42578125" style="85" customWidth="1"/>
    <col min="11024" max="11024" width="11.85546875" style="85" customWidth="1"/>
    <col min="11025" max="11025" width="14.7109375" style="85" customWidth="1"/>
    <col min="11026" max="11026" width="9" style="85" bestFit="1" customWidth="1"/>
    <col min="11027" max="11266" width="9.140625" style="85"/>
    <col min="11267" max="11267" width="4.7109375" style="85" bestFit="1" customWidth="1"/>
    <col min="11268" max="11268" width="9.7109375" style="85" bestFit="1" customWidth="1"/>
    <col min="11269" max="11269" width="10" style="85" bestFit="1" customWidth="1"/>
    <col min="11270" max="11270" width="8.85546875" style="85" bestFit="1" customWidth="1"/>
    <col min="11271" max="11271" width="22.85546875" style="85" customWidth="1"/>
    <col min="11272" max="11272" width="59.7109375" style="85" bestFit="1" customWidth="1"/>
    <col min="11273" max="11273" width="57.85546875" style="85" bestFit="1" customWidth="1"/>
    <col min="11274" max="11274" width="35.28515625" style="85" bestFit="1" customWidth="1"/>
    <col min="11275" max="11275" width="28.140625" style="85" bestFit="1" customWidth="1"/>
    <col min="11276" max="11276" width="33.140625" style="85" bestFit="1" customWidth="1"/>
    <col min="11277" max="11277" width="26" style="85" bestFit="1" customWidth="1"/>
    <col min="11278" max="11278" width="19.140625" style="85" bestFit="1" customWidth="1"/>
    <col min="11279" max="11279" width="10.42578125" style="85" customWidth="1"/>
    <col min="11280" max="11280" width="11.85546875" style="85" customWidth="1"/>
    <col min="11281" max="11281" width="14.7109375" style="85" customWidth="1"/>
    <col min="11282" max="11282" width="9" style="85" bestFit="1" customWidth="1"/>
    <col min="11283" max="11522" width="9.140625" style="85"/>
    <col min="11523" max="11523" width="4.7109375" style="85" bestFit="1" customWidth="1"/>
    <col min="11524" max="11524" width="9.7109375" style="85" bestFit="1" customWidth="1"/>
    <col min="11525" max="11525" width="10" style="85" bestFit="1" customWidth="1"/>
    <col min="11526" max="11526" width="8.85546875" style="85" bestFit="1" customWidth="1"/>
    <col min="11527" max="11527" width="22.85546875" style="85" customWidth="1"/>
    <col min="11528" max="11528" width="59.7109375" style="85" bestFit="1" customWidth="1"/>
    <col min="11529" max="11529" width="57.85546875" style="85" bestFit="1" customWidth="1"/>
    <col min="11530" max="11530" width="35.28515625" style="85" bestFit="1" customWidth="1"/>
    <col min="11531" max="11531" width="28.140625" style="85" bestFit="1" customWidth="1"/>
    <col min="11532" max="11532" width="33.140625" style="85" bestFit="1" customWidth="1"/>
    <col min="11533" max="11533" width="26" style="85" bestFit="1" customWidth="1"/>
    <col min="11534" max="11534" width="19.140625" style="85" bestFit="1" customWidth="1"/>
    <col min="11535" max="11535" width="10.42578125" style="85" customWidth="1"/>
    <col min="11536" max="11536" width="11.85546875" style="85" customWidth="1"/>
    <col min="11537" max="11537" width="14.7109375" style="85" customWidth="1"/>
    <col min="11538" max="11538" width="9" style="85" bestFit="1" customWidth="1"/>
    <col min="11539" max="11778" width="9.140625" style="85"/>
    <col min="11779" max="11779" width="4.7109375" style="85" bestFit="1" customWidth="1"/>
    <col min="11780" max="11780" width="9.7109375" style="85" bestFit="1" customWidth="1"/>
    <col min="11781" max="11781" width="10" style="85" bestFit="1" customWidth="1"/>
    <col min="11782" max="11782" width="8.85546875" style="85" bestFit="1" customWidth="1"/>
    <col min="11783" max="11783" width="22.85546875" style="85" customWidth="1"/>
    <col min="11784" max="11784" width="59.7109375" style="85" bestFit="1" customWidth="1"/>
    <col min="11785" max="11785" width="57.85546875" style="85" bestFit="1" customWidth="1"/>
    <col min="11786" max="11786" width="35.28515625" style="85" bestFit="1" customWidth="1"/>
    <col min="11787" max="11787" width="28.140625" style="85" bestFit="1" customWidth="1"/>
    <col min="11788" max="11788" width="33.140625" style="85" bestFit="1" customWidth="1"/>
    <col min="11789" max="11789" width="26" style="85" bestFit="1" customWidth="1"/>
    <col min="11790" max="11790" width="19.140625" style="85" bestFit="1" customWidth="1"/>
    <col min="11791" max="11791" width="10.42578125" style="85" customWidth="1"/>
    <col min="11792" max="11792" width="11.85546875" style="85" customWidth="1"/>
    <col min="11793" max="11793" width="14.7109375" style="85" customWidth="1"/>
    <col min="11794" max="11794" width="9" style="85" bestFit="1" customWidth="1"/>
    <col min="11795" max="12034" width="9.140625" style="85"/>
    <col min="12035" max="12035" width="4.7109375" style="85" bestFit="1" customWidth="1"/>
    <col min="12036" max="12036" width="9.7109375" style="85" bestFit="1" customWidth="1"/>
    <col min="12037" max="12037" width="10" style="85" bestFit="1" customWidth="1"/>
    <col min="12038" max="12038" width="8.85546875" style="85" bestFit="1" customWidth="1"/>
    <col min="12039" max="12039" width="22.85546875" style="85" customWidth="1"/>
    <col min="12040" max="12040" width="59.7109375" style="85" bestFit="1" customWidth="1"/>
    <col min="12041" max="12041" width="57.85546875" style="85" bestFit="1" customWidth="1"/>
    <col min="12042" max="12042" width="35.28515625" style="85" bestFit="1" customWidth="1"/>
    <col min="12043" max="12043" width="28.140625" style="85" bestFit="1" customWidth="1"/>
    <col min="12044" max="12044" width="33.140625" style="85" bestFit="1" customWidth="1"/>
    <col min="12045" max="12045" width="26" style="85" bestFit="1" customWidth="1"/>
    <col min="12046" max="12046" width="19.140625" style="85" bestFit="1" customWidth="1"/>
    <col min="12047" max="12047" width="10.42578125" style="85" customWidth="1"/>
    <col min="12048" max="12048" width="11.85546875" style="85" customWidth="1"/>
    <col min="12049" max="12049" width="14.7109375" style="85" customWidth="1"/>
    <col min="12050" max="12050" width="9" style="85" bestFit="1" customWidth="1"/>
    <col min="12051" max="12290" width="9.140625" style="85"/>
    <col min="12291" max="12291" width="4.7109375" style="85" bestFit="1" customWidth="1"/>
    <col min="12292" max="12292" width="9.7109375" style="85" bestFit="1" customWidth="1"/>
    <col min="12293" max="12293" width="10" style="85" bestFit="1" customWidth="1"/>
    <col min="12294" max="12294" width="8.85546875" style="85" bestFit="1" customWidth="1"/>
    <col min="12295" max="12295" width="22.85546875" style="85" customWidth="1"/>
    <col min="12296" max="12296" width="59.7109375" style="85" bestFit="1" customWidth="1"/>
    <col min="12297" max="12297" width="57.85546875" style="85" bestFit="1" customWidth="1"/>
    <col min="12298" max="12298" width="35.28515625" style="85" bestFit="1" customWidth="1"/>
    <col min="12299" max="12299" width="28.140625" style="85" bestFit="1" customWidth="1"/>
    <col min="12300" max="12300" width="33.140625" style="85" bestFit="1" customWidth="1"/>
    <col min="12301" max="12301" width="26" style="85" bestFit="1" customWidth="1"/>
    <col min="12302" max="12302" width="19.140625" style="85" bestFit="1" customWidth="1"/>
    <col min="12303" max="12303" width="10.42578125" style="85" customWidth="1"/>
    <col min="12304" max="12304" width="11.85546875" style="85" customWidth="1"/>
    <col min="12305" max="12305" width="14.7109375" style="85" customWidth="1"/>
    <col min="12306" max="12306" width="9" style="85" bestFit="1" customWidth="1"/>
    <col min="12307" max="12546" width="9.140625" style="85"/>
    <col min="12547" max="12547" width="4.7109375" style="85" bestFit="1" customWidth="1"/>
    <col min="12548" max="12548" width="9.7109375" style="85" bestFit="1" customWidth="1"/>
    <col min="12549" max="12549" width="10" style="85" bestFit="1" customWidth="1"/>
    <col min="12550" max="12550" width="8.85546875" style="85" bestFit="1" customWidth="1"/>
    <col min="12551" max="12551" width="22.85546875" style="85" customWidth="1"/>
    <col min="12552" max="12552" width="59.7109375" style="85" bestFit="1" customWidth="1"/>
    <col min="12553" max="12553" width="57.85546875" style="85" bestFit="1" customWidth="1"/>
    <col min="12554" max="12554" width="35.28515625" style="85" bestFit="1" customWidth="1"/>
    <col min="12555" max="12555" width="28.140625" style="85" bestFit="1" customWidth="1"/>
    <col min="12556" max="12556" width="33.140625" style="85" bestFit="1" customWidth="1"/>
    <col min="12557" max="12557" width="26" style="85" bestFit="1" customWidth="1"/>
    <col min="12558" max="12558" width="19.140625" style="85" bestFit="1" customWidth="1"/>
    <col min="12559" max="12559" width="10.42578125" style="85" customWidth="1"/>
    <col min="12560" max="12560" width="11.85546875" style="85" customWidth="1"/>
    <col min="12561" max="12561" width="14.7109375" style="85" customWidth="1"/>
    <col min="12562" max="12562" width="9" style="85" bestFit="1" customWidth="1"/>
    <col min="12563" max="12802" width="9.140625" style="85"/>
    <col min="12803" max="12803" width="4.7109375" style="85" bestFit="1" customWidth="1"/>
    <col min="12804" max="12804" width="9.7109375" style="85" bestFit="1" customWidth="1"/>
    <col min="12805" max="12805" width="10" style="85" bestFit="1" customWidth="1"/>
    <col min="12806" max="12806" width="8.85546875" style="85" bestFit="1" customWidth="1"/>
    <col min="12807" max="12807" width="22.85546875" style="85" customWidth="1"/>
    <col min="12808" max="12808" width="59.7109375" style="85" bestFit="1" customWidth="1"/>
    <col min="12809" max="12809" width="57.85546875" style="85" bestFit="1" customWidth="1"/>
    <col min="12810" max="12810" width="35.28515625" style="85" bestFit="1" customWidth="1"/>
    <col min="12811" max="12811" width="28.140625" style="85" bestFit="1" customWidth="1"/>
    <col min="12812" max="12812" width="33.140625" style="85" bestFit="1" customWidth="1"/>
    <col min="12813" max="12813" width="26" style="85" bestFit="1" customWidth="1"/>
    <col min="12814" max="12814" width="19.140625" style="85" bestFit="1" customWidth="1"/>
    <col min="12815" max="12815" width="10.42578125" style="85" customWidth="1"/>
    <col min="12816" max="12816" width="11.85546875" style="85" customWidth="1"/>
    <col min="12817" max="12817" width="14.7109375" style="85" customWidth="1"/>
    <col min="12818" max="12818" width="9" style="85" bestFit="1" customWidth="1"/>
    <col min="12819" max="13058" width="9.140625" style="85"/>
    <col min="13059" max="13059" width="4.7109375" style="85" bestFit="1" customWidth="1"/>
    <col min="13060" max="13060" width="9.7109375" style="85" bestFit="1" customWidth="1"/>
    <col min="13061" max="13061" width="10" style="85" bestFit="1" customWidth="1"/>
    <col min="13062" max="13062" width="8.85546875" style="85" bestFit="1" customWidth="1"/>
    <col min="13063" max="13063" width="22.85546875" style="85" customWidth="1"/>
    <col min="13064" max="13064" width="59.7109375" style="85" bestFit="1" customWidth="1"/>
    <col min="13065" max="13065" width="57.85546875" style="85" bestFit="1" customWidth="1"/>
    <col min="13066" max="13066" width="35.28515625" style="85" bestFit="1" customWidth="1"/>
    <col min="13067" max="13067" width="28.140625" style="85" bestFit="1" customWidth="1"/>
    <col min="13068" max="13068" width="33.140625" style="85" bestFit="1" customWidth="1"/>
    <col min="13069" max="13069" width="26" style="85" bestFit="1" customWidth="1"/>
    <col min="13070" max="13070" width="19.140625" style="85" bestFit="1" customWidth="1"/>
    <col min="13071" max="13071" width="10.42578125" style="85" customWidth="1"/>
    <col min="13072" max="13072" width="11.85546875" style="85" customWidth="1"/>
    <col min="13073" max="13073" width="14.7109375" style="85" customWidth="1"/>
    <col min="13074" max="13074" width="9" style="85" bestFit="1" customWidth="1"/>
    <col min="13075" max="13314" width="9.140625" style="85"/>
    <col min="13315" max="13315" width="4.7109375" style="85" bestFit="1" customWidth="1"/>
    <col min="13316" max="13316" width="9.7109375" style="85" bestFit="1" customWidth="1"/>
    <col min="13317" max="13317" width="10" style="85" bestFit="1" customWidth="1"/>
    <col min="13318" max="13318" width="8.85546875" style="85" bestFit="1" customWidth="1"/>
    <col min="13319" max="13319" width="22.85546875" style="85" customWidth="1"/>
    <col min="13320" max="13320" width="59.7109375" style="85" bestFit="1" customWidth="1"/>
    <col min="13321" max="13321" width="57.85546875" style="85" bestFit="1" customWidth="1"/>
    <col min="13322" max="13322" width="35.28515625" style="85" bestFit="1" customWidth="1"/>
    <col min="13323" max="13323" width="28.140625" style="85" bestFit="1" customWidth="1"/>
    <col min="13324" max="13324" width="33.140625" style="85" bestFit="1" customWidth="1"/>
    <col min="13325" max="13325" width="26" style="85" bestFit="1" customWidth="1"/>
    <col min="13326" max="13326" width="19.140625" style="85" bestFit="1" customWidth="1"/>
    <col min="13327" max="13327" width="10.42578125" style="85" customWidth="1"/>
    <col min="13328" max="13328" width="11.85546875" style="85" customWidth="1"/>
    <col min="13329" max="13329" width="14.7109375" style="85" customWidth="1"/>
    <col min="13330" max="13330" width="9" style="85" bestFit="1" customWidth="1"/>
    <col min="13331" max="13570" width="9.140625" style="85"/>
    <col min="13571" max="13571" width="4.7109375" style="85" bestFit="1" customWidth="1"/>
    <col min="13572" max="13572" width="9.7109375" style="85" bestFit="1" customWidth="1"/>
    <col min="13573" max="13573" width="10" style="85" bestFit="1" customWidth="1"/>
    <col min="13574" max="13574" width="8.85546875" style="85" bestFit="1" customWidth="1"/>
    <col min="13575" max="13575" width="22.85546875" style="85" customWidth="1"/>
    <col min="13576" max="13576" width="59.7109375" style="85" bestFit="1" customWidth="1"/>
    <col min="13577" max="13577" width="57.85546875" style="85" bestFit="1" customWidth="1"/>
    <col min="13578" max="13578" width="35.28515625" style="85" bestFit="1" customWidth="1"/>
    <col min="13579" max="13579" width="28.140625" style="85" bestFit="1" customWidth="1"/>
    <col min="13580" max="13580" width="33.140625" style="85" bestFit="1" customWidth="1"/>
    <col min="13581" max="13581" width="26" style="85" bestFit="1" customWidth="1"/>
    <col min="13582" max="13582" width="19.140625" style="85" bestFit="1" customWidth="1"/>
    <col min="13583" max="13583" width="10.42578125" style="85" customWidth="1"/>
    <col min="13584" max="13584" width="11.85546875" style="85" customWidth="1"/>
    <col min="13585" max="13585" width="14.7109375" style="85" customWidth="1"/>
    <col min="13586" max="13586" width="9" style="85" bestFit="1" customWidth="1"/>
    <col min="13587" max="13826" width="9.140625" style="85"/>
    <col min="13827" max="13827" width="4.7109375" style="85" bestFit="1" customWidth="1"/>
    <col min="13828" max="13828" width="9.7109375" style="85" bestFit="1" customWidth="1"/>
    <col min="13829" max="13829" width="10" style="85" bestFit="1" customWidth="1"/>
    <col min="13830" max="13830" width="8.85546875" style="85" bestFit="1" customWidth="1"/>
    <col min="13831" max="13831" width="22.85546875" style="85" customWidth="1"/>
    <col min="13832" max="13832" width="59.7109375" style="85" bestFit="1" customWidth="1"/>
    <col min="13833" max="13833" width="57.85546875" style="85" bestFit="1" customWidth="1"/>
    <col min="13834" max="13834" width="35.28515625" style="85" bestFit="1" customWidth="1"/>
    <col min="13835" max="13835" width="28.140625" style="85" bestFit="1" customWidth="1"/>
    <col min="13836" max="13836" width="33.140625" style="85" bestFit="1" customWidth="1"/>
    <col min="13837" max="13837" width="26" style="85" bestFit="1" customWidth="1"/>
    <col min="13838" max="13838" width="19.140625" style="85" bestFit="1" customWidth="1"/>
    <col min="13839" max="13839" width="10.42578125" style="85" customWidth="1"/>
    <col min="13840" max="13840" width="11.85546875" style="85" customWidth="1"/>
    <col min="13841" max="13841" width="14.7109375" style="85" customWidth="1"/>
    <col min="13842" max="13842" width="9" style="85" bestFit="1" customWidth="1"/>
    <col min="13843" max="14082" width="9.140625" style="85"/>
    <col min="14083" max="14083" width="4.7109375" style="85" bestFit="1" customWidth="1"/>
    <col min="14084" max="14084" width="9.7109375" style="85" bestFit="1" customWidth="1"/>
    <col min="14085" max="14085" width="10" style="85" bestFit="1" customWidth="1"/>
    <col min="14086" max="14086" width="8.85546875" style="85" bestFit="1" customWidth="1"/>
    <col min="14087" max="14087" width="22.85546875" style="85" customWidth="1"/>
    <col min="14088" max="14088" width="59.7109375" style="85" bestFit="1" customWidth="1"/>
    <col min="14089" max="14089" width="57.85546875" style="85" bestFit="1" customWidth="1"/>
    <col min="14090" max="14090" width="35.28515625" style="85" bestFit="1" customWidth="1"/>
    <col min="14091" max="14091" width="28.140625" style="85" bestFit="1" customWidth="1"/>
    <col min="14092" max="14092" width="33.140625" style="85" bestFit="1" customWidth="1"/>
    <col min="14093" max="14093" width="26" style="85" bestFit="1" customWidth="1"/>
    <col min="14094" max="14094" width="19.140625" style="85" bestFit="1" customWidth="1"/>
    <col min="14095" max="14095" width="10.42578125" style="85" customWidth="1"/>
    <col min="14096" max="14096" width="11.85546875" style="85" customWidth="1"/>
    <col min="14097" max="14097" width="14.7109375" style="85" customWidth="1"/>
    <col min="14098" max="14098" width="9" style="85" bestFit="1" customWidth="1"/>
    <col min="14099" max="14338" width="9.140625" style="85"/>
    <col min="14339" max="14339" width="4.7109375" style="85" bestFit="1" customWidth="1"/>
    <col min="14340" max="14340" width="9.7109375" style="85" bestFit="1" customWidth="1"/>
    <col min="14341" max="14341" width="10" style="85" bestFit="1" customWidth="1"/>
    <col min="14342" max="14342" width="8.85546875" style="85" bestFit="1" customWidth="1"/>
    <col min="14343" max="14343" width="22.85546875" style="85" customWidth="1"/>
    <col min="14344" max="14344" width="59.7109375" style="85" bestFit="1" customWidth="1"/>
    <col min="14345" max="14345" width="57.85546875" style="85" bestFit="1" customWidth="1"/>
    <col min="14346" max="14346" width="35.28515625" style="85" bestFit="1" customWidth="1"/>
    <col min="14347" max="14347" width="28.140625" style="85" bestFit="1" customWidth="1"/>
    <col min="14348" max="14348" width="33.140625" style="85" bestFit="1" customWidth="1"/>
    <col min="14349" max="14349" width="26" style="85" bestFit="1" customWidth="1"/>
    <col min="14350" max="14350" width="19.140625" style="85" bestFit="1" customWidth="1"/>
    <col min="14351" max="14351" width="10.42578125" style="85" customWidth="1"/>
    <col min="14352" max="14352" width="11.85546875" style="85" customWidth="1"/>
    <col min="14353" max="14353" width="14.7109375" style="85" customWidth="1"/>
    <col min="14354" max="14354" width="9" style="85" bestFit="1" customWidth="1"/>
    <col min="14355" max="14594" width="9.140625" style="85"/>
    <col min="14595" max="14595" width="4.7109375" style="85" bestFit="1" customWidth="1"/>
    <col min="14596" max="14596" width="9.7109375" style="85" bestFit="1" customWidth="1"/>
    <col min="14597" max="14597" width="10" style="85" bestFit="1" customWidth="1"/>
    <col min="14598" max="14598" width="8.85546875" style="85" bestFit="1" customWidth="1"/>
    <col min="14599" max="14599" width="22.85546875" style="85" customWidth="1"/>
    <col min="14600" max="14600" width="59.7109375" style="85" bestFit="1" customWidth="1"/>
    <col min="14601" max="14601" width="57.85546875" style="85" bestFit="1" customWidth="1"/>
    <col min="14602" max="14602" width="35.28515625" style="85" bestFit="1" customWidth="1"/>
    <col min="14603" max="14603" width="28.140625" style="85" bestFit="1" customWidth="1"/>
    <col min="14604" max="14604" width="33.140625" style="85" bestFit="1" customWidth="1"/>
    <col min="14605" max="14605" width="26" style="85" bestFit="1" customWidth="1"/>
    <col min="14606" max="14606" width="19.140625" style="85" bestFit="1" customWidth="1"/>
    <col min="14607" max="14607" width="10.42578125" style="85" customWidth="1"/>
    <col min="14608" max="14608" width="11.85546875" style="85" customWidth="1"/>
    <col min="14609" max="14609" width="14.7109375" style="85" customWidth="1"/>
    <col min="14610" max="14610" width="9" style="85" bestFit="1" customWidth="1"/>
    <col min="14611" max="14850" width="9.140625" style="85"/>
    <col min="14851" max="14851" width="4.7109375" style="85" bestFit="1" customWidth="1"/>
    <col min="14852" max="14852" width="9.7109375" style="85" bestFit="1" customWidth="1"/>
    <col min="14853" max="14853" width="10" style="85" bestFit="1" customWidth="1"/>
    <col min="14854" max="14854" width="8.85546875" style="85" bestFit="1" customWidth="1"/>
    <col min="14855" max="14855" width="22.85546875" style="85" customWidth="1"/>
    <col min="14856" max="14856" width="59.7109375" style="85" bestFit="1" customWidth="1"/>
    <col min="14857" max="14857" width="57.85546875" style="85" bestFit="1" customWidth="1"/>
    <col min="14858" max="14858" width="35.28515625" style="85" bestFit="1" customWidth="1"/>
    <col min="14859" max="14859" width="28.140625" style="85" bestFit="1" customWidth="1"/>
    <col min="14860" max="14860" width="33.140625" style="85" bestFit="1" customWidth="1"/>
    <col min="14861" max="14861" width="26" style="85" bestFit="1" customWidth="1"/>
    <col min="14862" max="14862" width="19.140625" style="85" bestFit="1" customWidth="1"/>
    <col min="14863" max="14863" width="10.42578125" style="85" customWidth="1"/>
    <col min="14864" max="14864" width="11.85546875" style="85" customWidth="1"/>
    <col min="14865" max="14865" width="14.7109375" style="85" customWidth="1"/>
    <col min="14866" max="14866" width="9" style="85" bestFit="1" customWidth="1"/>
    <col min="14867" max="15106" width="9.140625" style="85"/>
    <col min="15107" max="15107" width="4.7109375" style="85" bestFit="1" customWidth="1"/>
    <col min="15108" max="15108" width="9.7109375" style="85" bestFit="1" customWidth="1"/>
    <col min="15109" max="15109" width="10" style="85" bestFit="1" customWidth="1"/>
    <col min="15110" max="15110" width="8.85546875" style="85" bestFit="1" customWidth="1"/>
    <col min="15111" max="15111" width="22.85546875" style="85" customWidth="1"/>
    <col min="15112" max="15112" width="59.7109375" style="85" bestFit="1" customWidth="1"/>
    <col min="15113" max="15113" width="57.85546875" style="85" bestFit="1" customWidth="1"/>
    <col min="15114" max="15114" width="35.28515625" style="85" bestFit="1" customWidth="1"/>
    <col min="15115" max="15115" width="28.140625" style="85" bestFit="1" customWidth="1"/>
    <col min="15116" max="15116" width="33.140625" style="85" bestFit="1" customWidth="1"/>
    <col min="15117" max="15117" width="26" style="85" bestFit="1" customWidth="1"/>
    <col min="15118" max="15118" width="19.140625" style="85" bestFit="1" customWidth="1"/>
    <col min="15119" max="15119" width="10.42578125" style="85" customWidth="1"/>
    <col min="15120" max="15120" width="11.85546875" style="85" customWidth="1"/>
    <col min="15121" max="15121" width="14.7109375" style="85" customWidth="1"/>
    <col min="15122" max="15122" width="9" style="85" bestFit="1" customWidth="1"/>
    <col min="15123" max="15362" width="9.140625" style="85"/>
    <col min="15363" max="15363" width="4.7109375" style="85" bestFit="1" customWidth="1"/>
    <col min="15364" max="15364" width="9.7109375" style="85" bestFit="1" customWidth="1"/>
    <col min="15365" max="15365" width="10" style="85" bestFit="1" customWidth="1"/>
    <col min="15366" max="15366" width="8.85546875" style="85" bestFit="1" customWidth="1"/>
    <col min="15367" max="15367" width="22.85546875" style="85" customWidth="1"/>
    <col min="15368" max="15368" width="59.7109375" style="85" bestFit="1" customWidth="1"/>
    <col min="15369" max="15369" width="57.85546875" style="85" bestFit="1" customWidth="1"/>
    <col min="15370" max="15370" width="35.28515625" style="85" bestFit="1" customWidth="1"/>
    <col min="15371" max="15371" width="28.140625" style="85" bestFit="1" customWidth="1"/>
    <col min="15372" max="15372" width="33.140625" style="85" bestFit="1" customWidth="1"/>
    <col min="15373" max="15373" width="26" style="85" bestFit="1" customWidth="1"/>
    <col min="15374" max="15374" width="19.140625" style="85" bestFit="1" customWidth="1"/>
    <col min="15375" max="15375" width="10.42578125" style="85" customWidth="1"/>
    <col min="15376" max="15376" width="11.85546875" style="85" customWidth="1"/>
    <col min="15377" max="15377" width="14.7109375" style="85" customWidth="1"/>
    <col min="15378" max="15378" width="9" style="85" bestFit="1" customWidth="1"/>
    <col min="15379" max="15618" width="9.140625" style="85"/>
    <col min="15619" max="15619" width="4.7109375" style="85" bestFit="1" customWidth="1"/>
    <col min="15620" max="15620" width="9.7109375" style="85" bestFit="1" customWidth="1"/>
    <col min="15621" max="15621" width="10" style="85" bestFit="1" customWidth="1"/>
    <col min="15622" max="15622" width="8.85546875" style="85" bestFit="1" customWidth="1"/>
    <col min="15623" max="15623" width="22.85546875" style="85" customWidth="1"/>
    <col min="15624" max="15624" width="59.7109375" style="85" bestFit="1" customWidth="1"/>
    <col min="15625" max="15625" width="57.85546875" style="85" bestFit="1" customWidth="1"/>
    <col min="15626" max="15626" width="35.28515625" style="85" bestFit="1" customWidth="1"/>
    <col min="15627" max="15627" width="28.140625" style="85" bestFit="1" customWidth="1"/>
    <col min="15628" max="15628" width="33.140625" style="85" bestFit="1" customWidth="1"/>
    <col min="15629" max="15629" width="26" style="85" bestFit="1" customWidth="1"/>
    <col min="15630" max="15630" width="19.140625" style="85" bestFit="1" customWidth="1"/>
    <col min="15631" max="15631" width="10.42578125" style="85" customWidth="1"/>
    <col min="15632" max="15632" width="11.85546875" style="85" customWidth="1"/>
    <col min="15633" max="15633" width="14.7109375" style="85" customWidth="1"/>
    <col min="15634" max="15634" width="9" style="85" bestFit="1" customWidth="1"/>
    <col min="15635" max="15874" width="9.140625" style="85"/>
    <col min="15875" max="15875" width="4.7109375" style="85" bestFit="1" customWidth="1"/>
    <col min="15876" max="15876" width="9.7109375" style="85" bestFit="1" customWidth="1"/>
    <col min="15877" max="15877" width="10" style="85" bestFit="1" customWidth="1"/>
    <col min="15878" max="15878" width="8.85546875" style="85" bestFit="1" customWidth="1"/>
    <col min="15879" max="15879" width="22.85546875" style="85" customWidth="1"/>
    <col min="15880" max="15880" width="59.7109375" style="85" bestFit="1" customWidth="1"/>
    <col min="15881" max="15881" width="57.85546875" style="85" bestFit="1" customWidth="1"/>
    <col min="15882" max="15882" width="35.28515625" style="85" bestFit="1" customWidth="1"/>
    <col min="15883" max="15883" width="28.140625" style="85" bestFit="1" customWidth="1"/>
    <col min="15884" max="15884" width="33.140625" style="85" bestFit="1" customWidth="1"/>
    <col min="15885" max="15885" width="26" style="85" bestFit="1" customWidth="1"/>
    <col min="15886" max="15886" width="19.140625" style="85" bestFit="1" customWidth="1"/>
    <col min="15887" max="15887" width="10.42578125" style="85" customWidth="1"/>
    <col min="15888" max="15888" width="11.85546875" style="85" customWidth="1"/>
    <col min="15889" max="15889" width="14.7109375" style="85" customWidth="1"/>
    <col min="15890" max="15890" width="9" style="85" bestFit="1" customWidth="1"/>
    <col min="15891" max="16130" width="9.140625" style="85"/>
    <col min="16131" max="16131" width="4.7109375" style="85" bestFit="1" customWidth="1"/>
    <col min="16132" max="16132" width="9.7109375" style="85" bestFit="1" customWidth="1"/>
    <col min="16133" max="16133" width="10" style="85" bestFit="1" customWidth="1"/>
    <col min="16134" max="16134" width="8.85546875" style="85" bestFit="1" customWidth="1"/>
    <col min="16135" max="16135" width="22.85546875" style="85" customWidth="1"/>
    <col min="16136" max="16136" width="59.7109375" style="85" bestFit="1" customWidth="1"/>
    <col min="16137" max="16137" width="57.85546875" style="85" bestFit="1" customWidth="1"/>
    <col min="16138" max="16138" width="35.28515625" style="85" bestFit="1" customWidth="1"/>
    <col min="16139" max="16139" width="28.140625" style="85" bestFit="1" customWidth="1"/>
    <col min="16140" max="16140" width="33.140625" style="85" bestFit="1" customWidth="1"/>
    <col min="16141" max="16141" width="26" style="85" bestFit="1" customWidth="1"/>
    <col min="16142" max="16142" width="19.140625" style="85" bestFit="1" customWidth="1"/>
    <col min="16143" max="16143" width="10.42578125" style="85" customWidth="1"/>
    <col min="16144" max="16144" width="11.85546875" style="85" customWidth="1"/>
    <col min="16145" max="16145" width="14.7109375" style="85" customWidth="1"/>
    <col min="16146" max="16146" width="9" style="85" bestFit="1" customWidth="1"/>
    <col min="16147" max="16384" width="9.140625" style="85"/>
  </cols>
  <sheetData>
    <row r="1" spans="1:19" ht="15" customHeight="1" x14ac:dyDescent="0.25">
      <c r="A1" s="14"/>
      <c r="Q1" s="870"/>
      <c r="R1" s="870"/>
      <c r="S1" s="870"/>
    </row>
    <row r="2" spans="1:19" ht="15" customHeight="1" x14ac:dyDescent="0.25">
      <c r="A2" s="876" t="s">
        <v>984</v>
      </c>
      <c r="B2" s="877"/>
      <c r="C2" s="877"/>
      <c r="D2" s="877"/>
      <c r="E2" s="877"/>
      <c r="F2" s="877"/>
      <c r="Q2" s="870"/>
      <c r="R2" s="870"/>
      <c r="S2" s="870"/>
    </row>
    <row r="3" spans="1:19" x14ac:dyDescent="0.25">
      <c r="M3" s="86"/>
      <c r="N3" s="86"/>
      <c r="O3" s="86"/>
      <c r="P3" s="86"/>
    </row>
    <row r="4" spans="1:19" s="63" customFormat="1" ht="51.75" customHeight="1" x14ac:dyDescent="0.25">
      <c r="A4" s="845" t="s">
        <v>0</v>
      </c>
      <c r="B4" s="847" t="s">
        <v>1</v>
      </c>
      <c r="C4" s="847" t="s">
        <v>2</v>
      </c>
      <c r="D4" s="847" t="s">
        <v>3</v>
      </c>
      <c r="E4" s="845" t="s">
        <v>4</v>
      </c>
      <c r="F4" s="845" t="s">
        <v>5</v>
      </c>
      <c r="G4" s="845" t="s">
        <v>6</v>
      </c>
      <c r="H4" s="849" t="s">
        <v>7</v>
      </c>
      <c r="I4" s="849"/>
      <c r="J4" s="845" t="s">
        <v>8</v>
      </c>
      <c r="K4" s="850" t="s">
        <v>9</v>
      </c>
      <c r="L4" s="863"/>
      <c r="M4" s="864" t="s">
        <v>10</v>
      </c>
      <c r="N4" s="864"/>
      <c r="O4" s="864" t="s">
        <v>11</v>
      </c>
      <c r="P4" s="864"/>
      <c r="Q4" s="845" t="s">
        <v>12</v>
      </c>
      <c r="R4" s="847" t="s">
        <v>13</v>
      </c>
      <c r="S4" s="62"/>
    </row>
    <row r="5" spans="1:19" s="63" customFormat="1" x14ac:dyDescent="0.2">
      <c r="A5" s="846"/>
      <c r="B5" s="848"/>
      <c r="C5" s="848"/>
      <c r="D5" s="848"/>
      <c r="E5" s="846"/>
      <c r="F5" s="846"/>
      <c r="G5" s="846"/>
      <c r="H5" s="170" t="s">
        <v>14</v>
      </c>
      <c r="I5" s="170" t="s">
        <v>15</v>
      </c>
      <c r="J5" s="846"/>
      <c r="K5" s="171">
        <v>2020</v>
      </c>
      <c r="L5" s="171">
        <v>2021</v>
      </c>
      <c r="M5" s="2">
        <v>2020</v>
      </c>
      <c r="N5" s="2">
        <v>2021</v>
      </c>
      <c r="O5" s="2">
        <v>2020</v>
      </c>
      <c r="P5" s="2">
        <v>2021</v>
      </c>
      <c r="Q5" s="846"/>
      <c r="R5" s="848"/>
      <c r="S5" s="62"/>
    </row>
    <row r="6" spans="1:19" s="63" customFormat="1" x14ac:dyDescent="0.2">
      <c r="A6" s="169" t="s">
        <v>16</v>
      </c>
      <c r="B6" s="170" t="s">
        <v>17</v>
      </c>
      <c r="C6" s="170" t="s">
        <v>18</v>
      </c>
      <c r="D6" s="170" t="s">
        <v>19</v>
      </c>
      <c r="E6" s="169" t="s">
        <v>20</v>
      </c>
      <c r="F6" s="169" t="s">
        <v>21</v>
      </c>
      <c r="G6" s="169" t="s">
        <v>22</v>
      </c>
      <c r="H6" s="170" t="s">
        <v>23</v>
      </c>
      <c r="I6" s="170" t="s">
        <v>24</v>
      </c>
      <c r="J6" s="169" t="s">
        <v>25</v>
      </c>
      <c r="K6" s="171" t="s">
        <v>26</v>
      </c>
      <c r="L6" s="171" t="s">
        <v>27</v>
      </c>
      <c r="M6" s="172" t="s">
        <v>28</v>
      </c>
      <c r="N6" s="172" t="s">
        <v>29</v>
      </c>
      <c r="O6" s="172" t="s">
        <v>30</v>
      </c>
      <c r="P6" s="172" t="s">
        <v>31</v>
      </c>
      <c r="Q6" s="169" t="s">
        <v>32</v>
      </c>
      <c r="R6" s="170" t="s">
        <v>33</v>
      </c>
      <c r="S6" s="62"/>
    </row>
    <row r="7" spans="1:19" s="39" customFormat="1" ht="122.25" customHeight="1" x14ac:dyDescent="0.25">
      <c r="A7" s="242">
        <v>1</v>
      </c>
      <c r="B7" s="243">
        <v>1</v>
      </c>
      <c r="C7" s="242">
        <v>1</v>
      </c>
      <c r="D7" s="243">
        <v>3</v>
      </c>
      <c r="E7" s="243" t="s">
        <v>205</v>
      </c>
      <c r="F7" s="243" t="s">
        <v>983</v>
      </c>
      <c r="G7" s="243" t="s">
        <v>206</v>
      </c>
      <c r="H7" s="243" t="s">
        <v>982</v>
      </c>
      <c r="I7" s="207" t="s">
        <v>981</v>
      </c>
      <c r="J7" s="243" t="s">
        <v>208</v>
      </c>
      <c r="K7" s="266"/>
      <c r="L7" s="266" t="s">
        <v>45</v>
      </c>
      <c r="M7" s="251">
        <v>0</v>
      </c>
      <c r="N7" s="251">
        <v>76000</v>
      </c>
      <c r="O7" s="251">
        <v>0</v>
      </c>
      <c r="P7" s="251">
        <v>76000</v>
      </c>
      <c r="Q7" s="243" t="s">
        <v>209</v>
      </c>
      <c r="R7" s="243" t="s">
        <v>210</v>
      </c>
      <c r="S7" s="56"/>
    </row>
    <row r="8" spans="1:19" s="13" customFormat="1" ht="201.75" customHeight="1" x14ac:dyDescent="0.25">
      <c r="A8" s="242">
        <v>2</v>
      </c>
      <c r="B8" s="242">
        <v>1.5</v>
      </c>
      <c r="C8" s="242">
        <v>5</v>
      </c>
      <c r="D8" s="243">
        <v>4</v>
      </c>
      <c r="E8" s="243" t="s">
        <v>299</v>
      </c>
      <c r="F8" s="243" t="s">
        <v>980</v>
      </c>
      <c r="G8" s="243" t="s">
        <v>44</v>
      </c>
      <c r="H8" s="243" t="s">
        <v>201</v>
      </c>
      <c r="I8" s="207" t="s">
        <v>41</v>
      </c>
      <c r="J8" s="243" t="s">
        <v>211</v>
      </c>
      <c r="K8" s="266"/>
      <c r="L8" s="266" t="s">
        <v>115</v>
      </c>
      <c r="M8" s="251">
        <v>0</v>
      </c>
      <c r="N8" s="251">
        <v>21000</v>
      </c>
      <c r="O8" s="251">
        <v>0</v>
      </c>
      <c r="P8" s="251">
        <v>21000</v>
      </c>
      <c r="Q8" s="243" t="s">
        <v>209</v>
      </c>
      <c r="R8" s="243" t="s">
        <v>210</v>
      </c>
      <c r="S8" s="16"/>
    </row>
    <row r="9" spans="1:19" ht="30" x14ac:dyDescent="0.25">
      <c r="A9" s="836">
        <v>3</v>
      </c>
      <c r="B9" s="836">
        <v>3</v>
      </c>
      <c r="C9" s="836">
        <v>1</v>
      </c>
      <c r="D9" s="836">
        <v>13</v>
      </c>
      <c r="E9" s="836" t="s">
        <v>212</v>
      </c>
      <c r="F9" s="836" t="s">
        <v>213</v>
      </c>
      <c r="G9" s="243" t="s">
        <v>195</v>
      </c>
      <c r="H9" s="243" t="s">
        <v>196</v>
      </c>
      <c r="I9" s="242">
        <v>1</v>
      </c>
      <c r="J9" s="836" t="s">
        <v>214</v>
      </c>
      <c r="K9" s="834" t="s">
        <v>34</v>
      </c>
      <c r="L9" s="874"/>
      <c r="M9" s="856">
        <v>155000</v>
      </c>
      <c r="N9" s="872"/>
      <c r="O9" s="856">
        <v>70438.289999999994</v>
      </c>
      <c r="P9" s="872"/>
      <c r="Q9" s="836" t="s">
        <v>209</v>
      </c>
      <c r="R9" s="836" t="s">
        <v>210</v>
      </c>
      <c r="S9" s="7"/>
    </row>
    <row r="10" spans="1:19" ht="30" x14ac:dyDescent="0.25">
      <c r="A10" s="869"/>
      <c r="B10" s="869"/>
      <c r="C10" s="869"/>
      <c r="D10" s="869"/>
      <c r="E10" s="869"/>
      <c r="F10" s="869"/>
      <c r="G10" s="243" t="s">
        <v>113</v>
      </c>
      <c r="H10" s="243" t="s">
        <v>203</v>
      </c>
      <c r="I10" s="242">
        <v>1</v>
      </c>
      <c r="J10" s="869"/>
      <c r="K10" s="881"/>
      <c r="L10" s="875"/>
      <c r="M10" s="871"/>
      <c r="N10" s="873"/>
      <c r="O10" s="871"/>
      <c r="P10" s="873"/>
      <c r="Q10" s="869"/>
      <c r="R10" s="869"/>
      <c r="S10" s="7"/>
    </row>
    <row r="11" spans="1:19" ht="116.25" customHeight="1" x14ac:dyDescent="0.25">
      <c r="A11" s="869"/>
      <c r="B11" s="869"/>
      <c r="C11" s="869"/>
      <c r="D11" s="869"/>
      <c r="E11" s="869"/>
      <c r="F11" s="869"/>
      <c r="G11" s="243" t="s">
        <v>56</v>
      </c>
      <c r="H11" s="243" t="s">
        <v>57</v>
      </c>
      <c r="I11" s="242">
        <v>3</v>
      </c>
      <c r="J11" s="869"/>
      <c r="K11" s="881"/>
      <c r="L11" s="875"/>
      <c r="M11" s="871"/>
      <c r="N11" s="873"/>
      <c r="O11" s="871"/>
      <c r="P11" s="873"/>
      <c r="Q11" s="869"/>
      <c r="R11" s="869"/>
      <c r="S11" s="7"/>
    </row>
    <row r="12" spans="1:19" s="13" customFormat="1" ht="125.25" customHeight="1" x14ac:dyDescent="0.25">
      <c r="A12" s="242">
        <v>4</v>
      </c>
      <c r="B12" s="242">
        <v>3.6</v>
      </c>
      <c r="C12" s="242">
        <v>1</v>
      </c>
      <c r="D12" s="243">
        <v>13</v>
      </c>
      <c r="E12" s="243" t="s">
        <v>300</v>
      </c>
      <c r="F12" s="243" t="s">
        <v>301</v>
      </c>
      <c r="G12" s="243" t="s">
        <v>195</v>
      </c>
      <c r="H12" s="243" t="s">
        <v>196</v>
      </c>
      <c r="I12" s="207">
        <v>1</v>
      </c>
      <c r="J12" s="243" t="s">
        <v>302</v>
      </c>
      <c r="K12" s="253"/>
      <c r="L12" s="266" t="s">
        <v>45</v>
      </c>
      <c r="M12" s="251"/>
      <c r="N12" s="251">
        <v>61628.21</v>
      </c>
      <c r="O12" s="251"/>
      <c r="P12" s="251">
        <v>61628.21</v>
      </c>
      <c r="Q12" s="243" t="s">
        <v>209</v>
      </c>
      <c r="R12" s="243" t="s">
        <v>210</v>
      </c>
    </row>
    <row r="13" spans="1:19" ht="156.75" customHeight="1" x14ac:dyDescent="0.25">
      <c r="A13" s="242">
        <v>5</v>
      </c>
      <c r="B13" s="242">
        <v>3</v>
      </c>
      <c r="C13" s="242">
        <v>1</v>
      </c>
      <c r="D13" s="243">
        <v>13</v>
      </c>
      <c r="E13" s="243" t="s">
        <v>190</v>
      </c>
      <c r="F13" s="243" t="s">
        <v>979</v>
      </c>
      <c r="G13" s="243" t="s">
        <v>54</v>
      </c>
      <c r="H13" s="243" t="s">
        <v>191</v>
      </c>
      <c r="I13" s="207" t="s">
        <v>160</v>
      </c>
      <c r="J13" s="243" t="s">
        <v>208</v>
      </c>
      <c r="K13" s="266"/>
      <c r="L13" s="266" t="s">
        <v>88</v>
      </c>
      <c r="M13" s="44"/>
      <c r="N13" s="44">
        <v>36019.32</v>
      </c>
      <c r="O13" s="251"/>
      <c r="P13" s="44">
        <v>36019.32</v>
      </c>
      <c r="Q13" s="243" t="s">
        <v>209</v>
      </c>
      <c r="R13" s="243" t="s">
        <v>210</v>
      </c>
    </row>
    <row r="14" spans="1:19" ht="81" customHeight="1" x14ac:dyDescent="0.25">
      <c r="A14" s="834">
        <v>6</v>
      </c>
      <c r="B14" s="834">
        <v>3</v>
      </c>
      <c r="C14" s="834">
        <v>1</v>
      </c>
      <c r="D14" s="836">
        <v>13</v>
      </c>
      <c r="E14" s="834" t="s">
        <v>303</v>
      </c>
      <c r="F14" s="836" t="s">
        <v>978</v>
      </c>
      <c r="G14" s="238" t="s">
        <v>223</v>
      </c>
      <c r="H14" s="238" t="s">
        <v>304</v>
      </c>
      <c r="I14" s="262" t="s">
        <v>787</v>
      </c>
      <c r="J14" s="836" t="s">
        <v>208</v>
      </c>
      <c r="K14" s="854"/>
      <c r="L14" s="874" t="s">
        <v>34</v>
      </c>
      <c r="M14" s="852"/>
      <c r="N14" s="852">
        <v>256014.36</v>
      </c>
      <c r="O14" s="852"/>
      <c r="P14" s="852">
        <v>256014.36</v>
      </c>
      <c r="Q14" s="836" t="s">
        <v>209</v>
      </c>
      <c r="R14" s="836" t="s">
        <v>210</v>
      </c>
    </row>
    <row r="15" spans="1:19" ht="81" customHeight="1" x14ac:dyDescent="0.25">
      <c r="A15" s="881"/>
      <c r="B15" s="881"/>
      <c r="C15" s="881"/>
      <c r="D15" s="869"/>
      <c r="E15" s="881"/>
      <c r="F15" s="869"/>
      <c r="G15" s="238" t="s">
        <v>54</v>
      </c>
      <c r="H15" s="238" t="s">
        <v>191</v>
      </c>
      <c r="I15" s="262" t="s">
        <v>41</v>
      </c>
      <c r="J15" s="869"/>
      <c r="K15" s="885"/>
      <c r="L15" s="875"/>
      <c r="M15" s="884"/>
      <c r="N15" s="884"/>
      <c r="O15" s="884"/>
      <c r="P15" s="884"/>
      <c r="Q15" s="869"/>
      <c r="R15" s="869"/>
    </row>
    <row r="16" spans="1:19" ht="54.75" customHeight="1" x14ac:dyDescent="0.25">
      <c r="A16" s="835"/>
      <c r="B16" s="835"/>
      <c r="C16" s="835"/>
      <c r="D16" s="833"/>
      <c r="E16" s="835"/>
      <c r="F16" s="833"/>
      <c r="G16" s="238" t="s">
        <v>776</v>
      </c>
      <c r="H16" s="238" t="s">
        <v>222</v>
      </c>
      <c r="I16" s="262" t="s">
        <v>41</v>
      </c>
      <c r="J16" s="833"/>
      <c r="K16" s="855"/>
      <c r="L16" s="886"/>
      <c r="M16" s="853"/>
      <c r="N16" s="853"/>
      <c r="O16" s="853"/>
      <c r="P16" s="853"/>
      <c r="Q16" s="833"/>
      <c r="R16" s="833"/>
    </row>
    <row r="17" spans="1:18" ht="62.25" customHeight="1" x14ac:dyDescent="0.25">
      <c r="A17" s="879">
        <v>7</v>
      </c>
      <c r="B17" s="879">
        <v>6</v>
      </c>
      <c r="C17" s="879">
        <v>1</v>
      </c>
      <c r="D17" s="880">
        <v>13</v>
      </c>
      <c r="E17" s="880" t="s">
        <v>305</v>
      </c>
      <c r="F17" s="836" t="s">
        <v>977</v>
      </c>
      <c r="G17" s="243" t="s">
        <v>56</v>
      </c>
      <c r="H17" s="243" t="s">
        <v>57</v>
      </c>
      <c r="I17" s="207" t="s">
        <v>41</v>
      </c>
      <c r="J17" s="243" t="s">
        <v>306</v>
      </c>
      <c r="K17" s="854"/>
      <c r="L17" s="878" t="s">
        <v>45</v>
      </c>
      <c r="M17" s="852"/>
      <c r="N17" s="883">
        <v>42500</v>
      </c>
      <c r="O17" s="852"/>
      <c r="P17" s="883">
        <v>42500</v>
      </c>
      <c r="Q17" s="880" t="s">
        <v>209</v>
      </c>
      <c r="R17" s="880" t="s">
        <v>210</v>
      </c>
    </row>
    <row r="18" spans="1:18" ht="149.25" customHeight="1" x14ac:dyDescent="0.25">
      <c r="A18" s="879"/>
      <c r="B18" s="879"/>
      <c r="C18" s="879"/>
      <c r="D18" s="880"/>
      <c r="E18" s="880"/>
      <c r="F18" s="833"/>
      <c r="G18" s="241" t="s">
        <v>48</v>
      </c>
      <c r="H18" s="241" t="s">
        <v>192</v>
      </c>
      <c r="I18" s="261" t="s">
        <v>41</v>
      </c>
      <c r="J18" s="241" t="s">
        <v>307</v>
      </c>
      <c r="K18" s="855"/>
      <c r="L18" s="878"/>
      <c r="M18" s="853"/>
      <c r="N18" s="883"/>
      <c r="O18" s="853"/>
      <c r="P18" s="883"/>
      <c r="Q18" s="880"/>
      <c r="R18" s="880"/>
    </row>
    <row r="19" spans="1:18" ht="177.75" customHeight="1" x14ac:dyDescent="0.25">
      <c r="A19" s="242">
        <v>8</v>
      </c>
      <c r="B19" s="242">
        <v>1</v>
      </c>
      <c r="C19" s="242">
        <v>1</v>
      </c>
      <c r="D19" s="242">
        <v>6</v>
      </c>
      <c r="E19" s="243" t="s">
        <v>976</v>
      </c>
      <c r="F19" s="45" t="s">
        <v>975</v>
      </c>
      <c r="G19" s="242" t="s">
        <v>194</v>
      </c>
      <c r="H19" s="242" t="s">
        <v>50</v>
      </c>
      <c r="I19" s="242">
        <v>1</v>
      </c>
      <c r="J19" s="243" t="s">
        <v>974</v>
      </c>
      <c r="K19" s="253"/>
      <c r="L19" s="242" t="s">
        <v>115</v>
      </c>
      <c r="M19" s="242"/>
      <c r="N19" s="251">
        <v>18750</v>
      </c>
      <c r="O19" s="242"/>
      <c r="P19" s="251">
        <v>18750</v>
      </c>
      <c r="Q19" s="243" t="s">
        <v>209</v>
      </c>
      <c r="R19" s="243" t="s">
        <v>210</v>
      </c>
    </row>
    <row r="20" spans="1:18" x14ac:dyDescent="0.25">
      <c r="R20" s="86"/>
    </row>
    <row r="21" spans="1:18" x14ac:dyDescent="0.25">
      <c r="M21" s="826"/>
      <c r="N21" s="882" t="s">
        <v>35</v>
      </c>
      <c r="O21" s="882"/>
      <c r="P21" s="882"/>
    </row>
    <row r="22" spans="1:18" x14ac:dyDescent="0.25">
      <c r="M22" s="827"/>
      <c r="N22" s="829" t="s">
        <v>36</v>
      </c>
      <c r="O22" s="829" t="s">
        <v>37</v>
      </c>
      <c r="P22" s="829"/>
    </row>
    <row r="23" spans="1:18" x14ac:dyDescent="0.25">
      <c r="E23" s="4"/>
      <c r="M23" s="828"/>
      <c r="N23" s="829"/>
      <c r="O23" s="165">
        <v>2020</v>
      </c>
      <c r="P23" s="165">
        <v>2021</v>
      </c>
    </row>
    <row r="24" spans="1:18" x14ac:dyDescent="0.25">
      <c r="M24" s="146" t="s">
        <v>729</v>
      </c>
      <c r="N24" s="208">
        <v>8</v>
      </c>
      <c r="O24" s="64">
        <f>O9</f>
        <v>70438.289999999994</v>
      </c>
      <c r="P24" s="64">
        <f>P19+P17+P14+P12+P8+P7+P13</f>
        <v>511911.89</v>
      </c>
    </row>
    <row r="27" spans="1:18" ht="15.75" x14ac:dyDescent="0.25">
      <c r="F27" s="17"/>
    </row>
  </sheetData>
  <mergeCells count="64">
    <mergeCell ref="P14:P16"/>
    <mergeCell ref="Q14:Q16"/>
    <mergeCell ref="A17:A18"/>
    <mergeCell ref="A14:A16"/>
    <mergeCell ref="B14:B16"/>
    <mergeCell ref="C14:C16"/>
    <mergeCell ref="D14:D16"/>
    <mergeCell ref="E14:E16"/>
    <mergeCell ref="F14:F16"/>
    <mergeCell ref="M14:M16"/>
    <mergeCell ref="N14:N16"/>
    <mergeCell ref="O14:O16"/>
    <mergeCell ref="K17:K18"/>
    <mergeCell ref="J14:J16"/>
    <mergeCell ref="K14:K16"/>
    <mergeCell ref="L14:L16"/>
    <mergeCell ref="R17:R18"/>
    <mergeCell ref="M21:M23"/>
    <mergeCell ref="N21:P21"/>
    <mergeCell ref="N22:N23"/>
    <mergeCell ref="O22:P22"/>
    <mergeCell ref="Q17:Q18"/>
    <mergeCell ref="M17:M18"/>
    <mergeCell ref="N17:N18"/>
    <mergeCell ref="O17:O18"/>
    <mergeCell ref="P17:P18"/>
    <mergeCell ref="A2:F2"/>
    <mergeCell ref="L17:L18"/>
    <mergeCell ref="B17:B18"/>
    <mergeCell ref="C17:C18"/>
    <mergeCell ref="D17:D18"/>
    <mergeCell ref="E17:E18"/>
    <mergeCell ref="F17:F18"/>
    <mergeCell ref="K9:K11"/>
    <mergeCell ref="R9:R11"/>
    <mergeCell ref="E9:E11"/>
    <mergeCell ref="F9:F11"/>
    <mergeCell ref="J9:J11"/>
    <mergeCell ref="A9:A11"/>
    <mergeCell ref="B9:B11"/>
    <mergeCell ref="C9:C11"/>
    <mergeCell ref="D9:D11"/>
    <mergeCell ref="Q9:Q11"/>
    <mergeCell ref="M9:M11"/>
    <mergeCell ref="N9:N11"/>
    <mergeCell ref="O9:O11"/>
    <mergeCell ref="P9:P11"/>
    <mergeCell ref="L9:L11"/>
    <mergeCell ref="R14:R16"/>
    <mergeCell ref="Q1:S2"/>
    <mergeCell ref="A4:A5"/>
    <mergeCell ref="B4:B5"/>
    <mergeCell ref="C4:C5"/>
    <mergeCell ref="D4:D5"/>
    <mergeCell ref="E4:E5"/>
    <mergeCell ref="F4:F5"/>
    <mergeCell ref="G4:G5"/>
    <mergeCell ref="K4:L4"/>
    <mergeCell ref="M4:N4"/>
    <mergeCell ref="O4:P4"/>
    <mergeCell ref="Q4:Q5"/>
    <mergeCell ref="R4:R5"/>
    <mergeCell ref="H4:I4"/>
    <mergeCell ref="J4:J5"/>
  </mergeCells>
  <pageMargins left="0.7" right="0.7" top="0.75" bottom="0.75" header="0.3" footer="0.3"/>
  <pageSetup paperSize="8" scale="3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14993-F65A-472D-AB14-C044C4A886F2}">
  <sheetPr>
    <pageSetUpPr fitToPage="1"/>
  </sheetPr>
  <dimension ref="A2:S62"/>
  <sheetViews>
    <sheetView zoomScale="70" zoomScaleNormal="70" workbookViewId="0">
      <selection activeCell="P16" sqref="P16"/>
    </sheetView>
  </sheetViews>
  <sheetFormatPr defaultRowHeight="15" x14ac:dyDescent="0.25"/>
  <cols>
    <col min="1" max="1" width="4.7109375" style="85" customWidth="1"/>
    <col min="2" max="2" width="8.85546875" style="85" customWidth="1"/>
    <col min="3" max="3" width="11.42578125" style="85" customWidth="1"/>
    <col min="4" max="4" width="9.7109375" style="85" customWidth="1"/>
    <col min="5" max="5" width="45.7109375" style="85" customWidth="1"/>
    <col min="6" max="6" width="57.7109375" style="85" customWidth="1"/>
    <col min="7" max="7" width="35.7109375" style="85" customWidth="1"/>
    <col min="8" max="8" width="19.28515625" style="85" customWidth="1"/>
    <col min="9" max="9" width="10.42578125" style="85" customWidth="1"/>
    <col min="10" max="10" width="29.7109375" style="85" customWidth="1"/>
    <col min="11" max="11" width="10.7109375" style="85" customWidth="1"/>
    <col min="12" max="12" width="12.7109375" style="85" customWidth="1"/>
    <col min="13" max="13" width="19.28515625" style="85" bestFit="1" customWidth="1"/>
    <col min="14" max="16" width="14.7109375" style="85" customWidth="1"/>
    <col min="17" max="17" width="16.7109375" style="85" customWidth="1"/>
    <col min="18" max="18" width="15.7109375" style="85" customWidth="1"/>
    <col min="19" max="19" width="19.5703125" style="85" customWidth="1"/>
    <col min="20" max="258" width="9.140625" style="85"/>
    <col min="259" max="259" width="4.7109375" style="85" bestFit="1" customWidth="1"/>
    <col min="260" max="260" width="9.7109375" style="85" bestFit="1" customWidth="1"/>
    <col min="261" max="261" width="10" style="85" bestFit="1" customWidth="1"/>
    <col min="262" max="262" width="8.85546875" style="85" bestFit="1" customWidth="1"/>
    <col min="263" max="263" width="22.85546875" style="85" customWidth="1"/>
    <col min="264" max="264" width="59.7109375" style="85" bestFit="1" customWidth="1"/>
    <col min="265" max="265" width="57.85546875" style="85" bestFit="1" customWidth="1"/>
    <col min="266" max="266" width="35.28515625" style="85" bestFit="1" customWidth="1"/>
    <col min="267" max="267" width="28.140625" style="85" bestFit="1" customWidth="1"/>
    <col min="268" max="268" width="33.140625" style="85" bestFit="1" customWidth="1"/>
    <col min="269" max="269" width="26" style="85" bestFit="1" customWidth="1"/>
    <col min="270" max="270" width="19.140625" style="85" bestFit="1" customWidth="1"/>
    <col min="271" max="271" width="10.42578125" style="85" customWidth="1"/>
    <col min="272" max="272" width="11.85546875" style="85" customWidth="1"/>
    <col min="273" max="273" width="14.7109375" style="85" customWidth="1"/>
    <col min="274" max="274" width="9" style="85" bestFit="1" customWidth="1"/>
    <col min="275" max="514" width="9.140625" style="85"/>
    <col min="515" max="515" width="4.7109375" style="85" bestFit="1" customWidth="1"/>
    <col min="516" max="516" width="9.7109375" style="85" bestFit="1" customWidth="1"/>
    <col min="517" max="517" width="10" style="85" bestFit="1" customWidth="1"/>
    <col min="518" max="518" width="8.85546875" style="85" bestFit="1" customWidth="1"/>
    <col min="519" max="519" width="22.85546875" style="85" customWidth="1"/>
    <col min="520" max="520" width="59.7109375" style="85" bestFit="1" customWidth="1"/>
    <col min="521" max="521" width="57.85546875" style="85" bestFit="1" customWidth="1"/>
    <col min="522" max="522" width="35.28515625" style="85" bestFit="1" customWidth="1"/>
    <col min="523" max="523" width="28.140625" style="85" bestFit="1" customWidth="1"/>
    <col min="524" max="524" width="33.140625" style="85" bestFit="1" customWidth="1"/>
    <col min="525" max="525" width="26" style="85" bestFit="1" customWidth="1"/>
    <col min="526" max="526" width="19.140625" style="85" bestFit="1" customWidth="1"/>
    <col min="527" max="527" width="10.42578125" style="85" customWidth="1"/>
    <col min="528" max="528" width="11.85546875" style="85" customWidth="1"/>
    <col min="529" max="529" width="14.7109375" style="85" customWidth="1"/>
    <col min="530" max="530" width="9" style="85" bestFit="1" customWidth="1"/>
    <col min="531" max="770" width="9.140625" style="85"/>
    <col min="771" max="771" width="4.7109375" style="85" bestFit="1" customWidth="1"/>
    <col min="772" max="772" width="9.7109375" style="85" bestFit="1" customWidth="1"/>
    <col min="773" max="773" width="10" style="85" bestFit="1" customWidth="1"/>
    <col min="774" max="774" width="8.85546875" style="85" bestFit="1" customWidth="1"/>
    <col min="775" max="775" width="22.85546875" style="85" customWidth="1"/>
    <col min="776" max="776" width="59.7109375" style="85" bestFit="1" customWidth="1"/>
    <col min="777" max="777" width="57.85546875" style="85" bestFit="1" customWidth="1"/>
    <col min="778" max="778" width="35.28515625" style="85" bestFit="1" customWidth="1"/>
    <col min="779" max="779" width="28.140625" style="85" bestFit="1" customWidth="1"/>
    <col min="780" max="780" width="33.140625" style="85" bestFit="1" customWidth="1"/>
    <col min="781" max="781" width="26" style="85" bestFit="1" customWidth="1"/>
    <col min="782" max="782" width="19.140625" style="85" bestFit="1" customWidth="1"/>
    <col min="783" max="783" width="10.42578125" style="85" customWidth="1"/>
    <col min="784" max="784" width="11.85546875" style="85" customWidth="1"/>
    <col min="785" max="785" width="14.7109375" style="85" customWidth="1"/>
    <col min="786" max="786" width="9" style="85" bestFit="1" customWidth="1"/>
    <col min="787" max="1026" width="9.140625" style="85"/>
    <col min="1027" max="1027" width="4.7109375" style="85" bestFit="1" customWidth="1"/>
    <col min="1028" max="1028" width="9.7109375" style="85" bestFit="1" customWidth="1"/>
    <col min="1029" max="1029" width="10" style="85" bestFit="1" customWidth="1"/>
    <col min="1030" max="1030" width="8.85546875" style="85" bestFit="1" customWidth="1"/>
    <col min="1031" max="1031" width="22.85546875" style="85" customWidth="1"/>
    <col min="1032" max="1032" width="59.7109375" style="85" bestFit="1" customWidth="1"/>
    <col min="1033" max="1033" width="57.85546875" style="85" bestFit="1" customWidth="1"/>
    <col min="1034" max="1034" width="35.28515625" style="85" bestFit="1" customWidth="1"/>
    <col min="1035" max="1035" width="28.140625" style="85" bestFit="1" customWidth="1"/>
    <col min="1036" max="1036" width="33.140625" style="85" bestFit="1" customWidth="1"/>
    <col min="1037" max="1037" width="26" style="85" bestFit="1" customWidth="1"/>
    <col min="1038" max="1038" width="19.140625" style="85" bestFit="1" customWidth="1"/>
    <col min="1039" max="1039" width="10.42578125" style="85" customWidth="1"/>
    <col min="1040" max="1040" width="11.85546875" style="85" customWidth="1"/>
    <col min="1041" max="1041" width="14.7109375" style="85" customWidth="1"/>
    <col min="1042" max="1042" width="9" style="85" bestFit="1" customWidth="1"/>
    <col min="1043" max="1282" width="9.140625" style="85"/>
    <col min="1283" max="1283" width="4.7109375" style="85" bestFit="1" customWidth="1"/>
    <col min="1284" max="1284" width="9.7109375" style="85" bestFit="1" customWidth="1"/>
    <col min="1285" max="1285" width="10" style="85" bestFit="1" customWidth="1"/>
    <col min="1286" max="1286" width="8.85546875" style="85" bestFit="1" customWidth="1"/>
    <col min="1287" max="1287" width="22.85546875" style="85" customWidth="1"/>
    <col min="1288" max="1288" width="59.7109375" style="85" bestFit="1" customWidth="1"/>
    <col min="1289" max="1289" width="57.85546875" style="85" bestFit="1" customWidth="1"/>
    <col min="1290" max="1290" width="35.28515625" style="85" bestFit="1" customWidth="1"/>
    <col min="1291" max="1291" width="28.140625" style="85" bestFit="1" customWidth="1"/>
    <col min="1292" max="1292" width="33.140625" style="85" bestFit="1" customWidth="1"/>
    <col min="1293" max="1293" width="26" style="85" bestFit="1" customWidth="1"/>
    <col min="1294" max="1294" width="19.140625" style="85" bestFit="1" customWidth="1"/>
    <col min="1295" max="1295" width="10.42578125" style="85" customWidth="1"/>
    <col min="1296" max="1296" width="11.85546875" style="85" customWidth="1"/>
    <col min="1297" max="1297" width="14.7109375" style="85" customWidth="1"/>
    <col min="1298" max="1298" width="9" style="85" bestFit="1" customWidth="1"/>
    <col min="1299" max="1538" width="9.140625" style="85"/>
    <col min="1539" max="1539" width="4.7109375" style="85" bestFit="1" customWidth="1"/>
    <col min="1540" max="1540" width="9.7109375" style="85" bestFit="1" customWidth="1"/>
    <col min="1541" max="1541" width="10" style="85" bestFit="1" customWidth="1"/>
    <col min="1542" max="1542" width="8.85546875" style="85" bestFit="1" customWidth="1"/>
    <col min="1543" max="1543" width="22.85546875" style="85" customWidth="1"/>
    <col min="1544" max="1544" width="59.7109375" style="85" bestFit="1" customWidth="1"/>
    <col min="1545" max="1545" width="57.85546875" style="85" bestFit="1" customWidth="1"/>
    <col min="1546" max="1546" width="35.28515625" style="85" bestFit="1" customWidth="1"/>
    <col min="1547" max="1547" width="28.140625" style="85" bestFit="1" customWidth="1"/>
    <col min="1548" max="1548" width="33.140625" style="85" bestFit="1" customWidth="1"/>
    <col min="1549" max="1549" width="26" style="85" bestFit="1" customWidth="1"/>
    <col min="1550" max="1550" width="19.140625" style="85" bestFit="1" customWidth="1"/>
    <col min="1551" max="1551" width="10.42578125" style="85" customWidth="1"/>
    <col min="1552" max="1552" width="11.85546875" style="85" customWidth="1"/>
    <col min="1553" max="1553" width="14.7109375" style="85" customWidth="1"/>
    <col min="1554" max="1554" width="9" style="85" bestFit="1" customWidth="1"/>
    <col min="1555" max="1794" width="9.140625" style="85"/>
    <col min="1795" max="1795" width="4.7109375" style="85" bestFit="1" customWidth="1"/>
    <col min="1796" max="1796" width="9.7109375" style="85" bestFit="1" customWidth="1"/>
    <col min="1797" max="1797" width="10" style="85" bestFit="1" customWidth="1"/>
    <col min="1798" max="1798" width="8.85546875" style="85" bestFit="1" customWidth="1"/>
    <col min="1799" max="1799" width="22.85546875" style="85" customWidth="1"/>
    <col min="1800" max="1800" width="59.7109375" style="85" bestFit="1" customWidth="1"/>
    <col min="1801" max="1801" width="57.85546875" style="85" bestFit="1" customWidth="1"/>
    <col min="1802" max="1802" width="35.28515625" style="85" bestFit="1" customWidth="1"/>
    <col min="1803" max="1803" width="28.140625" style="85" bestFit="1" customWidth="1"/>
    <col min="1804" max="1804" width="33.140625" style="85" bestFit="1" customWidth="1"/>
    <col min="1805" max="1805" width="26" style="85" bestFit="1" customWidth="1"/>
    <col min="1806" max="1806" width="19.140625" style="85" bestFit="1" customWidth="1"/>
    <col min="1807" max="1807" width="10.42578125" style="85" customWidth="1"/>
    <col min="1808" max="1808" width="11.85546875" style="85" customWidth="1"/>
    <col min="1809" max="1809" width="14.7109375" style="85" customWidth="1"/>
    <col min="1810" max="1810" width="9" style="85" bestFit="1" customWidth="1"/>
    <col min="1811" max="2050" width="9.140625" style="85"/>
    <col min="2051" max="2051" width="4.7109375" style="85" bestFit="1" customWidth="1"/>
    <col min="2052" max="2052" width="9.7109375" style="85" bestFit="1" customWidth="1"/>
    <col min="2053" max="2053" width="10" style="85" bestFit="1" customWidth="1"/>
    <col min="2054" max="2054" width="8.85546875" style="85" bestFit="1" customWidth="1"/>
    <col min="2055" max="2055" width="22.85546875" style="85" customWidth="1"/>
    <col min="2056" max="2056" width="59.7109375" style="85" bestFit="1" customWidth="1"/>
    <col min="2057" max="2057" width="57.85546875" style="85" bestFit="1" customWidth="1"/>
    <col min="2058" max="2058" width="35.28515625" style="85" bestFit="1" customWidth="1"/>
    <col min="2059" max="2059" width="28.140625" style="85" bestFit="1" customWidth="1"/>
    <col min="2060" max="2060" width="33.140625" style="85" bestFit="1" customWidth="1"/>
    <col min="2061" max="2061" width="26" style="85" bestFit="1" customWidth="1"/>
    <col min="2062" max="2062" width="19.140625" style="85" bestFit="1" customWidth="1"/>
    <col min="2063" max="2063" width="10.42578125" style="85" customWidth="1"/>
    <col min="2064" max="2064" width="11.85546875" style="85" customWidth="1"/>
    <col min="2065" max="2065" width="14.7109375" style="85" customWidth="1"/>
    <col min="2066" max="2066" width="9" style="85" bestFit="1" customWidth="1"/>
    <col min="2067" max="2306" width="9.140625" style="85"/>
    <col min="2307" max="2307" width="4.7109375" style="85" bestFit="1" customWidth="1"/>
    <col min="2308" max="2308" width="9.7109375" style="85" bestFit="1" customWidth="1"/>
    <col min="2309" max="2309" width="10" style="85" bestFit="1" customWidth="1"/>
    <col min="2310" max="2310" width="8.85546875" style="85" bestFit="1" customWidth="1"/>
    <col min="2311" max="2311" width="22.85546875" style="85" customWidth="1"/>
    <col min="2312" max="2312" width="59.7109375" style="85" bestFit="1" customWidth="1"/>
    <col min="2313" max="2313" width="57.85546875" style="85" bestFit="1" customWidth="1"/>
    <col min="2314" max="2314" width="35.28515625" style="85" bestFit="1" customWidth="1"/>
    <col min="2315" max="2315" width="28.140625" style="85" bestFit="1" customWidth="1"/>
    <col min="2316" max="2316" width="33.140625" style="85" bestFit="1" customWidth="1"/>
    <col min="2317" max="2317" width="26" style="85" bestFit="1" customWidth="1"/>
    <col min="2318" max="2318" width="19.140625" style="85" bestFit="1" customWidth="1"/>
    <col min="2319" max="2319" width="10.42578125" style="85" customWidth="1"/>
    <col min="2320" max="2320" width="11.85546875" style="85" customWidth="1"/>
    <col min="2321" max="2321" width="14.7109375" style="85" customWidth="1"/>
    <col min="2322" max="2322" width="9" style="85" bestFit="1" customWidth="1"/>
    <col min="2323" max="2562" width="9.140625" style="85"/>
    <col min="2563" max="2563" width="4.7109375" style="85" bestFit="1" customWidth="1"/>
    <col min="2564" max="2564" width="9.7109375" style="85" bestFit="1" customWidth="1"/>
    <col min="2565" max="2565" width="10" style="85" bestFit="1" customWidth="1"/>
    <col min="2566" max="2566" width="8.85546875" style="85" bestFit="1" customWidth="1"/>
    <col min="2567" max="2567" width="22.85546875" style="85" customWidth="1"/>
    <col min="2568" max="2568" width="59.7109375" style="85" bestFit="1" customWidth="1"/>
    <col min="2569" max="2569" width="57.85546875" style="85" bestFit="1" customWidth="1"/>
    <col min="2570" max="2570" width="35.28515625" style="85" bestFit="1" customWidth="1"/>
    <col min="2571" max="2571" width="28.140625" style="85" bestFit="1" customWidth="1"/>
    <col min="2572" max="2572" width="33.140625" style="85" bestFit="1" customWidth="1"/>
    <col min="2573" max="2573" width="26" style="85" bestFit="1" customWidth="1"/>
    <col min="2574" max="2574" width="19.140625" style="85" bestFit="1" customWidth="1"/>
    <col min="2575" max="2575" width="10.42578125" style="85" customWidth="1"/>
    <col min="2576" max="2576" width="11.85546875" style="85" customWidth="1"/>
    <col min="2577" max="2577" width="14.7109375" style="85" customWidth="1"/>
    <col min="2578" max="2578" width="9" style="85" bestFit="1" customWidth="1"/>
    <col min="2579" max="2818" width="9.140625" style="85"/>
    <col min="2819" max="2819" width="4.7109375" style="85" bestFit="1" customWidth="1"/>
    <col min="2820" max="2820" width="9.7109375" style="85" bestFit="1" customWidth="1"/>
    <col min="2821" max="2821" width="10" style="85" bestFit="1" customWidth="1"/>
    <col min="2822" max="2822" width="8.85546875" style="85" bestFit="1" customWidth="1"/>
    <col min="2823" max="2823" width="22.85546875" style="85" customWidth="1"/>
    <col min="2824" max="2824" width="59.7109375" style="85" bestFit="1" customWidth="1"/>
    <col min="2825" max="2825" width="57.85546875" style="85" bestFit="1" customWidth="1"/>
    <col min="2826" max="2826" width="35.28515625" style="85" bestFit="1" customWidth="1"/>
    <col min="2827" max="2827" width="28.140625" style="85" bestFit="1" customWidth="1"/>
    <col min="2828" max="2828" width="33.140625" style="85" bestFit="1" customWidth="1"/>
    <col min="2829" max="2829" width="26" style="85" bestFit="1" customWidth="1"/>
    <col min="2830" max="2830" width="19.140625" style="85" bestFit="1" customWidth="1"/>
    <col min="2831" max="2831" width="10.42578125" style="85" customWidth="1"/>
    <col min="2832" max="2832" width="11.85546875" style="85" customWidth="1"/>
    <col min="2833" max="2833" width="14.7109375" style="85" customWidth="1"/>
    <col min="2834" max="2834" width="9" style="85" bestFit="1" customWidth="1"/>
    <col min="2835" max="3074" width="9.140625" style="85"/>
    <col min="3075" max="3075" width="4.7109375" style="85" bestFit="1" customWidth="1"/>
    <col min="3076" max="3076" width="9.7109375" style="85" bestFit="1" customWidth="1"/>
    <col min="3077" max="3077" width="10" style="85" bestFit="1" customWidth="1"/>
    <col min="3078" max="3078" width="8.85546875" style="85" bestFit="1" customWidth="1"/>
    <col min="3079" max="3079" width="22.85546875" style="85" customWidth="1"/>
    <col min="3080" max="3080" width="59.7109375" style="85" bestFit="1" customWidth="1"/>
    <col min="3081" max="3081" width="57.85546875" style="85" bestFit="1" customWidth="1"/>
    <col min="3082" max="3082" width="35.28515625" style="85" bestFit="1" customWidth="1"/>
    <col min="3083" max="3083" width="28.140625" style="85" bestFit="1" customWidth="1"/>
    <col min="3084" max="3084" width="33.140625" style="85" bestFit="1" customWidth="1"/>
    <col min="3085" max="3085" width="26" style="85" bestFit="1" customWidth="1"/>
    <col min="3086" max="3086" width="19.140625" style="85" bestFit="1" customWidth="1"/>
    <col min="3087" max="3087" width="10.42578125" style="85" customWidth="1"/>
    <col min="3088" max="3088" width="11.85546875" style="85" customWidth="1"/>
    <col min="3089" max="3089" width="14.7109375" style="85" customWidth="1"/>
    <col min="3090" max="3090" width="9" style="85" bestFit="1" customWidth="1"/>
    <col min="3091" max="3330" width="9.140625" style="85"/>
    <col min="3331" max="3331" width="4.7109375" style="85" bestFit="1" customWidth="1"/>
    <col min="3332" max="3332" width="9.7109375" style="85" bestFit="1" customWidth="1"/>
    <col min="3333" max="3333" width="10" style="85" bestFit="1" customWidth="1"/>
    <col min="3334" max="3334" width="8.85546875" style="85" bestFit="1" customWidth="1"/>
    <col min="3335" max="3335" width="22.85546875" style="85" customWidth="1"/>
    <col min="3336" max="3336" width="59.7109375" style="85" bestFit="1" customWidth="1"/>
    <col min="3337" max="3337" width="57.85546875" style="85" bestFit="1" customWidth="1"/>
    <col min="3338" max="3338" width="35.28515625" style="85" bestFit="1" customWidth="1"/>
    <col min="3339" max="3339" width="28.140625" style="85" bestFit="1" customWidth="1"/>
    <col min="3340" max="3340" width="33.140625" style="85" bestFit="1" customWidth="1"/>
    <col min="3341" max="3341" width="26" style="85" bestFit="1" customWidth="1"/>
    <col min="3342" max="3342" width="19.140625" style="85" bestFit="1" customWidth="1"/>
    <col min="3343" max="3343" width="10.42578125" style="85" customWidth="1"/>
    <col min="3344" max="3344" width="11.85546875" style="85" customWidth="1"/>
    <col min="3345" max="3345" width="14.7109375" style="85" customWidth="1"/>
    <col min="3346" max="3346" width="9" style="85" bestFit="1" customWidth="1"/>
    <col min="3347" max="3586" width="9.140625" style="85"/>
    <col min="3587" max="3587" width="4.7109375" style="85" bestFit="1" customWidth="1"/>
    <col min="3588" max="3588" width="9.7109375" style="85" bestFit="1" customWidth="1"/>
    <col min="3589" max="3589" width="10" style="85" bestFit="1" customWidth="1"/>
    <col min="3590" max="3590" width="8.85546875" style="85" bestFit="1" customWidth="1"/>
    <col min="3591" max="3591" width="22.85546875" style="85" customWidth="1"/>
    <col min="3592" max="3592" width="59.7109375" style="85" bestFit="1" customWidth="1"/>
    <col min="3593" max="3593" width="57.85546875" style="85" bestFit="1" customWidth="1"/>
    <col min="3594" max="3594" width="35.28515625" style="85" bestFit="1" customWidth="1"/>
    <col min="3595" max="3595" width="28.140625" style="85" bestFit="1" customWidth="1"/>
    <col min="3596" max="3596" width="33.140625" style="85" bestFit="1" customWidth="1"/>
    <col min="3597" max="3597" width="26" style="85" bestFit="1" customWidth="1"/>
    <col min="3598" max="3598" width="19.140625" style="85" bestFit="1" customWidth="1"/>
    <col min="3599" max="3599" width="10.42578125" style="85" customWidth="1"/>
    <col min="3600" max="3600" width="11.85546875" style="85" customWidth="1"/>
    <col min="3601" max="3601" width="14.7109375" style="85" customWidth="1"/>
    <col min="3602" max="3602" width="9" style="85" bestFit="1" customWidth="1"/>
    <col min="3603" max="3842" width="9.140625" style="85"/>
    <col min="3843" max="3843" width="4.7109375" style="85" bestFit="1" customWidth="1"/>
    <col min="3844" max="3844" width="9.7109375" style="85" bestFit="1" customWidth="1"/>
    <col min="3845" max="3845" width="10" style="85" bestFit="1" customWidth="1"/>
    <col min="3846" max="3846" width="8.85546875" style="85" bestFit="1" customWidth="1"/>
    <col min="3847" max="3847" width="22.85546875" style="85" customWidth="1"/>
    <col min="3848" max="3848" width="59.7109375" style="85" bestFit="1" customWidth="1"/>
    <col min="3849" max="3849" width="57.85546875" style="85" bestFit="1" customWidth="1"/>
    <col min="3850" max="3850" width="35.28515625" style="85" bestFit="1" customWidth="1"/>
    <col min="3851" max="3851" width="28.140625" style="85" bestFit="1" customWidth="1"/>
    <col min="3852" max="3852" width="33.140625" style="85" bestFit="1" customWidth="1"/>
    <col min="3853" max="3853" width="26" style="85" bestFit="1" customWidth="1"/>
    <col min="3854" max="3854" width="19.140625" style="85" bestFit="1" customWidth="1"/>
    <col min="3855" max="3855" width="10.42578125" style="85" customWidth="1"/>
    <col min="3856" max="3856" width="11.85546875" style="85" customWidth="1"/>
    <col min="3857" max="3857" width="14.7109375" style="85" customWidth="1"/>
    <col min="3858" max="3858" width="9" style="85" bestFit="1" customWidth="1"/>
    <col min="3859" max="4098" width="9.140625" style="85"/>
    <col min="4099" max="4099" width="4.7109375" style="85" bestFit="1" customWidth="1"/>
    <col min="4100" max="4100" width="9.7109375" style="85" bestFit="1" customWidth="1"/>
    <col min="4101" max="4101" width="10" style="85" bestFit="1" customWidth="1"/>
    <col min="4102" max="4102" width="8.85546875" style="85" bestFit="1" customWidth="1"/>
    <col min="4103" max="4103" width="22.85546875" style="85" customWidth="1"/>
    <col min="4104" max="4104" width="59.7109375" style="85" bestFit="1" customWidth="1"/>
    <col min="4105" max="4105" width="57.85546875" style="85" bestFit="1" customWidth="1"/>
    <col min="4106" max="4106" width="35.28515625" style="85" bestFit="1" customWidth="1"/>
    <col min="4107" max="4107" width="28.140625" style="85" bestFit="1" customWidth="1"/>
    <col min="4108" max="4108" width="33.140625" style="85" bestFit="1" customWidth="1"/>
    <col min="4109" max="4109" width="26" style="85" bestFit="1" customWidth="1"/>
    <col min="4110" max="4110" width="19.140625" style="85" bestFit="1" customWidth="1"/>
    <col min="4111" max="4111" width="10.42578125" style="85" customWidth="1"/>
    <col min="4112" max="4112" width="11.85546875" style="85" customWidth="1"/>
    <col min="4113" max="4113" width="14.7109375" style="85" customWidth="1"/>
    <col min="4114" max="4114" width="9" style="85" bestFit="1" customWidth="1"/>
    <col min="4115" max="4354" width="9.140625" style="85"/>
    <col min="4355" max="4355" width="4.7109375" style="85" bestFit="1" customWidth="1"/>
    <col min="4356" max="4356" width="9.7109375" style="85" bestFit="1" customWidth="1"/>
    <col min="4357" max="4357" width="10" style="85" bestFit="1" customWidth="1"/>
    <col min="4358" max="4358" width="8.85546875" style="85" bestFit="1" customWidth="1"/>
    <col min="4359" max="4359" width="22.85546875" style="85" customWidth="1"/>
    <col min="4360" max="4360" width="59.7109375" style="85" bestFit="1" customWidth="1"/>
    <col min="4361" max="4361" width="57.85546875" style="85" bestFit="1" customWidth="1"/>
    <col min="4362" max="4362" width="35.28515625" style="85" bestFit="1" customWidth="1"/>
    <col min="4363" max="4363" width="28.140625" style="85" bestFit="1" customWidth="1"/>
    <col min="4364" max="4364" width="33.140625" style="85" bestFit="1" customWidth="1"/>
    <col min="4365" max="4365" width="26" style="85" bestFit="1" customWidth="1"/>
    <col min="4366" max="4366" width="19.140625" style="85" bestFit="1" customWidth="1"/>
    <col min="4367" max="4367" width="10.42578125" style="85" customWidth="1"/>
    <col min="4368" max="4368" width="11.85546875" style="85" customWidth="1"/>
    <col min="4369" max="4369" width="14.7109375" style="85" customWidth="1"/>
    <col min="4370" max="4370" width="9" style="85" bestFit="1" customWidth="1"/>
    <col min="4371" max="4610" width="9.140625" style="85"/>
    <col min="4611" max="4611" width="4.7109375" style="85" bestFit="1" customWidth="1"/>
    <col min="4612" max="4612" width="9.7109375" style="85" bestFit="1" customWidth="1"/>
    <col min="4613" max="4613" width="10" style="85" bestFit="1" customWidth="1"/>
    <col min="4614" max="4614" width="8.85546875" style="85" bestFit="1" customWidth="1"/>
    <col min="4615" max="4615" width="22.85546875" style="85" customWidth="1"/>
    <col min="4616" max="4616" width="59.7109375" style="85" bestFit="1" customWidth="1"/>
    <col min="4617" max="4617" width="57.85546875" style="85" bestFit="1" customWidth="1"/>
    <col min="4618" max="4618" width="35.28515625" style="85" bestFit="1" customWidth="1"/>
    <col min="4619" max="4619" width="28.140625" style="85" bestFit="1" customWidth="1"/>
    <col min="4620" max="4620" width="33.140625" style="85" bestFit="1" customWidth="1"/>
    <col min="4621" max="4621" width="26" style="85" bestFit="1" customWidth="1"/>
    <col min="4622" max="4622" width="19.140625" style="85" bestFit="1" customWidth="1"/>
    <col min="4623" max="4623" width="10.42578125" style="85" customWidth="1"/>
    <col min="4624" max="4624" width="11.85546875" style="85" customWidth="1"/>
    <col min="4625" max="4625" width="14.7109375" style="85" customWidth="1"/>
    <col min="4626" max="4626" width="9" style="85" bestFit="1" customWidth="1"/>
    <col min="4627" max="4866" width="9.140625" style="85"/>
    <col min="4867" max="4867" width="4.7109375" style="85" bestFit="1" customWidth="1"/>
    <col min="4868" max="4868" width="9.7109375" style="85" bestFit="1" customWidth="1"/>
    <col min="4869" max="4869" width="10" style="85" bestFit="1" customWidth="1"/>
    <col min="4870" max="4870" width="8.85546875" style="85" bestFit="1" customWidth="1"/>
    <col min="4871" max="4871" width="22.85546875" style="85" customWidth="1"/>
    <col min="4872" max="4872" width="59.7109375" style="85" bestFit="1" customWidth="1"/>
    <col min="4873" max="4873" width="57.85546875" style="85" bestFit="1" customWidth="1"/>
    <col min="4874" max="4874" width="35.28515625" style="85" bestFit="1" customWidth="1"/>
    <col min="4875" max="4875" width="28.140625" style="85" bestFit="1" customWidth="1"/>
    <col min="4876" max="4876" width="33.140625" style="85" bestFit="1" customWidth="1"/>
    <col min="4877" max="4877" width="26" style="85" bestFit="1" customWidth="1"/>
    <col min="4878" max="4878" width="19.140625" style="85" bestFit="1" customWidth="1"/>
    <col min="4879" max="4879" width="10.42578125" style="85" customWidth="1"/>
    <col min="4880" max="4880" width="11.85546875" style="85" customWidth="1"/>
    <col min="4881" max="4881" width="14.7109375" style="85" customWidth="1"/>
    <col min="4882" max="4882" width="9" style="85" bestFit="1" customWidth="1"/>
    <col min="4883" max="5122" width="9.140625" style="85"/>
    <col min="5123" max="5123" width="4.7109375" style="85" bestFit="1" customWidth="1"/>
    <col min="5124" max="5124" width="9.7109375" style="85" bestFit="1" customWidth="1"/>
    <col min="5125" max="5125" width="10" style="85" bestFit="1" customWidth="1"/>
    <col min="5126" max="5126" width="8.85546875" style="85" bestFit="1" customWidth="1"/>
    <col min="5127" max="5127" width="22.85546875" style="85" customWidth="1"/>
    <col min="5128" max="5128" width="59.7109375" style="85" bestFit="1" customWidth="1"/>
    <col min="5129" max="5129" width="57.85546875" style="85" bestFit="1" customWidth="1"/>
    <col min="5130" max="5130" width="35.28515625" style="85" bestFit="1" customWidth="1"/>
    <col min="5131" max="5131" width="28.140625" style="85" bestFit="1" customWidth="1"/>
    <col min="5132" max="5132" width="33.140625" style="85" bestFit="1" customWidth="1"/>
    <col min="5133" max="5133" width="26" style="85" bestFit="1" customWidth="1"/>
    <col min="5134" max="5134" width="19.140625" style="85" bestFit="1" customWidth="1"/>
    <col min="5135" max="5135" width="10.42578125" style="85" customWidth="1"/>
    <col min="5136" max="5136" width="11.85546875" style="85" customWidth="1"/>
    <col min="5137" max="5137" width="14.7109375" style="85" customWidth="1"/>
    <col min="5138" max="5138" width="9" style="85" bestFit="1" customWidth="1"/>
    <col min="5139" max="5378" width="9.140625" style="85"/>
    <col min="5379" max="5379" width="4.7109375" style="85" bestFit="1" customWidth="1"/>
    <col min="5380" max="5380" width="9.7109375" style="85" bestFit="1" customWidth="1"/>
    <col min="5381" max="5381" width="10" style="85" bestFit="1" customWidth="1"/>
    <col min="5382" max="5382" width="8.85546875" style="85" bestFit="1" customWidth="1"/>
    <col min="5383" max="5383" width="22.85546875" style="85" customWidth="1"/>
    <col min="5384" max="5384" width="59.7109375" style="85" bestFit="1" customWidth="1"/>
    <col min="5385" max="5385" width="57.85546875" style="85" bestFit="1" customWidth="1"/>
    <col min="5386" max="5386" width="35.28515625" style="85" bestFit="1" customWidth="1"/>
    <col min="5387" max="5387" width="28.140625" style="85" bestFit="1" customWidth="1"/>
    <col min="5388" max="5388" width="33.140625" style="85" bestFit="1" customWidth="1"/>
    <col min="5389" max="5389" width="26" style="85" bestFit="1" customWidth="1"/>
    <col min="5390" max="5390" width="19.140625" style="85" bestFit="1" customWidth="1"/>
    <col min="5391" max="5391" width="10.42578125" style="85" customWidth="1"/>
    <col min="5392" max="5392" width="11.85546875" style="85" customWidth="1"/>
    <col min="5393" max="5393" width="14.7109375" style="85" customWidth="1"/>
    <col min="5394" max="5394" width="9" style="85" bestFit="1" customWidth="1"/>
    <col min="5395" max="5634" width="9.140625" style="85"/>
    <col min="5635" max="5635" width="4.7109375" style="85" bestFit="1" customWidth="1"/>
    <col min="5636" max="5636" width="9.7109375" style="85" bestFit="1" customWidth="1"/>
    <col min="5637" max="5637" width="10" style="85" bestFit="1" customWidth="1"/>
    <col min="5638" max="5638" width="8.85546875" style="85" bestFit="1" customWidth="1"/>
    <col min="5639" max="5639" width="22.85546875" style="85" customWidth="1"/>
    <col min="5640" max="5640" width="59.7109375" style="85" bestFit="1" customWidth="1"/>
    <col min="5641" max="5641" width="57.85546875" style="85" bestFit="1" customWidth="1"/>
    <col min="5642" max="5642" width="35.28515625" style="85" bestFit="1" customWidth="1"/>
    <col min="5643" max="5643" width="28.140625" style="85" bestFit="1" customWidth="1"/>
    <col min="5644" max="5644" width="33.140625" style="85" bestFit="1" customWidth="1"/>
    <col min="5645" max="5645" width="26" style="85" bestFit="1" customWidth="1"/>
    <col min="5646" max="5646" width="19.140625" style="85" bestFit="1" customWidth="1"/>
    <col min="5647" max="5647" width="10.42578125" style="85" customWidth="1"/>
    <col min="5648" max="5648" width="11.85546875" style="85" customWidth="1"/>
    <col min="5649" max="5649" width="14.7109375" style="85" customWidth="1"/>
    <col min="5650" max="5650" width="9" style="85" bestFit="1" customWidth="1"/>
    <col min="5651" max="5890" width="9.140625" style="85"/>
    <col min="5891" max="5891" width="4.7109375" style="85" bestFit="1" customWidth="1"/>
    <col min="5892" max="5892" width="9.7109375" style="85" bestFit="1" customWidth="1"/>
    <col min="5893" max="5893" width="10" style="85" bestFit="1" customWidth="1"/>
    <col min="5894" max="5894" width="8.85546875" style="85" bestFit="1" customWidth="1"/>
    <col min="5895" max="5895" width="22.85546875" style="85" customWidth="1"/>
    <col min="5896" max="5896" width="59.7109375" style="85" bestFit="1" customWidth="1"/>
    <col min="5897" max="5897" width="57.85546875" style="85" bestFit="1" customWidth="1"/>
    <col min="5898" max="5898" width="35.28515625" style="85" bestFit="1" customWidth="1"/>
    <col min="5899" max="5899" width="28.140625" style="85" bestFit="1" customWidth="1"/>
    <col min="5900" max="5900" width="33.140625" style="85" bestFit="1" customWidth="1"/>
    <col min="5901" max="5901" width="26" style="85" bestFit="1" customWidth="1"/>
    <col min="5902" max="5902" width="19.140625" style="85" bestFit="1" customWidth="1"/>
    <col min="5903" max="5903" width="10.42578125" style="85" customWidth="1"/>
    <col min="5904" max="5904" width="11.85546875" style="85" customWidth="1"/>
    <col min="5905" max="5905" width="14.7109375" style="85" customWidth="1"/>
    <col min="5906" max="5906" width="9" style="85" bestFit="1" customWidth="1"/>
    <col min="5907" max="6146" width="9.140625" style="85"/>
    <col min="6147" max="6147" width="4.7109375" style="85" bestFit="1" customWidth="1"/>
    <col min="6148" max="6148" width="9.7109375" style="85" bestFit="1" customWidth="1"/>
    <col min="6149" max="6149" width="10" style="85" bestFit="1" customWidth="1"/>
    <col min="6150" max="6150" width="8.85546875" style="85" bestFit="1" customWidth="1"/>
    <col min="6151" max="6151" width="22.85546875" style="85" customWidth="1"/>
    <col min="6152" max="6152" width="59.7109375" style="85" bestFit="1" customWidth="1"/>
    <col min="6153" max="6153" width="57.85546875" style="85" bestFit="1" customWidth="1"/>
    <col min="6154" max="6154" width="35.28515625" style="85" bestFit="1" customWidth="1"/>
    <col min="6155" max="6155" width="28.140625" style="85" bestFit="1" customWidth="1"/>
    <col min="6156" max="6156" width="33.140625" style="85" bestFit="1" customWidth="1"/>
    <col min="6157" max="6157" width="26" style="85" bestFit="1" customWidth="1"/>
    <col min="6158" max="6158" width="19.140625" style="85" bestFit="1" customWidth="1"/>
    <col min="6159" max="6159" width="10.42578125" style="85" customWidth="1"/>
    <col min="6160" max="6160" width="11.85546875" style="85" customWidth="1"/>
    <col min="6161" max="6161" width="14.7109375" style="85" customWidth="1"/>
    <col min="6162" max="6162" width="9" style="85" bestFit="1" customWidth="1"/>
    <col min="6163" max="6402" width="9.140625" style="85"/>
    <col min="6403" max="6403" width="4.7109375" style="85" bestFit="1" customWidth="1"/>
    <col min="6404" max="6404" width="9.7109375" style="85" bestFit="1" customWidth="1"/>
    <col min="6405" max="6405" width="10" style="85" bestFit="1" customWidth="1"/>
    <col min="6406" max="6406" width="8.85546875" style="85" bestFit="1" customWidth="1"/>
    <col min="6407" max="6407" width="22.85546875" style="85" customWidth="1"/>
    <col min="6408" max="6408" width="59.7109375" style="85" bestFit="1" customWidth="1"/>
    <col min="6409" max="6409" width="57.85546875" style="85" bestFit="1" customWidth="1"/>
    <col min="6410" max="6410" width="35.28515625" style="85" bestFit="1" customWidth="1"/>
    <col min="6411" max="6411" width="28.140625" style="85" bestFit="1" customWidth="1"/>
    <col min="6412" max="6412" width="33.140625" style="85" bestFit="1" customWidth="1"/>
    <col min="6413" max="6413" width="26" style="85" bestFit="1" customWidth="1"/>
    <col min="6414" max="6414" width="19.140625" style="85" bestFit="1" customWidth="1"/>
    <col min="6415" max="6415" width="10.42578125" style="85" customWidth="1"/>
    <col min="6416" max="6416" width="11.85546875" style="85" customWidth="1"/>
    <col min="6417" max="6417" width="14.7109375" style="85" customWidth="1"/>
    <col min="6418" max="6418" width="9" style="85" bestFit="1" customWidth="1"/>
    <col min="6419" max="6658" width="9.140625" style="85"/>
    <col min="6659" max="6659" width="4.7109375" style="85" bestFit="1" customWidth="1"/>
    <col min="6660" max="6660" width="9.7109375" style="85" bestFit="1" customWidth="1"/>
    <col min="6661" max="6661" width="10" style="85" bestFit="1" customWidth="1"/>
    <col min="6662" max="6662" width="8.85546875" style="85" bestFit="1" customWidth="1"/>
    <col min="6663" max="6663" width="22.85546875" style="85" customWidth="1"/>
    <col min="6664" max="6664" width="59.7109375" style="85" bestFit="1" customWidth="1"/>
    <col min="6665" max="6665" width="57.85546875" style="85" bestFit="1" customWidth="1"/>
    <col min="6666" max="6666" width="35.28515625" style="85" bestFit="1" customWidth="1"/>
    <col min="6667" max="6667" width="28.140625" style="85" bestFit="1" customWidth="1"/>
    <col min="6668" max="6668" width="33.140625" style="85" bestFit="1" customWidth="1"/>
    <col min="6669" max="6669" width="26" style="85" bestFit="1" customWidth="1"/>
    <col min="6670" max="6670" width="19.140625" style="85" bestFit="1" customWidth="1"/>
    <col min="6671" max="6671" width="10.42578125" style="85" customWidth="1"/>
    <col min="6672" max="6672" width="11.85546875" style="85" customWidth="1"/>
    <col min="6673" max="6673" width="14.7109375" style="85" customWidth="1"/>
    <col min="6674" max="6674" width="9" style="85" bestFit="1" customWidth="1"/>
    <col min="6675" max="6914" width="9.140625" style="85"/>
    <col min="6915" max="6915" width="4.7109375" style="85" bestFit="1" customWidth="1"/>
    <col min="6916" max="6916" width="9.7109375" style="85" bestFit="1" customWidth="1"/>
    <col min="6917" max="6917" width="10" style="85" bestFit="1" customWidth="1"/>
    <col min="6918" max="6918" width="8.85546875" style="85" bestFit="1" customWidth="1"/>
    <col min="6919" max="6919" width="22.85546875" style="85" customWidth="1"/>
    <col min="6920" max="6920" width="59.7109375" style="85" bestFit="1" customWidth="1"/>
    <col min="6921" max="6921" width="57.85546875" style="85" bestFit="1" customWidth="1"/>
    <col min="6922" max="6922" width="35.28515625" style="85" bestFit="1" customWidth="1"/>
    <col min="6923" max="6923" width="28.140625" style="85" bestFit="1" customWidth="1"/>
    <col min="6924" max="6924" width="33.140625" style="85" bestFit="1" customWidth="1"/>
    <col min="6925" max="6925" width="26" style="85" bestFit="1" customWidth="1"/>
    <col min="6926" max="6926" width="19.140625" style="85" bestFit="1" customWidth="1"/>
    <col min="6927" max="6927" width="10.42578125" style="85" customWidth="1"/>
    <col min="6928" max="6928" width="11.85546875" style="85" customWidth="1"/>
    <col min="6929" max="6929" width="14.7109375" style="85" customWidth="1"/>
    <col min="6930" max="6930" width="9" style="85" bestFit="1" customWidth="1"/>
    <col min="6931" max="7170" width="9.140625" style="85"/>
    <col min="7171" max="7171" width="4.7109375" style="85" bestFit="1" customWidth="1"/>
    <col min="7172" max="7172" width="9.7109375" style="85" bestFit="1" customWidth="1"/>
    <col min="7173" max="7173" width="10" style="85" bestFit="1" customWidth="1"/>
    <col min="7174" max="7174" width="8.85546875" style="85" bestFit="1" customWidth="1"/>
    <col min="7175" max="7175" width="22.85546875" style="85" customWidth="1"/>
    <col min="7176" max="7176" width="59.7109375" style="85" bestFit="1" customWidth="1"/>
    <col min="7177" max="7177" width="57.85546875" style="85" bestFit="1" customWidth="1"/>
    <col min="7178" max="7178" width="35.28515625" style="85" bestFit="1" customWidth="1"/>
    <col min="7179" max="7179" width="28.140625" style="85" bestFit="1" customWidth="1"/>
    <col min="7180" max="7180" width="33.140625" style="85" bestFit="1" customWidth="1"/>
    <col min="7181" max="7181" width="26" style="85" bestFit="1" customWidth="1"/>
    <col min="7182" max="7182" width="19.140625" style="85" bestFit="1" customWidth="1"/>
    <col min="7183" max="7183" width="10.42578125" style="85" customWidth="1"/>
    <col min="7184" max="7184" width="11.85546875" style="85" customWidth="1"/>
    <col min="7185" max="7185" width="14.7109375" style="85" customWidth="1"/>
    <col min="7186" max="7186" width="9" style="85" bestFit="1" customWidth="1"/>
    <col min="7187" max="7426" width="9.140625" style="85"/>
    <col min="7427" max="7427" width="4.7109375" style="85" bestFit="1" customWidth="1"/>
    <col min="7428" max="7428" width="9.7109375" style="85" bestFit="1" customWidth="1"/>
    <col min="7429" max="7429" width="10" style="85" bestFit="1" customWidth="1"/>
    <col min="7430" max="7430" width="8.85546875" style="85" bestFit="1" customWidth="1"/>
    <col min="7431" max="7431" width="22.85546875" style="85" customWidth="1"/>
    <col min="7432" max="7432" width="59.7109375" style="85" bestFit="1" customWidth="1"/>
    <col min="7433" max="7433" width="57.85546875" style="85" bestFit="1" customWidth="1"/>
    <col min="7434" max="7434" width="35.28515625" style="85" bestFit="1" customWidth="1"/>
    <col min="7435" max="7435" width="28.140625" style="85" bestFit="1" customWidth="1"/>
    <col min="7436" max="7436" width="33.140625" style="85" bestFit="1" customWidth="1"/>
    <col min="7437" max="7437" width="26" style="85" bestFit="1" customWidth="1"/>
    <col min="7438" max="7438" width="19.140625" style="85" bestFit="1" customWidth="1"/>
    <col min="7439" max="7439" width="10.42578125" style="85" customWidth="1"/>
    <col min="7440" max="7440" width="11.85546875" style="85" customWidth="1"/>
    <col min="7441" max="7441" width="14.7109375" style="85" customWidth="1"/>
    <col min="7442" max="7442" width="9" style="85" bestFit="1" customWidth="1"/>
    <col min="7443" max="7682" width="9.140625" style="85"/>
    <col min="7683" max="7683" width="4.7109375" style="85" bestFit="1" customWidth="1"/>
    <col min="7684" max="7684" width="9.7109375" style="85" bestFit="1" customWidth="1"/>
    <col min="7685" max="7685" width="10" style="85" bestFit="1" customWidth="1"/>
    <col min="7686" max="7686" width="8.85546875" style="85" bestFit="1" customWidth="1"/>
    <col min="7687" max="7687" width="22.85546875" style="85" customWidth="1"/>
    <col min="7688" max="7688" width="59.7109375" style="85" bestFit="1" customWidth="1"/>
    <col min="7689" max="7689" width="57.85546875" style="85" bestFit="1" customWidth="1"/>
    <col min="7690" max="7690" width="35.28515625" style="85" bestFit="1" customWidth="1"/>
    <col min="7691" max="7691" width="28.140625" style="85" bestFit="1" customWidth="1"/>
    <col min="7692" max="7692" width="33.140625" style="85" bestFit="1" customWidth="1"/>
    <col min="7693" max="7693" width="26" style="85" bestFit="1" customWidth="1"/>
    <col min="7694" max="7694" width="19.140625" style="85" bestFit="1" customWidth="1"/>
    <col min="7695" max="7695" width="10.42578125" style="85" customWidth="1"/>
    <col min="7696" max="7696" width="11.85546875" style="85" customWidth="1"/>
    <col min="7697" max="7697" width="14.7109375" style="85" customWidth="1"/>
    <col min="7698" max="7698" width="9" style="85" bestFit="1" customWidth="1"/>
    <col min="7699" max="7938" width="9.140625" style="85"/>
    <col min="7939" max="7939" width="4.7109375" style="85" bestFit="1" customWidth="1"/>
    <col min="7940" max="7940" width="9.7109375" style="85" bestFit="1" customWidth="1"/>
    <col min="7941" max="7941" width="10" style="85" bestFit="1" customWidth="1"/>
    <col min="7942" max="7942" width="8.85546875" style="85" bestFit="1" customWidth="1"/>
    <col min="7943" max="7943" width="22.85546875" style="85" customWidth="1"/>
    <col min="7944" max="7944" width="59.7109375" style="85" bestFit="1" customWidth="1"/>
    <col min="7945" max="7945" width="57.85546875" style="85" bestFit="1" customWidth="1"/>
    <col min="7946" max="7946" width="35.28515625" style="85" bestFit="1" customWidth="1"/>
    <col min="7947" max="7947" width="28.140625" style="85" bestFit="1" customWidth="1"/>
    <col min="7948" max="7948" width="33.140625" style="85" bestFit="1" customWidth="1"/>
    <col min="7949" max="7949" width="26" style="85" bestFit="1" customWidth="1"/>
    <col min="7950" max="7950" width="19.140625" style="85" bestFit="1" customWidth="1"/>
    <col min="7951" max="7951" width="10.42578125" style="85" customWidth="1"/>
    <col min="7952" max="7952" width="11.85546875" style="85" customWidth="1"/>
    <col min="7953" max="7953" width="14.7109375" style="85" customWidth="1"/>
    <col min="7954" max="7954" width="9" style="85" bestFit="1" customWidth="1"/>
    <col min="7955" max="8194" width="9.140625" style="85"/>
    <col min="8195" max="8195" width="4.7109375" style="85" bestFit="1" customWidth="1"/>
    <col min="8196" max="8196" width="9.7109375" style="85" bestFit="1" customWidth="1"/>
    <col min="8197" max="8197" width="10" style="85" bestFit="1" customWidth="1"/>
    <col min="8198" max="8198" width="8.85546875" style="85" bestFit="1" customWidth="1"/>
    <col min="8199" max="8199" width="22.85546875" style="85" customWidth="1"/>
    <col min="8200" max="8200" width="59.7109375" style="85" bestFit="1" customWidth="1"/>
    <col min="8201" max="8201" width="57.85546875" style="85" bestFit="1" customWidth="1"/>
    <col min="8202" max="8202" width="35.28515625" style="85" bestFit="1" customWidth="1"/>
    <col min="8203" max="8203" width="28.140625" style="85" bestFit="1" customWidth="1"/>
    <col min="8204" max="8204" width="33.140625" style="85" bestFit="1" customWidth="1"/>
    <col min="8205" max="8205" width="26" style="85" bestFit="1" customWidth="1"/>
    <col min="8206" max="8206" width="19.140625" style="85" bestFit="1" customWidth="1"/>
    <col min="8207" max="8207" width="10.42578125" style="85" customWidth="1"/>
    <col min="8208" max="8208" width="11.85546875" style="85" customWidth="1"/>
    <col min="8209" max="8209" width="14.7109375" style="85" customWidth="1"/>
    <col min="8210" max="8210" width="9" style="85" bestFit="1" customWidth="1"/>
    <col min="8211" max="8450" width="9.140625" style="85"/>
    <col min="8451" max="8451" width="4.7109375" style="85" bestFit="1" customWidth="1"/>
    <col min="8452" max="8452" width="9.7109375" style="85" bestFit="1" customWidth="1"/>
    <col min="8453" max="8453" width="10" style="85" bestFit="1" customWidth="1"/>
    <col min="8454" max="8454" width="8.85546875" style="85" bestFit="1" customWidth="1"/>
    <col min="8455" max="8455" width="22.85546875" style="85" customWidth="1"/>
    <col min="8456" max="8456" width="59.7109375" style="85" bestFit="1" customWidth="1"/>
    <col min="8457" max="8457" width="57.85546875" style="85" bestFit="1" customWidth="1"/>
    <col min="8458" max="8458" width="35.28515625" style="85" bestFit="1" customWidth="1"/>
    <col min="8459" max="8459" width="28.140625" style="85" bestFit="1" customWidth="1"/>
    <col min="8460" max="8460" width="33.140625" style="85" bestFit="1" customWidth="1"/>
    <col min="8461" max="8461" width="26" style="85" bestFit="1" customWidth="1"/>
    <col min="8462" max="8462" width="19.140625" style="85" bestFit="1" customWidth="1"/>
    <col min="8463" max="8463" width="10.42578125" style="85" customWidth="1"/>
    <col min="8464" max="8464" width="11.85546875" style="85" customWidth="1"/>
    <col min="8465" max="8465" width="14.7109375" style="85" customWidth="1"/>
    <col min="8466" max="8466" width="9" style="85" bestFit="1" customWidth="1"/>
    <col min="8467" max="8706" width="9.140625" style="85"/>
    <col min="8707" max="8707" width="4.7109375" style="85" bestFit="1" customWidth="1"/>
    <col min="8708" max="8708" width="9.7109375" style="85" bestFit="1" customWidth="1"/>
    <col min="8709" max="8709" width="10" style="85" bestFit="1" customWidth="1"/>
    <col min="8710" max="8710" width="8.85546875" style="85" bestFit="1" customWidth="1"/>
    <col min="8711" max="8711" width="22.85546875" style="85" customWidth="1"/>
    <col min="8712" max="8712" width="59.7109375" style="85" bestFit="1" customWidth="1"/>
    <col min="8713" max="8713" width="57.85546875" style="85" bestFit="1" customWidth="1"/>
    <col min="8714" max="8714" width="35.28515625" style="85" bestFit="1" customWidth="1"/>
    <col min="8715" max="8715" width="28.140625" style="85" bestFit="1" customWidth="1"/>
    <col min="8716" max="8716" width="33.140625" style="85" bestFit="1" customWidth="1"/>
    <col min="8717" max="8717" width="26" style="85" bestFit="1" customWidth="1"/>
    <col min="8718" max="8718" width="19.140625" style="85" bestFit="1" customWidth="1"/>
    <col min="8719" max="8719" width="10.42578125" style="85" customWidth="1"/>
    <col min="8720" max="8720" width="11.85546875" style="85" customWidth="1"/>
    <col min="8721" max="8721" width="14.7109375" style="85" customWidth="1"/>
    <col min="8722" max="8722" width="9" style="85" bestFit="1" customWidth="1"/>
    <col min="8723" max="8962" width="9.140625" style="85"/>
    <col min="8963" max="8963" width="4.7109375" style="85" bestFit="1" customWidth="1"/>
    <col min="8964" max="8964" width="9.7109375" style="85" bestFit="1" customWidth="1"/>
    <col min="8965" max="8965" width="10" style="85" bestFit="1" customWidth="1"/>
    <col min="8966" max="8966" width="8.85546875" style="85" bestFit="1" customWidth="1"/>
    <col min="8967" max="8967" width="22.85546875" style="85" customWidth="1"/>
    <col min="8968" max="8968" width="59.7109375" style="85" bestFit="1" customWidth="1"/>
    <col min="8969" max="8969" width="57.85546875" style="85" bestFit="1" customWidth="1"/>
    <col min="8970" max="8970" width="35.28515625" style="85" bestFit="1" customWidth="1"/>
    <col min="8971" max="8971" width="28.140625" style="85" bestFit="1" customWidth="1"/>
    <col min="8972" max="8972" width="33.140625" style="85" bestFit="1" customWidth="1"/>
    <col min="8973" max="8973" width="26" style="85" bestFit="1" customWidth="1"/>
    <col min="8974" max="8974" width="19.140625" style="85" bestFit="1" customWidth="1"/>
    <col min="8975" max="8975" width="10.42578125" style="85" customWidth="1"/>
    <col min="8976" max="8976" width="11.85546875" style="85" customWidth="1"/>
    <col min="8977" max="8977" width="14.7109375" style="85" customWidth="1"/>
    <col min="8978" max="8978" width="9" style="85" bestFit="1" customWidth="1"/>
    <col min="8979" max="9218" width="9.140625" style="85"/>
    <col min="9219" max="9219" width="4.7109375" style="85" bestFit="1" customWidth="1"/>
    <col min="9220" max="9220" width="9.7109375" style="85" bestFit="1" customWidth="1"/>
    <col min="9221" max="9221" width="10" style="85" bestFit="1" customWidth="1"/>
    <col min="9222" max="9222" width="8.85546875" style="85" bestFit="1" customWidth="1"/>
    <col min="9223" max="9223" width="22.85546875" style="85" customWidth="1"/>
    <col min="9224" max="9224" width="59.7109375" style="85" bestFit="1" customWidth="1"/>
    <col min="9225" max="9225" width="57.85546875" style="85" bestFit="1" customWidth="1"/>
    <col min="9226" max="9226" width="35.28515625" style="85" bestFit="1" customWidth="1"/>
    <col min="9227" max="9227" width="28.140625" style="85" bestFit="1" customWidth="1"/>
    <col min="9228" max="9228" width="33.140625" style="85" bestFit="1" customWidth="1"/>
    <col min="9229" max="9229" width="26" style="85" bestFit="1" customWidth="1"/>
    <col min="9230" max="9230" width="19.140625" style="85" bestFit="1" customWidth="1"/>
    <col min="9231" max="9231" width="10.42578125" style="85" customWidth="1"/>
    <col min="9232" max="9232" width="11.85546875" style="85" customWidth="1"/>
    <col min="9233" max="9233" width="14.7109375" style="85" customWidth="1"/>
    <col min="9234" max="9234" width="9" style="85" bestFit="1" customWidth="1"/>
    <col min="9235" max="9474" width="9.140625" style="85"/>
    <col min="9475" max="9475" width="4.7109375" style="85" bestFit="1" customWidth="1"/>
    <col min="9476" max="9476" width="9.7109375" style="85" bestFit="1" customWidth="1"/>
    <col min="9477" max="9477" width="10" style="85" bestFit="1" customWidth="1"/>
    <col min="9478" max="9478" width="8.85546875" style="85" bestFit="1" customWidth="1"/>
    <col min="9479" max="9479" width="22.85546875" style="85" customWidth="1"/>
    <col min="9480" max="9480" width="59.7109375" style="85" bestFit="1" customWidth="1"/>
    <col min="9481" max="9481" width="57.85546875" style="85" bestFit="1" customWidth="1"/>
    <col min="9482" max="9482" width="35.28515625" style="85" bestFit="1" customWidth="1"/>
    <col min="9483" max="9483" width="28.140625" style="85" bestFit="1" customWidth="1"/>
    <col min="9484" max="9484" width="33.140625" style="85" bestFit="1" customWidth="1"/>
    <col min="9485" max="9485" width="26" style="85" bestFit="1" customWidth="1"/>
    <col min="9486" max="9486" width="19.140625" style="85" bestFit="1" customWidth="1"/>
    <col min="9487" max="9487" width="10.42578125" style="85" customWidth="1"/>
    <col min="9488" max="9488" width="11.85546875" style="85" customWidth="1"/>
    <col min="9489" max="9489" width="14.7109375" style="85" customWidth="1"/>
    <col min="9490" max="9490" width="9" style="85" bestFit="1" customWidth="1"/>
    <col min="9491" max="9730" width="9.140625" style="85"/>
    <col min="9731" max="9731" width="4.7109375" style="85" bestFit="1" customWidth="1"/>
    <col min="9732" max="9732" width="9.7109375" style="85" bestFit="1" customWidth="1"/>
    <col min="9733" max="9733" width="10" style="85" bestFit="1" customWidth="1"/>
    <col min="9734" max="9734" width="8.85546875" style="85" bestFit="1" customWidth="1"/>
    <col min="9735" max="9735" width="22.85546875" style="85" customWidth="1"/>
    <col min="9736" max="9736" width="59.7109375" style="85" bestFit="1" customWidth="1"/>
    <col min="9737" max="9737" width="57.85546875" style="85" bestFit="1" customWidth="1"/>
    <col min="9738" max="9738" width="35.28515625" style="85" bestFit="1" customWidth="1"/>
    <col min="9739" max="9739" width="28.140625" style="85" bestFit="1" customWidth="1"/>
    <col min="9740" max="9740" width="33.140625" style="85" bestFit="1" customWidth="1"/>
    <col min="9741" max="9741" width="26" style="85" bestFit="1" customWidth="1"/>
    <col min="9742" max="9742" width="19.140625" style="85" bestFit="1" customWidth="1"/>
    <col min="9743" max="9743" width="10.42578125" style="85" customWidth="1"/>
    <col min="9744" max="9744" width="11.85546875" style="85" customWidth="1"/>
    <col min="9745" max="9745" width="14.7109375" style="85" customWidth="1"/>
    <col min="9746" max="9746" width="9" style="85" bestFit="1" customWidth="1"/>
    <col min="9747" max="9986" width="9.140625" style="85"/>
    <col min="9987" max="9987" width="4.7109375" style="85" bestFit="1" customWidth="1"/>
    <col min="9988" max="9988" width="9.7109375" style="85" bestFit="1" customWidth="1"/>
    <col min="9989" max="9989" width="10" style="85" bestFit="1" customWidth="1"/>
    <col min="9990" max="9990" width="8.85546875" style="85" bestFit="1" customWidth="1"/>
    <col min="9991" max="9991" width="22.85546875" style="85" customWidth="1"/>
    <col min="9992" max="9992" width="59.7109375" style="85" bestFit="1" customWidth="1"/>
    <col min="9993" max="9993" width="57.85546875" style="85" bestFit="1" customWidth="1"/>
    <col min="9994" max="9994" width="35.28515625" style="85" bestFit="1" customWidth="1"/>
    <col min="9995" max="9995" width="28.140625" style="85" bestFit="1" customWidth="1"/>
    <col min="9996" max="9996" width="33.140625" style="85" bestFit="1" customWidth="1"/>
    <col min="9997" max="9997" width="26" style="85" bestFit="1" customWidth="1"/>
    <col min="9998" max="9998" width="19.140625" style="85" bestFit="1" customWidth="1"/>
    <col min="9999" max="9999" width="10.42578125" style="85" customWidth="1"/>
    <col min="10000" max="10000" width="11.85546875" style="85" customWidth="1"/>
    <col min="10001" max="10001" width="14.7109375" style="85" customWidth="1"/>
    <col min="10002" max="10002" width="9" style="85" bestFit="1" customWidth="1"/>
    <col min="10003" max="10242" width="9.140625" style="85"/>
    <col min="10243" max="10243" width="4.7109375" style="85" bestFit="1" customWidth="1"/>
    <col min="10244" max="10244" width="9.7109375" style="85" bestFit="1" customWidth="1"/>
    <col min="10245" max="10245" width="10" style="85" bestFit="1" customWidth="1"/>
    <col min="10246" max="10246" width="8.85546875" style="85" bestFit="1" customWidth="1"/>
    <col min="10247" max="10247" width="22.85546875" style="85" customWidth="1"/>
    <col min="10248" max="10248" width="59.7109375" style="85" bestFit="1" customWidth="1"/>
    <col min="10249" max="10249" width="57.85546875" style="85" bestFit="1" customWidth="1"/>
    <col min="10250" max="10250" width="35.28515625" style="85" bestFit="1" customWidth="1"/>
    <col min="10251" max="10251" width="28.140625" style="85" bestFit="1" customWidth="1"/>
    <col min="10252" max="10252" width="33.140625" style="85" bestFit="1" customWidth="1"/>
    <col min="10253" max="10253" width="26" style="85" bestFit="1" customWidth="1"/>
    <col min="10254" max="10254" width="19.140625" style="85" bestFit="1" customWidth="1"/>
    <col min="10255" max="10255" width="10.42578125" style="85" customWidth="1"/>
    <col min="10256" max="10256" width="11.85546875" style="85" customWidth="1"/>
    <col min="10257" max="10257" width="14.7109375" style="85" customWidth="1"/>
    <col min="10258" max="10258" width="9" style="85" bestFit="1" customWidth="1"/>
    <col min="10259" max="10498" width="9.140625" style="85"/>
    <col min="10499" max="10499" width="4.7109375" style="85" bestFit="1" customWidth="1"/>
    <col min="10500" max="10500" width="9.7109375" style="85" bestFit="1" customWidth="1"/>
    <col min="10501" max="10501" width="10" style="85" bestFit="1" customWidth="1"/>
    <col min="10502" max="10502" width="8.85546875" style="85" bestFit="1" customWidth="1"/>
    <col min="10503" max="10503" width="22.85546875" style="85" customWidth="1"/>
    <col min="10504" max="10504" width="59.7109375" style="85" bestFit="1" customWidth="1"/>
    <col min="10505" max="10505" width="57.85546875" style="85" bestFit="1" customWidth="1"/>
    <col min="10506" max="10506" width="35.28515625" style="85" bestFit="1" customWidth="1"/>
    <col min="10507" max="10507" width="28.140625" style="85" bestFit="1" customWidth="1"/>
    <col min="10508" max="10508" width="33.140625" style="85" bestFit="1" customWidth="1"/>
    <col min="10509" max="10509" width="26" style="85" bestFit="1" customWidth="1"/>
    <col min="10510" max="10510" width="19.140625" style="85" bestFit="1" customWidth="1"/>
    <col min="10511" max="10511" width="10.42578125" style="85" customWidth="1"/>
    <col min="10512" max="10512" width="11.85546875" style="85" customWidth="1"/>
    <col min="10513" max="10513" width="14.7109375" style="85" customWidth="1"/>
    <col min="10514" max="10514" width="9" style="85" bestFit="1" customWidth="1"/>
    <col min="10515" max="10754" width="9.140625" style="85"/>
    <col min="10755" max="10755" width="4.7109375" style="85" bestFit="1" customWidth="1"/>
    <col min="10756" max="10756" width="9.7109375" style="85" bestFit="1" customWidth="1"/>
    <col min="10757" max="10757" width="10" style="85" bestFit="1" customWidth="1"/>
    <col min="10758" max="10758" width="8.85546875" style="85" bestFit="1" customWidth="1"/>
    <col min="10759" max="10759" width="22.85546875" style="85" customWidth="1"/>
    <col min="10760" max="10760" width="59.7109375" style="85" bestFit="1" customWidth="1"/>
    <col min="10761" max="10761" width="57.85546875" style="85" bestFit="1" customWidth="1"/>
    <col min="10762" max="10762" width="35.28515625" style="85" bestFit="1" customWidth="1"/>
    <col min="10763" max="10763" width="28.140625" style="85" bestFit="1" customWidth="1"/>
    <col min="10764" max="10764" width="33.140625" style="85" bestFit="1" customWidth="1"/>
    <col min="10765" max="10765" width="26" style="85" bestFit="1" customWidth="1"/>
    <col min="10766" max="10766" width="19.140625" style="85" bestFit="1" customWidth="1"/>
    <col min="10767" max="10767" width="10.42578125" style="85" customWidth="1"/>
    <col min="10768" max="10768" width="11.85546875" style="85" customWidth="1"/>
    <col min="10769" max="10769" width="14.7109375" style="85" customWidth="1"/>
    <col min="10770" max="10770" width="9" style="85" bestFit="1" customWidth="1"/>
    <col min="10771" max="11010" width="9.140625" style="85"/>
    <col min="11011" max="11011" width="4.7109375" style="85" bestFit="1" customWidth="1"/>
    <col min="11012" max="11012" width="9.7109375" style="85" bestFit="1" customWidth="1"/>
    <col min="11013" max="11013" width="10" style="85" bestFit="1" customWidth="1"/>
    <col min="11014" max="11014" width="8.85546875" style="85" bestFit="1" customWidth="1"/>
    <col min="11015" max="11015" width="22.85546875" style="85" customWidth="1"/>
    <col min="11016" max="11016" width="59.7109375" style="85" bestFit="1" customWidth="1"/>
    <col min="11017" max="11017" width="57.85546875" style="85" bestFit="1" customWidth="1"/>
    <col min="11018" max="11018" width="35.28515625" style="85" bestFit="1" customWidth="1"/>
    <col min="11019" max="11019" width="28.140625" style="85" bestFit="1" customWidth="1"/>
    <col min="11020" max="11020" width="33.140625" style="85" bestFit="1" customWidth="1"/>
    <col min="11021" max="11021" width="26" style="85" bestFit="1" customWidth="1"/>
    <col min="11022" max="11022" width="19.140625" style="85" bestFit="1" customWidth="1"/>
    <col min="11023" max="11023" width="10.42578125" style="85" customWidth="1"/>
    <col min="11024" max="11024" width="11.85546875" style="85" customWidth="1"/>
    <col min="11025" max="11025" width="14.7109375" style="85" customWidth="1"/>
    <col min="11026" max="11026" width="9" style="85" bestFit="1" customWidth="1"/>
    <col min="11027" max="11266" width="9.140625" style="85"/>
    <col min="11267" max="11267" width="4.7109375" style="85" bestFit="1" customWidth="1"/>
    <col min="11268" max="11268" width="9.7109375" style="85" bestFit="1" customWidth="1"/>
    <col min="11269" max="11269" width="10" style="85" bestFit="1" customWidth="1"/>
    <col min="11270" max="11270" width="8.85546875" style="85" bestFit="1" customWidth="1"/>
    <col min="11271" max="11271" width="22.85546875" style="85" customWidth="1"/>
    <col min="11272" max="11272" width="59.7109375" style="85" bestFit="1" customWidth="1"/>
    <col min="11273" max="11273" width="57.85546875" style="85" bestFit="1" customWidth="1"/>
    <col min="11274" max="11274" width="35.28515625" style="85" bestFit="1" customWidth="1"/>
    <col min="11275" max="11275" width="28.140625" style="85" bestFit="1" customWidth="1"/>
    <col min="11276" max="11276" width="33.140625" style="85" bestFit="1" customWidth="1"/>
    <col min="11277" max="11277" width="26" style="85" bestFit="1" customWidth="1"/>
    <col min="11278" max="11278" width="19.140625" style="85" bestFit="1" customWidth="1"/>
    <col min="11279" max="11279" width="10.42578125" style="85" customWidth="1"/>
    <col min="11280" max="11280" width="11.85546875" style="85" customWidth="1"/>
    <col min="11281" max="11281" width="14.7109375" style="85" customWidth="1"/>
    <col min="11282" max="11282" width="9" style="85" bestFit="1" customWidth="1"/>
    <col min="11283" max="11522" width="9.140625" style="85"/>
    <col min="11523" max="11523" width="4.7109375" style="85" bestFit="1" customWidth="1"/>
    <col min="11524" max="11524" width="9.7109375" style="85" bestFit="1" customWidth="1"/>
    <col min="11525" max="11525" width="10" style="85" bestFit="1" customWidth="1"/>
    <col min="11526" max="11526" width="8.85546875" style="85" bestFit="1" customWidth="1"/>
    <col min="11527" max="11527" width="22.85546875" style="85" customWidth="1"/>
    <col min="11528" max="11528" width="59.7109375" style="85" bestFit="1" customWidth="1"/>
    <col min="11529" max="11529" width="57.85546875" style="85" bestFit="1" customWidth="1"/>
    <col min="11530" max="11530" width="35.28515625" style="85" bestFit="1" customWidth="1"/>
    <col min="11531" max="11531" width="28.140625" style="85" bestFit="1" customWidth="1"/>
    <col min="11532" max="11532" width="33.140625" style="85" bestFit="1" customWidth="1"/>
    <col min="11533" max="11533" width="26" style="85" bestFit="1" customWidth="1"/>
    <col min="11534" max="11534" width="19.140625" style="85" bestFit="1" customWidth="1"/>
    <col min="11535" max="11535" width="10.42578125" style="85" customWidth="1"/>
    <col min="11536" max="11536" width="11.85546875" style="85" customWidth="1"/>
    <col min="11537" max="11537" width="14.7109375" style="85" customWidth="1"/>
    <col min="11538" max="11538" width="9" style="85" bestFit="1" customWidth="1"/>
    <col min="11539" max="11778" width="9.140625" style="85"/>
    <col min="11779" max="11779" width="4.7109375" style="85" bestFit="1" customWidth="1"/>
    <col min="11780" max="11780" width="9.7109375" style="85" bestFit="1" customWidth="1"/>
    <col min="11781" max="11781" width="10" style="85" bestFit="1" customWidth="1"/>
    <col min="11782" max="11782" width="8.85546875" style="85" bestFit="1" customWidth="1"/>
    <col min="11783" max="11783" width="22.85546875" style="85" customWidth="1"/>
    <col min="11784" max="11784" width="59.7109375" style="85" bestFit="1" customWidth="1"/>
    <col min="11785" max="11785" width="57.85546875" style="85" bestFit="1" customWidth="1"/>
    <col min="11786" max="11786" width="35.28515625" style="85" bestFit="1" customWidth="1"/>
    <col min="11787" max="11787" width="28.140625" style="85" bestFit="1" customWidth="1"/>
    <col min="11788" max="11788" width="33.140625" style="85" bestFit="1" customWidth="1"/>
    <col min="11789" max="11789" width="26" style="85" bestFit="1" customWidth="1"/>
    <col min="11790" max="11790" width="19.140625" style="85" bestFit="1" customWidth="1"/>
    <col min="11791" max="11791" width="10.42578125" style="85" customWidth="1"/>
    <col min="11792" max="11792" width="11.85546875" style="85" customWidth="1"/>
    <col min="11793" max="11793" width="14.7109375" style="85" customWidth="1"/>
    <col min="11794" max="11794" width="9" style="85" bestFit="1" customWidth="1"/>
    <col min="11795" max="12034" width="9.140625" style="85"/>
    <col min="12035" max="12035" width="4.7109375" style="85" bestFit="1" customWidth="1"/>
    <col min="12036" max="12036" width="9.7109375" style="85" bestFit="1" customWidth="1"/>
    <col min="12037" max="12037" width="10" style="85" bestFit="1" customWidth="1"/>
    <col min="12038" max="12038" width="8.85546875" style="85" bestFit="1" customWidth="1"/>
    <col min="12039" max="12039" width="22.85546875" style="85" customWidth="1"/>
    <col min="12040" max="12040" width="59.7109375" style="85" bestFit="1" customWidth="1"/>
    <col min="12041" max="12041" width="57.85546875" style="85" bestFit="1" customWidth="1"/>
    <col min="12042" max="12042" width="35.28515625" style="85" bestFit="1" customWidth="1"/>
    <col min="12043" max="12043" width="28.140625" style="85" bestFit="1" customWidth="1"/>
    <col min="12044" max="12044" width="33.140625" style="85" bestFit="1" customWidth="1"/>
    <col min="12045" max="12045" width="26" style="85" bestFit="1" customWidth="1"/>
    <col min="12046" max="12046" width="19.140625" style="85" bestFit="1" customWidth="1"/>
    <col min="12047" max="12047" width="10.42578125" style="85" customWidth="1"/>
    <col min="12048" max="12048" width="11.85546875" style="85" customWidth="1"/>
    <col min="12049" max="12049" width="14.7109375" style="85" customWidth="1"/>
    <col min="12050" max="12050" width="9" style="85" bestFit="1" customWidth="1"/>
    <col min="12051" max="12290" width="9.140625" style="85"/>
    <col min="12291" max="12291" width="4.7109375" style="85" bestFit="1" customWidth="1"/>
    <col min="12292" max="12292" width="9.7109375" style="85" bestFit="1" customWidth="1"/>
    <col min="12293" max="12293" width="10" style="85" bestFit="1" customWidth="1"/>
    <col min="12294" max="12294" width="8.85546875" style="85" bestFit="1" customWidth="1"/>
    <col min="12295" max="12295" width="22.85546875" style="85" customWidth="1"/>
    <col min="12296" max="12296" width="59.7109375" style="85" bestFit="1" customWidth="1"/>
    <col min="12297" max="12297" width="57.85546875" style="85" bestFit="1" customWidth="1"/>
    <col min="12298" max="12298" width="35.28515625" style="85" bestFit="1" customWidth="1"/>
    <col min="12299" max="12299" width="28.140625" style="85" bestFit="1" customWidth="1"/>
    <col min="12300" max="12300" width="33.140625" style="85" bestFit="1" customWidth="1"/>
    <col min="12301" max="12301" width="26" style="85" bestFit="1" customWidth="1"/>
    <col min="12302" max="12302" width="19.140625" style="85" bestFit="1" customWidth="1"/>
    <col min="12303" max="12303" width="10.42578125" style="85" customWidth="1"/>
    <col min="12304" max="12304" width="11.85546875" style="85" customWidth="1"/>
    <col min="12305" max="12305" width="14.7109375" style="85" customWidth="1"/>
    <col min="12306" max="12306" width="9" style="85" bestFit="1" customWidth="1"/>
    <col min="12307" max="12546" width="9.140625" style="85"/>
    <col min="12547" max="12547" width="4.7109375" style="85" bestFit="1" customWidth="1"/>
    <col min="12548" max="12548" width="9.7109375" style="85" bestFit="1" customWidth="1"/>
    <col min="12549" max="12549" width="10" style="85" bestFit="1" customWidth="1"/>
    <col min="12550" max="12550" width="8.85546875" style="85" bestFit="1" customWidth="1"/>
    <col min="12551" max="12551" width="22.85546875" style="85" customWidth="1"/>
    <col min="12552" max="12552" width="59.7109375" style="85" bestFit="1" customWidth="1"/>
    <col min="12553" max="12553" width="57.85546875" style="85" bestFit="1" customWidth="1"/>
    <col min="12554" max="12554" width="35.28515625" style="85" bestFit="1" customWidth="1"/>
    <col min="12555" max="12555" width="28.140625" style="85" bestFit="1" customWidth="1"/>
    <col min="12556" max="12556" width="33.140625" style="85" bestFit="1" customWidth="1"/>
    <col min="12557" max="12557" width="26" style="85" bestFit="1" customWidth="1"/>
    <col min="12558" max="12558" width="19.140625" style="85" bestFit="1" customWidth="1"/>
    <col min="12559" max="12559" width="10.42578125" style="85" customWidth="1"/>
    <col min="12560" max="12560" width="11.85546875" style="85" customWidth="1"/>
    <col min="12561" max="12561" width="14.7109375" style="85" customWidth="1"/>
    <col min="12562" max="12562" width="9" style="85" bestFit="1" customWidth="1"/>
    <col min="12563" max="12802" width="9.140625" style="85"/>
    <col min="12803" max="12803" width="4.7109375" style="85" bestFit="1" customWidth="1"/>
    <col min="12804" max="12804" width="9.7109375" style="85" bestFit="1" customWidth="1"/>
    <col min="12805" max="12805" width="10" style="85" bestFit="1" customWidth="1"/>
    <col min="12806" max="12806" width="8.85546875" style="85" bestFit="1" customWidth="1"/>
    <col min="12807" max="12807" width="22.85546875" style="85" customWidth="1"/>
    <col min="12808" max="12808" width="59.7109375" style="85" bestFit="1" customWidth="1"/>
    <col min="12809" max="12809" width="57.85546875" style="85" bestFit="1" customWidth="1"/>
    <col min="12810" max="12810" width="35.28515625" style="85" bestFit="1" customWidth="1"/>
    <col min="12811" max="12811" width="28.140625" style="85" bestFit="1" customWidth="1"/>
    <col min="12812" max="12812" width="33.140625" style="85" bestFit="1" customWidth="1"/>
    <col min="12813" max="12813" width="26" style="85" bestFit="1" customWidth="1"/>
    <col min="12814" max="12814" width="19.140625" style="85" bestFit="1" customWidth="1"/>
    <col min="12815" max="12815" width="10.42578125" style="85" customWidth="1"/>
    <col min="12816" max="12816" width="11.85546875" style="85" customWidth="1"/>
    <col min="12817" max="12817" width="14.7109375" style="85" customWidth="1"/>
    <col min="12818" max="12818" width="9" style="85" bestFit="1" customWidth="1"/>
    <col min="12819" max="13058" width="9.140625" style="85"/>
    <col min="13059" max="13059" width="4.7109375" style="85" bestFit="1" customWidth="1"/>
    <col min="13060" max="13060" width="9.7109375" style="85" bestFit="1" customWidth="1"/>
    <col min="13061" max="13061" width="10" style="85" bestFit="1" customWidth="1"/>
    <col min="13062" max="13062" width="8.85546875" style="85" bestFit="1" customWidth="1"/>
    <col min="13063" max="13063" width="22.85546875" style="85" customWidth="1"/>
    <col min="13064" max="13064" width="59.7109375" style="85" bestFit="1" customWidth="1"/>
    <col min="13065" max="13065" width="57.85546875" style="85" bestFit="1" customWidth="1"/>
    <col min="13066" max="13066" width="35.28515625" style="85" bestFit="1" customWidth="1"/>
    <col min="13067" max="13067" width="28.140625" style="85" bestFit="1" customWidth="1"/>
    <col min="13068" max="13068" width="33.140625" style="85" bestFit="1" customWidth="1"/>
    <col min="13069" max="13069" width="26" style="85" bestFit="1" customWidth="1"/>
    <col min="13070" max="13070" width="19.140625" style="85" bestFit="1" customWidth="1"/>
    <col min="13071" max="13071" width="10.42578125" style="85" customWidth="1"/>
    <col min="13072" max="13072" width="11.85546875" style="85" customWidth="1"/>
    <col min="13073" max="13073" width="14.7109375" style="85" customWidth="1"/>
    <col min="13074" max="13074" width="9" style="85" bestFit="1" customWidth="1"/>
    <col min="13075" max="13314" width="9.140625" style="85"/>
    <col min="13315" max="13315" width="4.7109375" style="85" bestFit="1" customWidth="1"/>
    <col min="13316" max="13316" width="9.7109375" style="85" bestFit="1" customWidth="1"/>
    <col min="13317" max="13317" width="10" style="85" bestFit="1" customWidth="1"/>
    <col min="13318" max="13318" width="8.85546875" style="85" bestFit="1" customWidth="1"/>
    <col min="13319" max="13319" width="22.85546875" style="85" customWidth="1"/>
    <col min="13320" max="13320" width="59.7109375" style="85" bestFit="1" customWidth="1"/>
    <col min="13321" max="13321" width="57.85546875" style="85" bestFit="1" customWidth="1"/>
    <col min="13322" max="13322" width="35.28515625" style="85" bestFit="1" customWidth="1"/>
    <col min="13323" max="13323" width="28.140625" style="85" bestFit="1" customWidth="1"/>
    <col min="13324" max="13324" width="33.140625" style="85" bestFit="1" customWidth="1"/>
    <col min="13325" max="13325" width="26" style="85" bestFit="1" customWidth="1"/>
    <col min="13326" max="13326" width="19.140625" style="85" bestFit="1" customWidth="1"/>
    <col min="13327" max="13327" width="10.42578125" style="85" customWidth="1"/>
    <col min="13328" max="13328" width="11.85546875" style="85" customWidth="1"/>
    <col min="13329" max="13329" width="14.7109375" style="85" customWidth="1"/>
    <col min="13330" max="13330" width="9" style="85" bestFit="1" customWidth="1"/>
    <col min="13331" max="13570" width="9.140625" style="85"/>
    <col min="13571" max="13571" width="4.7109375" style="85" bestFit="1" customWidth="1"/>
    <col min="13572" max="13572" width="9.7109375" style="85" bestFit="1" customWidth="1"/>
    <col min="13573" max="13573" width="10" style="85" bestFit="1" customWidth="1"/>
    <col min="13574" max="13574" width="8.85546875" style="85" bestFit="1" customWidth="1"/>
    <col min="13575" max="13575" width="22.85546875" style="85" customWidth="1"/>
    <col min="13576" max="13576" width="59.7109375" style="85" bestFit="1" customWidth="1"/>
    <col min="13577" max="13577" width="57.85546875" style="85" bestFit="1" customWidth="1"/>
    <col min="13578" max="13578" width="35.28515625" style="85" bestFit="1" customWidth="1"/>
    <col min="13579" max="13579" width="28.140625" style="85" bestFit="1" customWidth="1"/>
    <col min="13580" max="13580" width="33.140625" style="85" bestFit="1" customWidth="1"/>
    <col min="13581" max="13581" width="26" style="85" bestFit="1" customWidth="1"/>
    <col min="13582" max="13582" width="19.140625" style="85" bestFit="1" customWidth="1"/>
    <col min="13583" max="13583" width="10.42578125" style="85" customWidth="1"/>
    <col min="13584" max="13584" width="11.85546875" style="85" customWidth="1"/>
    <col min="13585" max="13585" width="14.7109375" style="85" customWidth="1"/>
    <col min="13586" max="13586" width="9" style="85" bestFit="1" customWidth="1"/>
    <col min="13587" max="13826" width="9.140625" style="85"/>
    <col min="13827" max="13827" width="4.7109375" style="85" bestFit="1" customWidth="1"/>
    <col min="13828" max="13828" width="9.7109375" style="85" bestFit="1" customWidth="1"/>
    <col min="13829" max="13829" width="10" style="85" bestFit="1" customWidth="1"/>
    <col min="13830" max="13830" width="8.85546875" style="85" bestFit="1" customWidth="1"/>
    <col min="13831" max="13831" width="22.85546875" style="85" customWidth="1"/>
    <col min="13832" max="13832" width="59.7109375" style="85" bestFit="1" customWidth="1"/>
    <col min="13833" max="13833" width="57.85546875" style="85" bestFit="1" customWidth="1"/>
    <col min="13834" max="13834" width="35.28515625" style="85" bestFit="1" customWidth="1"/>
    <col min="13835" max="13835" width="28.140625" style="85" bestFit="1" customWidth="1"/>
    <col min="13836" max="13836" width="33.140625" style="85" bestFit="1" customWidth="1"/>
    <col min="13837" max="13837" width="26" style="85" bestFit="1" customWidth="1"/>
    <col min="13838" max="13838" width="19.140625" style="85" bestFit="1" customWidth="1"/>
    <col min="13839" max="13839" width="10.42578125" style="85" customWidth="1"/>
    <col min="13840" max="13840" width="11.85546875" style="85" customWidth="1"/>
    <col min="13841" max="13841" width="14.7109375" style="85" customWidth="1"/>
    <col min="13842" max="13842" width="9" style="85" bestFit="1" customWidth="1"/>
    <col min="13843" max="14082" width="9.140625" style="85"/>
    <col min="14083" max="14083" width="4.7109375" style="85" bestFit="1" customWidth="1"/>
    <col min="14084" max="14084" width="9.7109375" style="85" bestFit="1" customWidth="1"/>
    <col min="14085" max="14085" width="10" style="85" bestFit="1" customWidth="1"/>
    <col min="14086" max="14086" width="8.85546875" style="85" bestFit="1" customWidth="1"/>
    <col min="14087" max="14087" width="22.85546875" style="85" customWidth="1"/>
    <col min="14088" max="14088" width="59.7109375" style="85" bestFit="1" customWidth="1"/>
    <col min="14089" max="14089" width="57.85546875" style="85" bestFit="1" customWidth="1"/>
    <col min="14090" max="14090" width="35.28515625" style="85" bestFit="1" customWidth="1"/>
    <col min="14091" max="14091" width="28.140625" style="85" bestFit="1" customWidth="1"/>
    <col min="14092" max="14092" width="33.140625" style="85" bestFit="1" customWidth="1"/>
    <col min="14093" max="14093" width="26" style="85" bestFit="1" customWidth="1"/>
    <col min="14094" max="14094" width="19.140625" style="85" bestFit="1" customWidth="1"/>
    <col min="14095" max="14095" width="10.42578125" style="85" customWidth="1"/>
    <col min="14096" max="14096" width="11.85546875" style="85" customWidth="1"/>
    <col min="14097" max="14097" width="14.7109375" style="85" customWidth="1"/>
    <col min="14098" max="14098" width="9" style="85" bestFit="1" customWidth="1"/>
    <col min="14099" max="14338" width="9.140625" style="85"/>
    <col min="14339" max="14339" width="4.7109375" style="85" bestFit="1" customWidth="1"/>
    <col min="14340" max="14340" width="9.7109375" style="85" bestFit="1" customWidth="1"/>
    <col min="14341" max="14341" width="10" style="85" bestFit="1" customWidth="1"/>
    <col min="14342" max="14342" width="8.85546875" style="85" bestFit="1" customWidth="1"/>
    <col min="14343" max="14343" width="22.85546875" style="85" customWidth="1"/>
    <col min="14344" max="14344" width="59.7109375" style="85" bestFit="1" customWidth="1"/>
    <col min="14345" max="14345" width="57.85546875" style="85" bestFit="1" customWidth="1"/>
    <col min="14346" max="14346" width="35.28515625" style="85" bestFit="1" customWidth="1"/>
    <col min="14347" max="14347" width="28.140625" style="85" bestFit="1" customWidth="1"/>
    <col min="14348" max="14348" width="33.140625" style="85" bestFit="1" customWidth="1"/>
    <col min="14349" max="14349" width="26" style="85" bestFit="1" customWidth="1"/>
    <col min="14350" max="14350" width="19.140625" style="85" bestFit="1" customWidth="1"/>
    <col min="14351" max="14351" width="10.42578125" style="85" customWidth="1"/>
    <col min="14352" max="14352" width="11.85546875" style="85" customWidth="1"/>
    <col min="14353" max="14353" width="14.7109375" style="85" customWidth="1"/>
    <col min="14354" max="14354" width="9" style="85" bestFit="1" customWidth="1"/>
    <col min="14355" max="14594" width="9.140625" style="85"/>
    <col min="14595" max="14595" width="4.7109375" style="85" bestFit="1" customWidth="1"/>
    <col min="14596" max="14596" width="9.7109375" style="85" bestFit="1" customWidth="1"/>
    <col min="14597" max="14597" width="10" style="85" bestFit="1" customWidth="1"/>
    <col min="14598" max="14598" width="8.85546875" style="85" bestFit="1" customWidth="1"/>
    <col min="14599" max="14599" width="22.85546875" style="85" customWidth="1"/>
    <col min="14600" max="14600" width="59.7109375" style="85" bestFit="1" customWidth="1"/>
    <col min="14601" max="14601" width="57.85546875" style="85" bestFit="1" customWidth="1"/>
    <col min="14602" max="14602" width="35.28515625" style="85" bestFit="1" customWidth="1"/>
    <col min="14603" max="14603" width="28.140625" style="85" bestFit="1" customWidth="1"/>
    <col min="14604" max="14604" width="33.140625" style="85" bestFit="1" customWidth="1"/>
    <col min="14605" max="14605" width="26" style="85" bestFit="1" customWidth="1"/>
    <col min="14606" max="14606" width="19.140625" style="85" bestFit="1" customWidth="1"/>
    <col min="14607" max="14607" width="10.42578125" style="85" customWidth="1"/>
    <col min="14608" max="14608" width="11.85546875" style="85" customWidth="1"/>
    <col min="14609" max="14609" width="14.7109375" style="85" customWidth="1"/>
    <col min="14610" max="14610" width="9" style="85" bestFit="1" customWidth="1"/>
    <col min="14611" max="14850" width="9.140625" style="85"/>
    <col min="14851" max="14851" width="4.7109375" style="85" bestFit="1" customWidth="1"/>
    <col min="14852" max="14852" width="9.7109375" style="85" bestFit="1" customWidth="1"/>
    <col min="14853" max="14853" width="10" style="85" bestFit="1" customWidth="1"/>
    <col min="14854" max="14854" width="8.85546875" style="85" bestFit="1" customWidth="1"/>
    <col min="14855" max="14855" width="22.85546875" style="85" customWidth="1"/>
    <col min="14856" max="14856" width="59.7109375" style="85" bestFit="1" customWidth="1"/>
    <col min="14857" max="14857" width="57.85546875" style="85" bestFit="1" customWidth="1"/>
    <col min="14858" max="14858" width="35.28515625" style="85" bestFit="1" customWidth="1"/>
    <col min="14859" max="14859" width="28.140625" style="85" bestFit="1" customWidth="1"/>
    <col min="14860" max="14860" width="33.140625" style="85" bestFit="1" customWidth="1"/>
    <col min="14861" max="14861" width="26" style="85" bestFit="1" customWidth="1"/>
    <col min="14862" max="14862" width="19.140625" style="85" bestFit="1" customWidth="1"/>
    <col min="14863" max="14863" width="10.42578125" style="85" customWidth="1"/>
    <col min="14864" max="14864" width="11.85546875" style="85" customWidth="1"/>
    <col min="14865" max="14865" width="14.7109375" style="85" customWidth="1"/>
    <col min="14866" max="14866" width="9" style="85" bestFit="1" customWidth="1"/>
    <col min="14867" max="15106" width="9.140625" style="85"/>
    <col min="15107" max="15107" width="4.7109375" style="85" bestFit="1" customWidth="1"/>
    <col min="15108" max="15108" width="9.7109375" style="85" bestFit="1" customWidth="1"/>
    <col min="15109" max="15109" width="10" style="85" bestFit="1" customWidth="1"/>
    <col min="15110" max="15110" width="8.85546875" style="85" bestFit="1" customWidth="1"/>
    <col min="15111" max="15111" width="22.85546875" style="85" customWidth="1"/>
    <col min="15112" max="15112" width="59.7109375" style="85" bestFit="1" customWidth="1"/>
    <col min="15113" max="15113" width="57.85546875" style="85" bestFit="1" customWidth="1"/>
    <col min="15114" max="15114" width="35.28515625" style="85" bestFit="1" customWidth="1"/>
    <col min="15115" max="15115" width="28.140625" style="85" bestFit="1" customWidth="1"/>
    <col min="15116" max="15116" width="33.140625" style="85" bestFit="1" customWidth="1"/>
    <col min="15117" max="15117" width="26" style="85" bestFit="1" customWidth="1"/>
    <col min="15118" max="15118" width="19.140625" style="85" bestFit="1" customWidth="1"/>
    <col min="15119" max="15119" width="10.42578125" style="85" customWidth="1"/>
    <col min="15120" max="15120" width="11.85546875" style="85" customWidth="1"/>
    <col min="15121" max="15121" width="14.7109375" style="85" customWidth="1"/>
    <col min="15122" max="15122" width="9" style="85" bestFit="1" customWidth="1"/>
    <col min="15123" max="15362" width="9.140625" style="85"/>
    <col min="15363" max="15363" width="4.7109375" style="85" bestFit="1" customWidth="1"/>
    <col min="15364" max="15364" width="9.7109375" style="85" bestFit="1" customWidth="1"/>
    <col min="15365" max="15365" width="10" style="85" bestFit="1" customWidth="1"/>
    <col min="15366" max="15366" width="8.85546875" style="85" bestFit="1" customWidth="1"/>
    <col min="15367" max="15367" width="22.85546875" style="85" customWidth="1"/>
    <col min="15368" max="15368" width="59.7109375" style="85" bestFit="1" customWidth="1"/>
    <col min="15369" max="15369" width="57.85546875" style="85" bestFit="1" customWidth="1"/>
    <col min="15370" max="15370" width="35.28515625" style="85" bestFit="1" customWidth="1"/>
    <col min="15371" max="15371" width="28.140625" style="85" bestFit="1" customWidth="1"/>
    <col min="15372" max="15372" width="33.140625" style="85" bestFit="1" customWidth="1"/>
    <col min="15373" max="15373" width="26" style="85" bestFit="1" customWidth="1"/>
    <col min="15374" max="15374" width="19.140625" style="85" bestFit="1" customWidth="1"/>
    <col min="15375" max="15375" width="10.42578125" style="85" customWidth="1"/>
    <col min="15376" max="15376" width="11.85546875" style="85" customWidth="1"/>
    <col min="15377" max="15377" width="14.7109375" style="85" customWidth="1"/>
    <col min="15378" max="15378" width="9" style="85" bestFit="1" customWidth="1"/>
    <col min="15379" max="15618" width="9.140625" style="85"/>
    <col min="15619" max="15619" width="4.7109375" style="85" bestFit="1" customWidth="1"/>
    <col min="15620" max="15620" width="9.7109375" style="85" bestFit="1" customWidth="1"/>
    <col min="15621" max="15621" width="10" style="85" bestFit="1" customWidth="1"/>
    <col min="15622" max="15622" width="8.85546875" style="85" bestFit="1" customWidth="1"/>
    <col min="15623" max="15623" width="22.85546875" style="85" customWidth="1"/>
    <col min="15624" max="15624" width="59.7109375" style="85" bestFit="1" customWidth="1"/>
    <col min="15625" max="15625" width="57.85546875" style="85" bestFit="1" customWidth="1"/>
    <col min="15626" max="15626" width="35.28515625" style="85" bestFit="1" customWidth="1"/>
    <col min="15627" max="15627" width="28.140625" style="85" bestFit="1" customWidth="1"/>
    <col min="15628" max="15628" width="33.140625" style="85" bestFit="1" customWidth="1"/>
    <col min="15629" max="15629" width="26" style="85" bestFit="1" customWidth="1"/>
    <col min="15630" max="15630" width="19.140625" style="85" bestFit="1" customWidth="1"/>
    <col min="15631" max="15631" width="10.42578125" style="85" customWidth="1"/>
    <col min="15632" max="15632" width="11.85546875" style="85" customWidth="1"/>
    <col min="15633" max="15633" width="14.7109375" style="85" customWidth="1"/>
    <col min="15634" max="15634" width="9" style="85" bestFit="1" customWidth="1"/>
    <col min="15635" max="15874" width="9.140625" style="85"/>
    <col min="15875" max="15875" width="4.7109375" style="85" bestFit="1" customWidth="1"/>
    <col min="15876" max="15876" width="9.7109375" style="85" bestFit="1" customWidth="1"/>
    <col min="15877" max="15877" width="10" style="85" bestFit="1" customWidth="1"/>
    <col min="15878" max="15878" width="8.85546875" style="85" bestFit="1" customWidth="1"/>
    <col min="15879" max="15879" width="22.85546875" style="85" customWidth="1"/>
    <col min="15880" max="15880" width="59.7109375" style="85" bestFit="1" customWidth="1"/>
    <col min="15881" max="15881" width="57.85546875" style="85" bestFit="1" customWidth="1"/>
    <col min="15882" max="15882" width="35.28515625" style="85" bestFit="1" customWidth="1"/>
    <col min="15883" max="15883" width="28.140625" style="85" bestFit="1" customWidth="1"/>
    <col min="15884" max="15884" width="33.140625" style="85" bestFit="1" customWidth="1"/>
    <col min="15885" max="15885" width="26" style="85" bestFit="1" customWidth="1"/>
    <col min="15886" max="15886" width="19.140625" style="85" bestFit="1" customWidth="1"/>
    <col min="15887" max="15887" width="10.42578125" style="85" customWidth="1"/>
    <col min="15888" max="15888" width="11.85546875" style="85" customWidth="1"/>
    <col min="15889" max="15889" width="14.7109375" style="85" customWidth="1"/>
    <col min="15890" max="15890" width="9" style="85" bestFit="1" customWidth="1"/>
    <col min="15891" max="16130" width="9.140625" style="85"/>
    <col min="16131" max="16131" width="4.7109375" style="85" bestFit="1" customWidth="1"/>
    <col min="16132" max="16132" width="9.7109375" style="85" bestFit="1" customWidth="1"/>
    <col min="16133" max="16133" width="10" style="85" bestFit="1" customWidth="1"/>
    <col min="16134" max="16134" width="8.85546875" style="85" bestFit="1" customWidth="1"/>
    <col min="16135" max="16135" width="22.85546875" style="85" customWidth="1"/>
    <col min="16136" max="16136" width="59.7109375" style="85" bestFit="1" customWidth="1"/>
    <col min="16137" max="16137" width="57.85546875" style="85" bestFit="1" customWidth="1"/>
    <col min="16138" max="16138" width="35.28515625" style="85" bestFit="1" customWidth="1"/>
    <col min="16139" max="16139" width="28.140625" style="85" bestFit="1" customWidth="1"/>
    <col min="16140" max="16140" width="33.140625" style="85" bestFit="1" customWidth="1"/>
    <col min="16141" max="16141" width="26" style="85" bestFit="1" customWidth="1"/>
    <col min="16142" max="16142" width="19.140625" style="85" bestFit="1" customWidth="1"/>
    <col min="16143" max="16143" width="10.42578125" style="85" customWidth="1"/>
    <col min="16144" max="16144" width="11.85546875" style="85" customWidth="1"/>
    <col min="16145" max="16145" width="14.7109375" style="85" customWidth="1"/>
    <col min="16146" max="16146" width="9" style="85" bestFit="1" customWidth="1"/>
    <col min="16147" max="16384" width="9.140625" style="85"/>
  </cols>
  <sheetData>
    <row r="2" spans="1:19" x14ac:dyDescent="0.25">
      <c r="A2" s="14" t="s">
        <v>1052</v>
      </c>
    </row>
    <row r="4" spans="1:19" s="63" customFormat="1" ht="47.25" customHeight="1" x14ac:dyDescent="0.25">
      <c r="A4" s="821" t="s">
        <v>0</v>
      </c>
      <c r="B4" s="815" t="s">
        <v>1</v>
      </c>
      <c r="C4" s="815" t="s">
        <v>2</v>
      </c>
      <c r="D4" s="815" t="s">
        <v>3</v>
      </c>
      <c r="E4" s="821" t="s">
        <v>4</v>
      </c>
      <c r="F4" s="821" t="s">
        <v>5</v>
      </c>
      <c r="G4" s="821" t="s">
        <v>6</v>
      </c>
      <c r="H4" s="823" t="s">
        <v>7</v>
      </c>
      <c r="I4" s="823"/>
      <c r="J4" s="821" t="s">
        <v>8</v>
      </c>
      <c r="K4" s="824" t="s">
        <v>9</v>
      </c>
      <c r="L4" s="819"/>
      <c r="M4" s="825" t="s">
        <v>10</v>
      </c>
      <c r="N4" s="825"/>
      <c r="O4" s="825" t="s">
        <v>11</v>
      </c>
      <c r="P4" s="825"/>
      <c r="Q4" s="821" t="s">
        <v>12</v>
      </c>
      <c r="R4" s="815" t="s">
        <v>13</v>
      </c>
      <c r="S4" s="62"/>
    </row>
    <row r="5" spans="1:19" s="63" customFormat="1" ht="35.25" customHeight="1" x14ac:dyDescent="0.2">
      <c r="A5" s="822"/>
      <c r="B5" s="816"/>
      <c r="C5" s="816"/>
      <c r="D5" s="816"/>
      <c r="E5" s="822"/>
      <c r="F5" s="822"/>
      <c r="G5" s="822"/>
      <c r="H5" s="175" t="s">
        <v>14</v>
      </c>
      <c r="I5" s="175" t="s">
        <v>15</v>
      </c>
      <c r="J5" s="822"/>
      <c r="K5" s="176">
        <v>2020</v>
      </c>
      <c r="L5" s="176">
        <v>2021</v>
      </c>
      <c r="M5" s="176">
        <v>2020</v>
      </c>
      <c r="N5" s="176">
        <v>2021</v>
      </c>
      <c r="O5" s="176">
        <v>2020</v>
      </c>
      <c r="P5" s="176">
        <v>2021</v>
      </c>
      <c r="Q5" s="822"/>
      <c r="R5" s="816"/>
      <c r="S5" s="62"/>
    </row>
    <row r="6" spans="1:19" s="63" customFormat="1" ht="15.75" customHeight="1" x14ac:dyDescent="0.2">
      <c r="A6" s="173" t="s">
        <v>16</v>
      </c>
      <c r="B6" s="175" t="s">
        <v>17</v>
      </c>
      <c r="C6" s="175" t="s">
        <v>18</v>
      </c>
      <c r="D6" s="175" t="s">
        <v>19</v>
      </c>
      <c r="E6" s="173" t="s">
        <v>20</v>
      </c>
      <c r="F6" s="173" t="s">
        <v>21</v>
      </c>
      <c r="G6" s="173" t="s">
        <v>22</v>
      </c>
      <c r="H6" s="175" t="s">
        <v>23</v>
      </c>
      <c r="I6" s="175" t="s">
        <v>24</v>
      </c>
      <c r="J6" s="173" t="s">
        <v>25</v>
      </c>
      <c r="K6" s="176" t="s">
        <v>26</v>
      </c>
      <c r="L6" s="176" t="s">
        <v>27</v>
      </c>
      <c r="M6" s="177" t="s">
        <v>28</v>
      </c>
      <c r="N6" s="177" t="s">
        <v>29</v>
      </c>
      <c r="O6" s="177" t="s">
        <v>30</v>
      </c>
      <c r="P6" s="177" t="s">
        <v>31</v>
      </c>
      <c r="Q6" s="173" t="s">
        <v>32</v>
      </c>
      <c r="R6" s="175" t="s">
        <v>33</v>
      </c>
      <c r="S6" s="62"/>
    </row>
    <row r="7" spans="1:19" ht="59.25" customHeight="1" x14ac:dyDescent="0.25">
      <c r="A7" s="879">
        <v>1</v>
      </c>
      <c r="B7" s="836" t="s">
        <v>90</v>
      </c>
      <c r="C7" s="836">
        <v>5</v>
      </c>
      <c r="D7" s="836">
        <v>4</v>
      </c>
      <c r="E7" s="836" t="s">
        <v>215</v>
      </c>
      <c r="F7" s="836" t="s">
        <v>216</v>
      </c>
      <c r="G7" s="836" t="s">
        <v>200</v>
      </c>
      <c r="H7" s="168" t="s">
        <v>217</v>
      </c>
      <c r="I7" s="168">
        <v>240</v>
      </c>
      <c r="J7" s="836" t="s">
        <v>218</v>
      </c>
      <c r="K7" s="836" t="s">
        <v>34</v>
      </c>
      <c r="L7" s="836"/>
      <c r="M7" s="887">
        <v>15000</v>
      </c>
      <c r="N7" s="887"/>
      <c r="O7" s="887">
        <v>15000</v>
      </c>
      <c r="P7" s="856"/>
      <c r="Q7" s="836" t="s">
        <v>219</v>
      </c>
      <c r="R7" s="836" t="s">
        <v>220</v>
      </c>
      <c r="S7" s="12"/>
    </row>
    <row r="8" spans="1:19" ht="59.25" customHeight="1" x14ac:dyDescent="0.25">
      <c r="A8" s="879"/>
      <c r="B8" s="833"/>
      <c r="C8" s="833"/>
      <c r="D8" s="833"/>
      <c r="E8" s="833"/>
      <c r="F8" s="833"/>
      <c r="G8" s="833"/>
      <c r="H8" s="168" t="s">
        <v>192</v>
      </c>
      <c r="I8" s="168">
        <v>4</v>
      </c>
      <c r="J8" s="833"/>
      <c r="K8" s="833"/>
      <c r="L8" s="833"/>
      <c r="M8" s="888"/>
      <c r="N8" s="888"/>
      <c r="O8" s="888"/>
      <c r="P8" s="857"/>
      <c r="Q8" s="833"/>
      <c r="R8" s="833"/>
      <c r="S8" s="12"/>
    </row>
    <row r="9" spans="1:19" ht="51" customHeight="1" x14ac:dyDescent="0.25">
      <c r="A9" s="834">
        <v>2</v>
      </c>
      <c r="B9" s="836" t="s">
        <v>90</v>
      </c>
      <c r="C9" s="836">
        <v>5</v>
      </c>
      <c r="D9" s="836">
        <v>4</v>
      </c>
      <c r="E9" s="836" t="s">
        <v>215</v>
      </c>
      <c r="F9" s="836" t="s">
        <v>216</v>
      </c>
      <c r="G9" s="836" t="s">
        <v>200</v>
      </c>
      <c r="H9" s="243" t="s">
        <v>217</v>
      </c>
      <c r="I9" s="243">
        <v>345</v>
      </c>
      <c r="J9" s="836" t="s">
        <v>218</v>
      </c>
      <c r="K9" s="836"/>
      <c r="L9" s="836" t="s">
        <v>34</v>
      </c>
      <c r="M9" s="887"/>
      <c r="N9" s="887">
        <v>22330</v>
      </c>
      <c r="O9" s="887"/>
      <c r="P9" s="856">
        <v>22330</v>
      </c>
      <c r="Q9" s="836" t="s">
        <v>219</v>
      </c>
      <c r="R9" s="836" t="s">
        <v>220</v>
      </c>
      <c r="S9" s="12"/>
    </row>
    <row r="10" spans="1:19" ht="44.25" customHeight="1" x14ac:dyDescent="0.25">
      <c r="A10" s="835"/>
      <c r="B10" s="833"/>
      <c r="C10" s="833"/>
      <c r="D10" s="833"/>
      <c r="E10" s="833"/>
      <c r="F10" s="833"/>
      <c r="G10" s="833"/>
      <c r="H10" s="243" t="s">
        <v>192</v>
      </c>
      <c r="I10" s="243">
        <v>6</v>
      </c>
      <c r="J10" s="833"/>
      <c r="K10" s="833"/>
      <c r="L10" s="833"/>
      <c r="M10" s="888"/>
      <c r="N10" s="888"/>
      <c r="O10" s="888"/>
      <c r="P10" s="857"/>
      <c r="Q10" s="833"/>
      <c r="R10" s="833"/>
      <c r="S10" s="12"/>
    </row>
    <row r="11" spans="1:19" x14ac:dyDescent="0.25">
      <c r="P11" s="86"/>
    </row>
    <row r="12" spans="1:19" x14ac:dyDescent="0.25">
      <c r="M12" s="826"/>
      <c r="N12" s="829" t="s">
        <v>35</v>
      </c>
      <c r="O12" s="829"/>
      <c r="P12" s="829"/>
    </row>
    <row r="13" spans="1:19" x14ac:dyDescent="0.25">
      <c r="M13" s="827"/>
      <c r="N13" s="829" t="s">
        <v>36</v>
      </c>
      <c r="O13" s="829" t="s">
        <v>37</v>
      </c>
      <c r="P13" s="829"/>
    </row>
    <row r="14" spans="1:19" x14ac:dyDescent="0.25">
      <c r="M14" s="828"/>
      <c r="N14" s="829"/>
      <c r="O14" s="165">
        <v>2020</v>
      </c>
      <c r="P14" s="165">
        <v>2021</v>
      </c>
    </row>
    <row r="15" spans="1:19" x14ac:dyDescent="0.25">
      <c r="M15" s="165" t="s">
        <v>729</v>
      </c>
      <c r="N15" s="195">
        <v>2</v>
      </c>
      <c r="O15" s="178">
        <f>O7</f>
        <v>15000</v>
      </c>
      <c r="P15" s="196">
        <f>P9</f>
        <v>22330</v>
      </c>
    </row>
    <row r="16" spans="1:19" x14ac:dyDescent="0.25">
      <c r="M16" s="86"/>
      <c r="N16" s="86"/>
      <c r="O16" s="86"/>
      <c r="P16" s="86"/>
    </row>
    <row r="17" spans="13:16" x14ac:dyDescent="0.25">
      <c r="M17" s="86"/>
      <c r="N17" s="86"/>
      <c r="O17" s="86"/>
      <c r="P17" s="86"/>
    </row>
    <row r="18" spans="13:16" x14ac:dyDescent="0.25">
      <c r="M18" s="86"/>
      <c r="N18" s="86"/>
      <c r="O18" s="86"/>
      <c r="P18" s="86"/>
    </row>
    <row r="19" spans="13:16" x14ac:dyDescent="0.25">
      <c r="M19" s="86"/>
      <c r="N19" s="86"/>
      <c r="O19" s="86"/>
      <c r="P19" s="86"/>
    </row>
    <row r="20" spans="13:16" x14ac:dyDescent="0.25">
      <c r="M20" s="86"/>
      <c r="N20" s="86"/>
      <c r="O20" s="86"/>
      <c r="P20" s="86"/>
    </row>
    <row r="21" spans="13:16" x14ac:dyDescent="0.25">
      <c r="M21" s="86"/>
      <c r="N21" s="86"/>
      <c r="O21" s="86"/>
      <c r="P21" s="86"/>
    </row>
    <row r="22" spans="13:16" x14ac:dyDescent="0.25">
      <c r="M22" s="86"/>
      <c r="N22" s="86"/>
      <c r="O22" s="86"/>
      <c r="P22" s="86"/>
    </row>
    <row r="23" spans="13:16" x14ac:dyDescent="0.25">
      <c r="M23" s="86"/>
      <c r="N23" s="86"/>
      <c r="O23" s="86"/>
      <c r="P23" s="86"/>
    </row>
    <row r="24" spans="13:16" x14ac:dyDescent="0.25">
      <c r="M24" s="86"/>
      <c r="N24" s="86"/>
      <c r="O24" s="86"/>
      <c r="P24" s="86"/>
    </row>
    <row r="25" spans="13:16" x14ac:dyDescent="0.25">
      <c r="M25" s="86"/>
      <c r="N25" s="86"/>
      <c r="O25" s="86"/>
      <c r="P25" s="86"/>
    </row>
    <row r="26" spans="13:16" x14ac:dyDescent="0.25">
      <c r="M26" s="86"/>
      <c r="N26" s="86"/>
      <c r="O26" s="86"/>
      <c r="P26" s="86"/>
    </row>
    <row r="27" spans="13:16" x14ac:dyDescent="0.25">
      <c r="M27" s="86"/>
      <c r="N27" s="86"/>
      <c r="O27" s="86"/>
      <c r="P27" s="86"/>
    </row>
    <row r="28" spans="13:16" x14ac:dyDescent="0.25">
      <c r="M28" s="86"/>
      <c r="N28" s="86"/>
      <c r="O28" s="86"/>
      <c r="P28" s="86"/>
    </row>
    <row r="29" spans="13:16" x14ac:dyDescent="0.25">
      <c r="M29" s="86"/>
      <c r="N29" s="86"/>
      <c r="O29" s="86"/>
      <c r="P29" s="86"/>
    </row>
    <row r="30" spans="13:16" x14ac:dyDescent="0.25">
      <c r="M30" s="86"/>
      <c r="N30" s="86"/>
      <c r="O30" s="86"/>
      <c r="P30" s="86"/>
    </row>
    <row r="31" spans="13:16" x14ac:dyDescent="0.25">
      <c r="M31" s="86"/>
      <c r="N31" s="86"/>
      <c r="O31" s="86"/>
      <c r="P31" s="86"/>
    </row>
    <row r="32" spans="13:16" x14ac:dyDescent="0.25">
      <c r="M32" s="86"/>
      <c r="N32" s="86"/>
      <c r="O32" s="86"/>
      <c r="P32" s="86"/>
    </row>
    <row r="33" spans="13:16" x14ac:dyDescent="0.25">
      <c r="M33" s="86"/>
      <c r="N33" s="86"/>
      <c r="O33" s="86"/>
      <c r="P33" s="86"/>
    </row>
    <row r="34" spans="13:16" x14ac:dyDescent="0.25">
      <c r="M34" s="86"/>
      <c r="N34" s="86"/>
      <c r="O34" s="86"/>
      <c r="P34" s="86"/>
    </row>
    <row r="35" spans="13:16" x14ac:dyDescent="0.25">
      <c r="M35" s="86"/>
      <c r="N35" s="86"/>
      <c r="O35" s="86"/>
      <c r="P35" s="86"/>
    </row>
    <row r="36" spans="13:16" x14ac:dyDescent="0.25">
      <c r="M36" s="86"/>
      <c r="N36" s="86"/>
      <c r="O36" s="86"/>
      <c r="P36" s="86"/>
    </row>
    <row r="37" spans="13:16" x14ac:dyDescent="0.25">
      <c r="M37" s="86"/>
      <c r="N37" s="86"/>
      <c r="O37" s="86"/>
      <c r="P37" s="86"/>
    </row>
    <row r="38" spans="13:16" x14ac:dyDescent="0.25">
      <c r="M38" s="86"/>
      <c r="N38" s="86"/>
      <c r="O38" s="86"/>
      <c r="P38" s="86"/>
    </row>
    <row r="39" spans="13:16" x14ac:dyDescent="0.25">
      <c r="M39" s="86"/>
      <c r="N39" s="86"/>
      <c r="O39" s="86"/>
      <c r="P39" s="86"/>
    </row>
    <row r="40" spans="13:16" x14ac:dyDescent="0.25">
      <c r="M40" s="86"/>
      <c r="N40" s="86"/>
      <c r="O40" s="86"/>
      <c r="P40" s="86"/>
    </row>
    <row r="41" spans="13:16" x14ac:dyDescent="0.25">
      <c r="M41" s="86"/>
      <c r="N41" s="86"/>
      <c r="O41" s="86"/>
      <c r="P41" s="86"/>
    </row>
    <row r="42" spans="13:16" x14ac:dyDescent="0.25">
      <c r="M42" s="86"/>
      <c r="N42" s="86"/>
      <c r="O42" s="86"/>
      <c r="P42" s="86"/>
    </row>
    <row r="43" spans="13:16" x14ac:dyDescent="0.25">
      <c r="M43" s="86"/>
      <c r="N43" s="86"/>
      <c r="O43" s="86"/>
      <c r="P43" s="86"/>
    </row>
    <row r="44" spans="13:16" x14ac:dyDescent="0.25">
      <c r="M44" s="86"/>
      <c r="N44" s="86"/>
      <c r="O44" s="86"/>
      <c r="P44" s="86"/>
    </row>
    <row r="45" spans="13:16" x14ac:dyDescent="0.25">
      <c r="M45" s="86"/>
      <c r="N45" s="86"/>
      <c r="O45" s="86"/>
      <c r="P45" s="86"/>
    </row>
    <row r="46" spans="13:16" x14ac:dyDescent="0.25">
      <c r="M46" s="86"/>
      <c r="N46" s="86"/>
      <c r="O46" s="86"/>
      <c r="P46" s="86"/>
    </row>
    <row r="47" spans="13:16" x14ac:dyDescent="0.25">
      <c r="M47" s="86"/>
      <c r="N47" s="86"/>
      <c r="O47" s="86"/>
      <c r="P47" s="86"/>
    </row>
    <row r="48" spans="13:16" x14ac:dyDescent="0.25">
      <c r="M48" s="86"/>
      <c r="N48" s="86"/>
      <c r="O48" s="86"/>
      <c r="P48" s="86"/>
    </row>
    <row r="49" spans="13:16" x14ac:dyDescent="0.25">
      <c r="M49" s="86"/>
      <c r="N49" s="86"/>
      <c r="O49" s="86"/>
      <c r="P49" s="86"/>
    </row>
    <row r="50" spans="13:16" x14ac:dyDescent="0.25">
      <c r="M50" s="86"/>
      <c r="N50" s="86"/>
      <c r="O50" s="86"/>
      <c r="P50" s="86"/>
    </row>
    <row r="51" spans="13:16" x14ac:dyDescent="0.25">
      <c r="M51" s="86"/>
      <c r="N51" s="86"/>
      <c r="O51" s="86"/>
      <c r="P51" s="86"/>
    </row>
    <row r="52" spans="13:16" x14ac:dyDescent="0.25">
      <c r="M52" s="86"/>
      <c r="N52" s="86"/>
      <c r="O52" s="86"/>
      <c r="P52" s="86"/>
    </row>
    <row r="53" spans="13:16" x14ac:dyDescent="0.25">
      <c r="M53" s="86"/>
      <c r="N53" s="86"/>
      <c r="O53" s="86"/>
      <c r="P53" s="86"/>
    </row>
    <row r="54" spans="13:16" x14ac:dyDescent="0.25">
      <c r="M54" s="86"/>
      <c r="N54" s="86"/>
      <c r="O54" s="86"/>
      <c r="P54" s="86"/>
    </row>
    <row r="55" spans="13:16" x14ac:dyDescent="0.25">
      <c r="M55" s="86"/>
      <c r="N55" s="86"/>
      <c r="O55" s="86"/>
      <c r="P55" s="86"/>
    </row>
    <row r="56" spans="13:16" x14ac:dyDescent="0.25">
      <c r="M56" s="86"/>
      <c r="N56" s="86"/>
      <c r="O56" s="86"/>
      <c r="P56" s="86"/>
    </row>
    <row r="57" spans="13:16" x14ac:dyDescent="0.25">
      <c r="M57" s="86"/>
      <c r="N57" s="86"/>
      <c r="O57" s="86"/>
      <c r="P57" s="86"/>
    </row>
    <row r="58" spans="13:16" x14ac:dyDescent="0.25">
      <c r="M58" s="86"/>
      <c r="N58" s="86"/>
    </row>
    <row r="59" spans="13:16" x14ac:dyDescent="0.25">
      <c r="M59" s="86"/>
      <c r="N59" s="86"/>
    </row>
    <row r="60" spans="13:16" x14ac:dyDescent="0.25">
      <c r="M60" s="86"/>
      <c r="N60" s="86"/>
    </row>
    <row r="61" spans="13:16" x14ac:dyDescent="0.25">
      <c r="M61" s="86"/>
      <c r="N61" s="86"/>
    </row>
    <row r="62" spans="13:16" x14ac:dyDescent="0.25">
      <c r="M62" s="86"/>
      <c r="N62" s="86"/>
    </row>
  </sheetData>
  <mergeCells count="50">
    <mergeCell ref="Q9:Q10"/>
    <mergeCell ref="R9:R10"/>
    <mergeCell ref="M12:M14"/>
    <mergeCell ref="N12:P12"/>
    <mergeCell ref="N13:N14"/>
    <mergeCell ref="O13:P13"/>
    <mergeCell ref="P9:P10"/>
    <mergeCell ref="A9:A10"/>
    <mergeCell ref="B9:B10"/>
    <mergeCell ref="C9:C10"/>
    <mergeCell ref="D9:D10"/>
    <mergeCell ref="E9:E10"/>
    <mergeCell ref="F9:F10"/>
    <mergeCell ref="G9:G10"/>
    <mergeCell ref="J9:J10"/>
    <mergeCell ref="Q7:Q8"/>
    <mergeCell ref="R7:R8"/>
    <mergeCell ref="K7:K8"/>
    <mergeCell ref="L7:L8"/>
    <mergeCell ref="M7:M8"/>
    <mergeCell ref="N7:N8"/>
    <mergeCell ref="O7:O8"/>
    <mergeCell ref="P7:P8"/>
    <mergeCell ref="K9:K10"/>
    <mergeCell ref="L9:L10"/>
    <mergeCell ref="M9:M10"/>
    <mergeCell ref="N9:N10"/>
    <mergeCell ref="O9:O10"/>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pageSetup paperSize="8" scale="55" fitToHeight="0" orientation="landscape" horizont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205A2-0F5F-445C-9FC4-B6027322E067}">
  <dimension ref="A2:S53"/>
  <sheetViews>
    <sheetView topLeftCell="A34" zoomScale="70" zoomScaleNormal="70" workbookViewId="0">
      <selection activeCell="P54" sqref="P54"/>
    </sheetView>
  </sheetViews>
  <sheetFormatPr defaultRowHeight="15" x14ac:dyDescent="0.25"/>
  <cols>
    <col min="1" max="1" width="4.7109375" style="85" customWidth="1"/>
    <col min="2" max="2" width="8.85546875" style="85" customWidth="1"/>
    <col min="3" max="3" width="11.42578125" style="85" customWidth="1"/>
    <col min="4" max="4" width="9.7109375" style="85" customWidth="1"/>
    <col min="5" max="5" width="45.7109375" style="85" customWidth="1"/>
    <col min="6" max="6" width="61.42578125" style="85" customWidth="1"/>
    <col min="7" max="7" width="35.7109375" style="85" customWidth="1"/>
    <col min="8" max="8" width="20.42578125" style="85" customWidth="1"/>
    <col min="9" max="9" width="12.140625" style="85" customWidth="1"/>
    <col min="10" max="10" width="32.140625" style="85" customWidth="1"/>
    <col min="11" max="11" width="12.140625" style="85" customWidth="1"/>
    <col min="12" max="12" width="12.7109375" style="85" customWidth="1"/>
    <col min="13" max="13" width="17.85546875" style="85" customWidth="1"/>
    <col min="14" max="14" width="17.28515625" style="85" customWidth="1"/>
    <col min="15" max="16" width="18" style="85" customWidth="1"/>
    <col min="17" max="17" width="21.28515625" style="85" customWidth="1"/>
    <col min="18" max="18" width="23.5703125" style="85" customWidth="1"/>
    <col min="19" max="19" width="19.5703125" style="85" customWidth="1"/>
    <col min="20" max="258" width="9.140625" style="85"/>
    <col min="259" max="259" width="4.7109375" style="85" bestFit="1" customWidth="1"/>
    <col min="260" max="260" width="9.7109375" style="85" bestFit="1" customWidth="1"/>
    <col min="261" max="261" width="10" style="85" bestFit="1" customWidth="1"/>
    <col min="262" max="262" width="8.85546875" style="85" bestFit="1" customWidth="1"/>
    <col min="263" max="263" width="22.85546875" style="85" customWidth="1"/>
    <col min="264" max="264" width="59.7109375" style="85" bestFit="1" customWidth="1"/>
    <col min="265" max="265" width="57.85546875" style="85" bestFit="1" customWidth="1"/>
    <col min="266" max="266" width="35.28515625" style="85" bestFit="1" customWidth="1"/>
    <col min="267" max="267" width="28.140625" style="85" bestFit="1" customWidth="1"/>
    <col min="268" max="268" width="33.140625" style="85" bestFit="1" customWidth="1"/>
    <col min="269" max="269" width="26" style="85" bestFit="1" customWidth="1"/>
    <col min="270" max="270" width="19.140625" style="85" bestFit="1" customWidth="1"/>
    <col min="271" max="271" width="10.42578125" style="85" customWidth="1"/>
    <col min="272" max="272" width="11.85546875" style="85" customWidth="1"/>
    <col min="273" max="273" width="14.7109375" style="85" customWidth="1"/>
    <col min="274" max="274" width="9" style="85" bestFit="1" customWidth="1"/>
    <col min="275" max="514" width="9.140625" style="85"/>
    <col min="515" max="515" width="4.7109375" style="85" bestFit="1" customWidth="1"/>
    <col min="516" max="516" width="9.7109375" style="85" bestFit="1" customWidth="1"/>
    <col min="517" max="517" width="10" style="85" bestFit="1" customWidth="1"/>
    <col min="518" max="518" width="8.85546875" style="85" bestFit="1" customWidth="1"/>
    <col min="519" max="519" width="22.85546875" style="85" customWidth="1"/>
    <col min="520" max="520" width="59.7109375" style="85" bestFit="1" customWidth="1"/>
    <col min="521" max="521" width="57.85546875" style="85" bestFit="1" customWidth="1"/>
    <col min="522" max="522" width="35.28515625" style="85" bestFit="1" customWidth="1"/>
    <col min="523" max="523" width="28.140625" style="85" bestFit="1" customWidth="1"/>
    <col min="524" max="524" width="33.140625" style="85" bestFit="1" customWidth="1"/>
    <col min="525" max="525" width="26" style="85" bestFit="1" customWidth="1"/>
    <col min="526" max="526" width="19.140625" style="85" bestFit="1" customWidth="1"/>
    <col min="527" max="527" width="10.42578125" style="85" customWidth="1"/>
    <col min="528" max="528" width="11.85546875" style="85" customWidth="1"/>
    <col min="529" max="529" width="14.7109375" style="85" customWidth="1"/>
    <col min="530" max="530" width="9" style="85" bestFit="1" customWidth="1"/>
    <col min="531" max="770" width="9.140625" style="85"/>
    <col min="771" max="771" width="4.7109375" style="85" bestFit="1" customWidth="1"/>
    <col min="772" max="772" width="9.7109375" style="85" bestFit="1" customWidth="1"/>
    <col min="773" max="773" width="10" style="85" bestFit="1" customWidth="1"/>
    <col min="774" max="774" width="8.85546875" style="85" bestFit="1" customWidth="1"/>
    <col min="775" max="775" width="22.85546875" style="85" customWidth="1"/>
    <col min="776" max="776" width="59.7109375" style="85" bestFit="1" customWidth="1"/>
    <col min="777" max="777" width="57.85546875" style="85" bestFit="1" customWidth="1"/>
    <col min="778" max="778" width="35.28515625" style="85" bestFit="1" customWidth="1"/>
    <col min="779" max="779" width="28.140625" style="85" bestFit="1" customWidth="1"/>
    <col min="780" max="780" width="33.140625" style="85" bestFit="1" customWidth="1"/>
    <col min="781" max="781" width="26" style="85" bestFit="1" customWidth="1"/>
    <col min="782" max="782" width="19.140625" style="85" bestFit="1" customWidth="1"/>
    <col min="783" max="783" width="10.42578125" style="85" customWidth="1"/>
    <col min="784" max="784" width="11.85546875" style="85" customWidth="1"/>
    <col min="785" max="785" width="14.7109375" style="85" customWidth="1"/>
    <col min="786" max="786" width="9" style="85" bestFit="1" customWidth="1"/>
    <col min="787" max="1026" width="9.140625" style="85"/>
    <col min="1027" max="1027" width="4.7109375" style="85" bestFit="1" customWidth="1"/>
    <col min="1028" max="1028" width="9.7109375" style="85" bestFit="1" customWidth="1"/>
    <col min="1029" max="1029" width="10" style="85" bestFit="1" customWidth="1"/>
    <col min="1030" max="1030" width="8.85546875" style="85" bestFit="1" customWidth="1"/>
    <col min="1031" max="1031" width="22.85546875" style="85" customWidth="1"/>
    <col min="1032" max="1032" width="59.7109375" style="85" bestFit="1" customWidth="1"/>
    <col min="1033" max="1033" width="57.85546875" style="85" bestFit="1" customWidth="1"/>
    <col min="1034" max="1034" width="35.28515625" style="85" bestFit="1" customWidth="1"/>
    <col min="1035" max="1035" width="28.140625" style="85" bestFit="1" customWidth="1"/>
    <col min="1036" max="1036" width="33.140625" style="85" bestFit="1" customWidth="1"/>
    <col min="1037" max="1037" width="26" style="85" bestFit="1" customWidth="1"/>
    <col min="1038" max="1038" width="19.140625" style="85" bestFit="1" customWidth="1"/>
    <col min="1039" max="1039" width="10.42578125" style="85" customWidth="1"/>
    <col min="1040" max="1040" width="11.85546875" style="85" customWidth="1"/>
    <col min="1041" max="1041" width="14.7109375" style="85" customWidth="1"/>
    <col min="1042" max="1042" width="9" style="85" bestFit="1" customWidth="1"/>
    <col min="1043" max="1282" width="9.140625" style="85"/>
    <col min="1283" max="1283" width="4.7109375" style="85" bestFit="1" customWidth="1"/>
    <col min="1284" max="1284" width="9.7109375" style="85" bestFit="1" customWidth="1"/>
    <col min="1285" max="1285" width="10" style="85" bestFit="1" customWidth="1"/>
    <col min="1286" max="1286" width="8.85546875" style="85" bestFit="1" customWidth="1"/>
    <col min="1287" max="1287" width="22.85546875" style="85" customWidth="1"/>
    <col min="1288" max="1288" width="59.7109375" style="85" bestFit="1" customWidth="1"/>
    <col min="1289" max="1289" width="57.85546875" style="85" bestFit="1" customWidth="1"/>
    <col min="1290" max="1290" width="35.28515625" style="85" bestFit="1" customWidth="1"/>
    <col min="1291" max="1291" width="28.140625" style="85" bestFit="1" customWidth="1"/>
    <col min="1292" max="1292" width="33.140625" style="85" bestFit="1" customWidth="1"/>
    <col min="1293" max="1293" width="26" style="85" bestFit="1" customWidth="1"/>
    <col min="1294" max="1294" width="19.140625" style="85" bestFit="1" customWidth="1"/>
    <col min="1295" max="1295" width="10.42578125" style="85" customWidth="1"/>
    <col min="1296" max="1296" width="11.85546875" style="85" customWidth="1"/>
    <col min="1297" max="1297" width="14.7109375" style="85" customWidth="1"/>
    <col min="1298" max="1298" width="9" style="85" bestFit="1" customWidth="1"/>
    <col min="1299" max="1538" width="9.140625" style="85"/>
    <col min="1539" max="1539" width="4.7109375" style="85" bestFit="1" customWidth="1"/>
    <col min="1540" max="1540" width="9.7109375" style="85" bestFit="1" customWidth="1"/>
    <col min="1541" max="1541" width="10" style="85" bestFit="1" customWidth="1"/>
    <col min="1542" max="1542" width="8.85546875" style="85" bestFit="1" customWidth="1"/>
    <col min="1543" max="1543" width="22.85546875" style="85" customWidth="1"/>
    <col min="1544" max="1544" width="59.7109375" style="85" bestFit="1" customWidth="1"/>
    <col min="1545" max="1545" width="57.85546875" style="85" bestFit="1" customWidth="1"/>
    <col min="1546" max="1546" width="35.28515625" style="85" bestFit="1" customWidth="1"/>
    <col min="1547" max="1547" width="28.140625" style="85" bestFit="1" customWidth="1"/>
    <col min="1548" max="1548" width="33.140625" style="85" bestFit="1" customWidth="1"/>
    <col min="1549" max="1549" width="26" style="85" bestFit="1" customWidth="1"/>
    <col min="1550" max="1550" width="19.140625" style="85" bestFit="1" customWidth="1"/>
    <col min="1551" max="1551" width="10.42578125" style="85" customWidth="1"/>
    <col min="1552" max="1552" width="11.85546875" style="85" customWidth="1"/>
    <col min="1553" max="1553" width="14.7109375" style="85" customWidth="1"/>
    <col min="1554" max="1554" width="9" style="85" bestFit="1" customWidth="1"/>
    <col min="1555" max="1794" width="9.140625" style="85"/>
    <col min="1795" max="1795" width="4.7109375" style="85" bestFit="1" customWidth="1"/>
    <col min="1796" max="1796" width="9.7109375" style="85" bestFit="1" customWidth="1"/>
    <col min="1797" max="1797" width="10" style="85" bestFit="1" customWidth="1"/>
    <col min="1798" max="1798" width="8.85546875" style="85" bestFit="1" customWidth="1"/>
    <col min="1799" max="1799" width="22.85546875" style="85" customWidth="1"/>
    <col min="1800" max="1800" width="59.7109375" style="85" bestFit="1" customWidth="1"/>
    <col min="1801" max="1801" width="57.85546875" style="85" bestFit="1" customWidth="1"/>
    <col min="1802" max="1802" width="35.28515625" style="85" bestFit="1" customWidth="1"/>
    <col min="1803" max="1803" width="28.140625" style="85" bestFit="1" customWidth="1"/>
    <col min="1804" max="1804" width="33.140625" style="85" bestFit="1" customWidth="1"/>
    <col min="1805" max="1805" width="26" style="85" bestFit="1" customWidth="1"/>
    <col min="1806" max="1806" width="19.140625" style="85" bestFit="1" customWidth="1"/>
    <col min="1807" max="1807" width="10.42578125" style="85" customWidth="1"/>
    <col min="1808" max="1808" width="11.85546875" style="85" customWidth="1"/>
    <col min="1809" max="1809" width="14.7109375" style="85" customWidth="1"/>
    <col min="1810" max="1810" width="9" style="85" bestFit="1" customWidth="1"/>
    <col min="1811" max="2050" width="9.140625" style="85"/>
    <col min="2051" max="2051" width="4.7109375" style="85" bestFit="1" customWidth="1"/>
    <col min="2052" max="2052" width="9.7109375" style="85" bestFit="1" customWidth="1"/>
    <col min="2053" max="2053" width="10" style="85" bestFit="1" customWidth="1"/>
    <col min="2054" max="2054" width="8.85546875" style="85" bestFit="1" customWidth="1"/>
    <col min="2055" max="2055" width="22.85546875" style="85" customWidth="1"/>
    <col min="2056" max="2056" width="59.7109375" style="85" bestFit="1" customWidth="1"/>
    <col min="2057" max="2057" width="57.85546875" style="85" bestFit="1" customWidth="1"/>
    <col min="2058" max="2058" width="35.28515625" style="85" bestFit="1" customWidth="1"/>
    <col min="2059" max="2059" width="28.140625" style="85" bestFit="1" customWidth="1"/>
    <col min="2060" max="2060" width="33.140625" style="85" bestFit="1" customWidth="1"/>
    <col min="2061" max="2061" width="26" style="85" bestFit="1" customWidth="1"/>
    <col min="2062" max="2062" width="19.140625" style="85" bestFit="1" customWidth="1"/>
    <col min="2063" max="2063" width="10.42578125" style="85" customWidth="1"/>
    <col min="2064" max="2064" width="11.85546875" style="85" customWidth="1"/>
    <col min="2065" max="2065" width="14.7109375" style="85" customWidth="1"/>
    <col min="2066" max="2066" width="9" style="85" bestFit="1" customWidth="1"/>
    <col min="2067" max="2306" width="9.140625" style="85"/>
    <col min="2307" max="2307" width="4.7109375" style="85" bestFit="1" customWidth="1"/>
    <col min="2308" max="2308" width="9.7109375" style="85" bestFit="1" customWidth="1"/>
    <col min="2309" max="2309" width="10" style="85" bestFit="1" customWidth="1"/>
    <col min="2310" max="2310" width="8.85546875" style="85" bestFit="1" customWidth="1"/>
    <col min="2311" max="2311" width="22.85546875" style="85" customWidth="1"/>
    <col min="2312" max="2312" width="59.7109375" style="85" bestFit="1" customWidth="1"/>
    <col min="2313" max="2313" width="57.85546875" style="85" bestFit="1" customWidth="1"/>
    <col min="2314" max="2314" width="35.28515625" style="85" bestFit="1" customWidth="1"/>
    <col min="2315" max="2315" width="28.140625" style="85" bestFit="1" customWidth="1"/>
    <col min="2316" max="2316" width="33.140625" style="85" bestFit="1" customWidth="1"/>
    <col min="2317" max="2317" width="26" style="85" bestFit="1" customWidth="1"/>
    <col min="2318" max="2318" width="19.140625" style="85" bestFit="1" customWidth="1"/>
    <col min="2319" max="2319" width="10.42578125" style="85" customWidth="1"/>
    <col min="2320" max="2320" width="11.85546875" style="85" customWidth="1"/>
    <col min="2321" max="2321" width="14.7109375" style="85" customWidth="1"/>
    <col min="2322" max="2322" width="9" style="85" bestFit="1" customWidth="1"/>
    <col min="2323" max="2562" width="9.140625" style="85"/>
    <col min="2563" max="2563" width="4.7109375" style="85" bestFit="1" customWidth="1"/>
    <col min="2564" max="2564" width="9.7109375" style="85" bestFit="1" customWidth="1"/>
    <col min="2565" max="2565" width="10" style="85" bestFit="1" customWidth="1"/>
    <col min="2566" max="2566" width="8.85546875" style="85" bestFit="1" customWidth="1"/>
    <col min="2567" max="2567" width="22.85546875" style="85" customWidth="1"/>
    <col min="2568" max="2568" width="59.7109375" style="85" bestFit="1" customWidth="1"/>
    <col min="2569" max="2569" width="57.85546875" style="85" bestFit="1" customWidth="1"/>
    <col min="2570" max="2570" width="35.28515625" style="85" bestFit="1" customWidth="1"/>
    <col min="2571" max="2571" width="28.140625" style="85" bestFit="1" customWidth="1"/>
    <col min="2572" max="2572" width="33.140625" style="85" bestFit="1" customWidth="1"/>
    <col min="2573" max="2573" width="26" style="85" bestFit="1" customWidth="1"/>
    <col min="2574" max="2574" width="19.140625" style="85" bestFit="1" customWidth="1"/>
    <col min="2575" max="2575" width="10.42578125" style="85" customWidth="1"/>
    <col min="2576" max="2576" width="11.85546875" style="85" customWidth="1"/>
    <col min="2577" max="2577" width="14.7109375" style="85" customWidth="1"/>
    <col min="2578" max="2578" width="9" style="85" bestFit="1" customWidth="1"/>
    <col min="2579" max="2818" width="9.140625" style="85"/>
    <col min="2819" max="2819" width="4.7109375" style="85" bestFit="1" customWidth="1"/>
    <col min="2820" max="2820" width="9.7109375" style="85" bestFit="1" customWidth="1"/>
    <col min="2821" max="2821" width="10" style="85" bestFit="1" customWidth="1"/>
    <col min="2822" max="2822" width="8.85546875" style="85" bestFit="1" customWidth="1"/>
    <col min="2823" max="2823" width="22.85546875" style="85" customWidth="1"/>
    <col min="2824" max="2824" width="59.7109375" style="85" bestFit="1" customWidth="1"/>
    <col min="2825" max="2825" width="57.85546875" style="85" bestFit="1" customWidth="1"/>
    <col min="2826" max="2826" width="35.28515625" style="85" bestFit="1" customWidth="1"/>
    <col min="2827" max="2827" width="28.140625" style="85" bestFit="1" customWidth="1"/>
    <col min="2828" max="2828" width="33.140625" style="85" bestFit="1" customWidth="1"/>
    <col min="2829" max="2829" width="26" style="85" bestFit="1" customWidth="1"/>
    <col min="2830" max="2830" width="19.140625" style="85" bestFit="1" customWidth="1"/>
    <col min="2831" max="2831" width="10.42578125" style="85" customWidth="1"/>
    <col min="2832" max="2832" width="11.85546875" style="85" customWidth="1"/>
    <col min="2833" max="2833" width="14.7109375" style="85" customWidth="1"/>
    <col min="2834" max="2834" width="9" style="85" bestFit="1" customWidth="1"/>
    <col min="2835" max="3074" width="9.140625" style="85"/>
    <col min="3075" max="3075" width="4.7109375" style="85" bestFit="1" customWidth="1"/>
    <col min="3076" max="3076" width="9.7109375" style="85" bestFit="1" customWidth="1"/>
    <col min="3077" max="3077" width="10" style="85" bestFit="1" customWidth="1"/>
    <col min="3078" max="3078" width="8.85546875" style="85" bestFit="1" customWidth="1"/>
    <col min="3079" max="3079" width="22.85546875" style="85" customWidth="1"/>
    <col min="3080" max="3080" width="59.7109375" style="85" bestFit="1" customWidth="1"/>
    <col min="3081" max="3081" width="57.85546875" style="85" bestFit="1" customWidth="1"/>
    <col min="3082" max="3082" width="35.28515625" style="85" bestFit="1" customWidth="1"/>
    <col min="3083" max="3083" width="28.140625" style="85" bestFit="1" customWidth="1"/>
    <col min="3084" max="3084" width="33.140625" style="85" bestFit="1" customWidth="1"/>
    <col min="3085" max="3085" width="26" style="85" bestFit="1" customWidth="1"/>
    <col min="3086" max="3086" width="19.140625" style="85" bestFit="1" customWidth="1"/>
    <col min="3087" max="3087" width="10.42578125" style="85" customWidth="1"/>
    <col min="3088" max="3088" width="11.85546875" style="85" customWidth="1"/>
    <col min="3089" max="3089" width="14.7109375" style="85" customWidth="1"/>
    <col min="3090" max="3090" width="9" style="85" bestFit="1" customWidth="1"/>
    <col min="3091" max="3330" width="9.140625" style="85"/>
    <col min="3331" max="3331" width="4.7109375" style="85" bestFit="1" customWidth="1"/>
    <col min="3332" max="3332" width="9.7109375" style="85" bestFit="1" customWidth="1"/>
    <col min="3333" max="3333" width="10" style="85" bestFit="1" customWidth="1"/>
    <col min="3334" max="3334" width="8.85546875" style="85" bestFit="1" customWidth="1"/>
    <col min="3335" max="3335" width="22.85546875" style="85" customWidth="1"/>
    <col min="3336" max="3336" width="59.7109375" style="85" bestFit="1" customWidth="1"/>
    <col min="3337" max="3337" width="57.85546875" style="85" bestFit="1" customWidth="1"/>
    <col min="3338" max="3338" width="35.28515625" style="85" bestFit="1" customWidth="1"/>
    <col min="3339" max="3339" width="28.140625" style="85" bestFit="1" customWidth="1"/>
    <col min="3340" max="3340" width="33.140625" style="85" bestFit="1" customWidth="1"/>
    <col min="3341" max="3341" width="26" style="85" bestFit="1" customWidth="1"/>
    <col min="3342" max="3342" width="19.140625" style="85" bestFit="1" customWidth="1"/>
    <col min="3343" max="3343" width="10.42578125" style="85" customWidth="1"/>
    <col min="3344" max="3344" width="11.85546875" style="85" customWidth="1"/>
    <col min="3345" max="3345" width="14.7109375" style="85" customWidth="1"/>
    <col min="3346" max="3346" width="9" style="85" bestFit="1" customWidth="1"/>
    <col min="3347" max="3586" width="9.140625" style="85"/>
    <col min="3587" max="3587" width="4.7109375" style="85" bestFit="1" customWidth="1"/>
    <col min="3588" max="3588" width="9.7109375" style="85" bestFit="1" customWidth="1"/>
    <col min="3589" max="3589" width="10" style="85" bestFit="1" customWidth="1"/>
    <col min="3590" max="3590" width="8.85546875" style="85" bestFit="1" customWidth="1"/>
    <col min="3591" max="3591" width="22.85546875" style="85" customWidth="1"/>
    <col min="3592" max="3592" width="59.7109375" style="85" bestFit="1" customWidth="1"/>
    <col min="3593" max="3593" width="57.85546875" style="85" bestFit="1" customWidth="1"/>
    <col min="3594" max="3594" width="35.28515625" style="85" bestFit="1" customWidth="1"/>
    <col min="3595" max="3595" width="28.140625" style="85" bestFit="1" customWidth="1"/>
    <col min="3596" max="3596" width="33.140625" style="85" bestFit="1" customWidth="1"/>
    <col min="3597" max="3597" width="26" style="85" bestFit="1" customWidth="1"/>
    <col min="3598" max="3598" width="19.140625" style="85" bestFit="1" customWidth="1"/>
    <col min="3599" max="3599" width="10.42578125" style="85" customWidth="1"/>
    <col min="3600" max="3600" width="11.85546875" style="85" customWidth="1"/>
    <col min="3601" max="3601" width="14.7109375" style="85" customWidth="1"/>
    <col min="3602" max="3602" width="9" style="85" bestFit="1" customWidth="1"/>
    <col min="3603" max="3842" width="9.140625" style="85"/>
    <col min="3843" max="3843" width="4.7109375" style="85" bestFit="1" customWidth="1"/>
    <col min="3844" max="3844" width="9.7109375" style="85" bestFit="1" customWidth="1"/>
    <col min="3845" max="3845" width="10" style="85" bestFit="1" customWidth="1"/>
    <col min="3846" max="3846" width="8.85546875" style="85" bestFit="1" customWidth="1"/>
    <col min="3847" max="3847" width="22.85546875" style="85" customWidth="1"/>
    <col min="3848" max="3848" width="59.7109375" style="85" bestFit="1" customWidth="1"/>
    <col min="3849" max="3849" width="57.85546875" style="85" bestFit="1" customWidth="1"/>
    <col min="3850" max="3850" width="35.28515625" style="85" bestFit="1" customWidth="1"/>
    <col min="3851" max="3851" width="28.140625" style="85" bestFit="1" customWidth="1"/>
    <col min="3852" max="3852" width="33.140625" style="85" bestFit="1" customWidth="1"/>
    <col min="3853" max="3853" width="26" style="85" bestFit="1" customWidth="1"/>
    <col min="3854" max="3854" width="19.140625" style="85" bestFit="1" customWidth="1"/>
    <col min="3855" max="3855" width="10.42578125" style="85" customWidth="1"/>
    <col min="3856" max="3856" width="11.85546875" style="85" customWidth="1"/>
    <col min="3857" max="3857" width="14.7109375" style="85" customWidth="1"/>
    <col min="3858" max="3858" width="9" style="85" bestFit="1" customWidth="1"/>
    <col min="3859" max="4098" width="9.140625" style="85"/>
    <col min="4099" max="4099" width="4.7109375" style="85" bestFit="1" customWidth="1"/>
    <col min="4100" max="4100" width="9.7109375" style="85" bestFit="1" customWidth="1"/>
    <col min="4101" max="4101" width="10" style="85" bestFit="1" customWidth="1"/>
    <col min="4102" max="4102" width="8.85546875" style="85" bestFit="1" customWidth="1"/>
    <col min="4103" max="4103" width="22.85546875" style="85" customWidth="1"/>
    <col min="4104" max="4104" width="59.7109375" style="85" bestFit="1" customWidth="1"/>
    <col min="4105" max="4105" width="57.85546875" style="85" bestFit="1" customWidth="1"/>
    <col min="4106" max="4106" width="35.28515625" style="85" bestFit="1" customWidth="1"/>
    <col min="4107" max="4107" width="28.140625" style="85" bestFit="1" customWidth="1"/>
    <col min="4108" max="4108" width="33.140625" style="85" bestFit="1" customWidth="1"/>
    <col min="4109" max="4109" width="26" style="85" bestFit="1" customWidth="1"/>
    <col min="4110" max="4110" width="19.140625" style="85" bestFit="1" customWidth="1"/>
    <col min="4111" max="4111" width="10.42578125" style="85" customWidth="1"/>
    <col min="4112" max="4112" width="11.85546875" style="85" customWidth="1"/>
    <col min="4113" max="4113" width="14.7109375" style="85" customWidth="1"/>
    <col min="4114" max="4114" width="9" style="85" bestFit="1" customWidth="1"/>
    <col min="4115" max="4354" width="9.140625" style="85"/>
    <col min="4355" max="4355" width="4.7109375" style="85" bestFit="1" customWidth="1"/>
    <col min="4356" max="4356" width="9.7109375" style="85" bestFit="1" customWidth="1"/>
    <col min="4357" max="4357" width="10" style="85" bestFit="1" customWidth="1"/>
    <col min="4358" max="4358" width="8.85546875" style="85" bestFit="1" customWidth="1"/>
    <col min="4359" max="4359" width="22.85546875" style="85" customWidth="1"/>
    <col min="4360" max="4360" width="59.7109375" style="85" bestFit="1" customWidth="1"/>
    <col min="4361" max="4361" width="57.85546875" style="85" bestFit="1" customWidth="1"/>
    <col min="4362" max="4362" width="35.28515625" style="85" bestFit="1" customWidth="1"/>
    <col min="4363" max="4363" width="28.140625" style="85" bestFit="1" customWidth="1"/>
    <col min="4364" max="4364" width="33.140625" style="85" bestFit="1" customWidth="1"/>
    <col min="4365" max="4365" width="26" style="85" bestFit="1" customWidth="1"/>
    <col min="4366" max="4366" width="19.140625" style="85" bestFit="1" customWidth="1"/>
    <col min="4367" max="4367" width="10.42578125" style="85" customWidth="1"/>
    <col min="4368" max="4368" width="11.85546875" style="85" customWidth="1"/>
    <col min="4369" max="4369" width="14.7109375" style="85" customWidth="1"/>
    <col min="4370" max="4370" width="9" style="85" bestFit="1" customWidth="1"/>
    <col min="4371" max="4610" width="9.140625" style="85"/>
    <col min="4611" max="4611" width="4.7109375" style="85" bestFit="1" customWidth="1"/>
    <col min="4612" max="4612" width="9.7109375" style="85" bestFit="1" customWidth="1"/>
    <col min="4613" max="4613" width="10" style="85" bestFit="1" customWidth="1"/>
    <col min="4614" max="4614" width="8.85546875" style="85" bestFit="1" customWidth="1"/>
    <col min="4615" max="4615" width="22.85546875" style="85" customWidth="1"/>
    <col min="4616" max="4616" width="59.7109375" style="85" bestFit="1" customWidth="1"/>
    <col min="4617" max="4617" width="57.85546875" style="85" bestFit="1" customWidth="1"/>
    <col min="4618" max="4618" width="35.28515625" style="85" bestFit="1" customWidth="1"/>
    <col min="4619" max="4619" width="28.140625" style="85" bestFit="1" customWidth="1"/>
    <col min="4620" max="4620" width="33.140625" style="85" bestFit="1" customWidth="1"/>
    <col min="4621" max="4621" width="26" style="85" bestFit="1" customWidth="1"/>
    <col min="4622" max="4622" width="19.140625" style="85" bestFit="1" customWidth="1"/>
    <col min="4623" max="4623" width="10.42578125" style="85" customWidth="1"/>
    <col min="4624" max="4624" width="11.85546875" style="85" customWidth="1"/>
    <col min="4625" max="4625" width="14.7109375" style="85" customWidth="1"/>
    <col min="4626" max="4626" width="9" style="85" bestFit="1" customWidth="1"/>
    <col min="4627" max="4866" width="9.140625" style="85"/>
    <col min="4867" max="4867" width="4.7109375" style="85" bestFit="1" customWidth="1"/>
    <col min="4868" max="4868" width="9.7109375" style="85" bestFit="1" customWidth="1"/>
    <col min="4869" max="4869" width="10" style="85" bestFit="1" customWidth="1"/>
    <col min="4870" max="4870" width="8.85546875" style="85" bestFit="1" customWidth="1"/>
    <col min="4871" max="4871" width="22.85546875" style="85" customWidth="1"/>
    <col min="4872" max="4872" width="59.7109375" style="85" bestFit="1" customWidth="1"/>
    <col min="4873" max="4873" width="57.85546875" style="85" bestFit="1" customWidth="1"/>
    <col min="4874" max="4874" width="35.28515625" style="85" bestFit="1" customWidth="1"/>
    <col min="4875" max="4875" width="28.140625" style="85" bestFit="1" customWidth="1"/>
    <col min="4876" max="4876" width="33.140625" style="85" bestFit="1" customWidth="1"/>
    <col min="4877" max="4877" width="26" style="85" bestFit="1" customWidth="1"/>
    <col min="4878" max="4878" width="19.140625" style="85" bestFit="1" customWidth="1"/>
    <col min="4879" max="4879" width="10.42578125" style="85" customWidth="1"/>
    <col min="4880" max="4880" width="11.85546875" style="85" customWidth="1"/>
    <col min="4881" max="4881" width="14.7109375" style="85" customWidth="1"/>
    <col min="4882" max="4882" width="9" style="85" bestFit="1" customWidth="1"/>
    <col min="4883" max="5122" width="9.140625" style="85"/>
    <col min="5123" max="5123" width="4.7109375" style="85" bestFit="1" customWidth="1"/>
    <col min="5124" max="5124" width="9.7109375" style="85" bestFit="1" customWidth="1"/>
    <col min="5125" max="5125" width="10" style="85" bestFit="1" customWidth="1"/>
    <col min="5126" max="5126" width="8.85546875" style="85" bestFit="1" customWidth="1"/>
    <col min="5127" max="5127" width="22.85546875" style="85" customWidth="1"/>
    <col min="5128" max="5128" width="59.7109375" style="85" bestFit="1" customWidth="1"/>
    <col min="5129" max="5129" width="57.85546875" style="85" bestFit="1" customWidth="1"/>
    <col min="5130" max="5130" width="35.28515625" style="85" bestFit="1" customWidth="1"/>
    <col min="5131" max="5131" width="28.140625" style="85" bestFit="1" customWidth="1"/>
    <col min="5132" max="5132" width="33.140625" style="85" bestFit="1" customWidth="1"/>
    <col min="5133" max="5133" width="26" style="85" bestFit="1" customWidth="1"/>
    <col min="5134" max="5134" width="19.140625" style="85" bestFit="1" customWidth="1"/>
    <col min="5135" max="5135" width="10.42578125" style="85" customWidth="1"/>
    <col min="5136" max="5136" width="11.85546875" style="85" customWidth="1"/>
    <col min="5137" max="5137" width="14.7109375" style="85" customWidth="1"/>
    <col min="5138" max="5138" width="9" style="85" bestFit="1" customWidth="1"/>
    <col min="5139" max="5378" width="9.140625" style="85"/>
    <col min="5379" max="5379" width="4.7109375" style="85" bestFit="1" customWidth="1"/>
    <col min="5380" max="5380" width="9.7109375" style="85" bestFit="1" customWidth="1"/>
    <col min="5381" max="5381" width="10" style="85" bestFit="1" customWidth="1"/>
    <col min="5382" max="5382" width="8.85546875" style="85" bestFit="1" customWidth="1"/>
    <col min="5383" max="5383" width="22.85546875" style="85" customWidth="1"/>
    <col min="5384" max="5384" width="59.7109375" style="85" bestFit="1" customWidth="1"/>
    <col min="5385" max="5385" width="57.85546875" style="85" bestFit="1" customWidth="1"/>
    <col min="5386" max="5386" width="35.28515625" style="85" bestFit="1" customWidth="1"/>
    <col min="5387" max="5387" width="28.140625" style="85" bestFit="1" customWidth="1"/>
    <col min="5388" max="5388" width="33.140625" style="85" bestFit="1" customWidth="1"/>
    <col min="5389" max="5389" width="26" style="85" bestFit="1" customWidth="1"/>
    <col min="5390" max="5390" width="19.140625" style="85" bestFit="1" customWidth="1"/>
    <col min="5391" max="5391" width="10.42578125" style="85" customWidth="1"/>
    <col min="5392" max="5392" width="11.85546875" style="85" customWidth="1"/>
    <col min="5393" max="5393" width="14.7109375" style="85" customWidth="1"/>
    <col min="5394" max="5394" width="9" style="85" bestFit="1" customWidth="1"/>
    <col min="5395" max="5634" width="9.140625" style="85"/>
    <col min="5635" max="5635" width="4.7109375" style="85" bestFit="1" customWidth="1"/>
    <col min="5636" max="5636" width="9.7109375" style="85" bestFit="1" customWidth="1"/>
    <col min="5637" max="5637" width="10" style="85" bestFit="1" customWidth="1"/>
    <col min="5638" max="5638" width="8.85546875" style="85" bestFit="1" customWidth="1"/>
    <col min="5639" max="5639" width="22.85546875" style="85" customWidth="1"/>
    <col min="5640" max="5640" width="59.7109375" style="85" bestFit="1" customWidth="1"/>
    <col min="5641" max="5641" width="57.85546875" style="85" bestFit="1" customWidth="1"/>
    <col min="5642" max="5642" width="35.28515625" style="85" bestFit="1" customWidth="1"/>
    <col min="5643" max="5643" width="28.140625" style="85" bestFit="1" customWidth="1"/>
    <col min="5644" max="5644" width="33.140625" style="85" bestFit="1" customWidth="1"/>
    <col min="5645" max="5645" width="26" style="85" bestFit="1" customWidth="1"/>
    <col min="5646" max="5646" width="19.140625" style="85" bestFit="1" customWidth="1"/>
    <col min="5647" max="5647" width="10.42578125" style="85" customWidth="1"/>
    <col min="5648" max="5648" width="11.85546875" style="85" customWidth="1"/>
    <col min="5649" max="5649" width="14.7109375" style="85" customWidth="1"/>
    <col min="5650" max="5650" width="9" style="85" bestFit="1" customWidth="1"/>
    <col min="5651" max="5890" width="9.140625" style="85"/>
    <col min="5891" max="5891" width="4.7109375" style="85" bestFit="1" customWidth="1"/>
    <col min="5892" max="5892" width="9.7109375" style="85" bestFit="1" customWidth="1"/>
    <col min="5893" max="5893" width="10" style="85" bestFit="1" customWidth="1"/>
    <col min="5894" max="5894" width="8.85546875" style="85" bestFit="1" customWidth="1"/>
    <col min="5895" max="5895" width="22.85546875" style="85" customWidth="1"/>
    <col min="5896" max="5896" width="59.7109375" style="85" bestFit="1" customWidth="1"/>
    <col min="5897" max="5897" width="57.85546875" style="85" bestFit="1" customWidth="1"/>
    <col min="5898" max="5898" width="35.28515625" style="85" bestFit="1" customWidth="1"/>
    <col min="5899" max="5899" width="28.140625" style="85" bestFit="1" customWidth="1"/>
    <col min="5900" max="5900" width="33.140625" style="85" bestFit="1" customWidth="1"/>
    <col min="5901" max="5901" width="26" style="85" bestFit="1" customWidth="1"/>
    <col min="5902" max="5902" width="19.140625" style="85" bestFit="1" customWidth="1"/>
    <col min="5903" max="5903" width="10.42578125" style="85" customWidth="1"/>
    <col min="5904" max="5904" width="11.85546875" style="85" customWidth="1"/>
    <col min="5905" max="5905" width="14.7109375" style="85" customWidth="1"/>
    <col min="5906" max="5906" width="9" style="85" bestFit="1" customWidth="1"/>
    <col min="5907" max="6146" width="9.140625" style="85"/>
    <col min="6147" max="6147" width="4.7109375" style="85" bestFit="1" customWidth="1"/>
    <col min="6148" max="6148" width="9.7109375" style="85" bestFit="1" customWidth="1"/>
    <col min="6149" max="6149" width="10" style="85" bestFit="1" customWidth="1"/>
    <col min="6150" max="6150" width="8.85546875" style="85" bestFit="1" customWidth="1"/>
    <col min="6151" max="6151" width="22.85546875" style="85" customWidth="1"/>
    <col min="6152" max="6152" width="59.7109375" style="85" bestFit="1" customWidth="1"/>
    <col min="6153" max="6153" width="57.85546875" style="85" bestFit="1" customWidth="1"/>
    <col min="6154" max="6154" width="35.28515625" style="85" bestFit="1" customWidth="1"/>
    <col min="6155" max="6155" width="28.140625" style="85" bestFit="1" customWidth="1"/>
    <col min="6156" max="6156" width="33.140625" style="85" bestFit="1" customWidth="1"/>
    <col min="6157" max="6157" width="26" style="85" bestFit="1" customWidth="1"/>
    <col min="6158" max="6158" width="19.140625" style="85" bestFit="1" customWidth="1"/>
    <col min="6159" max="6159" width="10.42578125" style="85" customWidth="1"/>
    <col min="6160" max="6160" width="11.85546875" style="85" customWidth="1"/>
    <col min="6161" max="6161" width="14.7109375" style="85" customWidth="1"/>
    <col min="6162" max="6162" width="9" style="85" bestFit="1" customWidth="1"/>
    <col min="6163" max="6402" width="9.140625" style="85"/>
    <col min="6403" max="6403" width="4.7109375" style="85" bestFit="1" customWidth="1"/>
    <col min="6404" max="6404" width="9.7109375" style="85" bestFit="1" customWidth="1"/>
    <col min="6405" max="6405" width="10" style="85" bestFit="1" customWidth="1"/>
    <col min="6406" max="6406" width="8.85546875" style="85" bestFit="1" customWidth="1"/>
    <col min="6407" max="6407" width="22.85546875" style="85" customWidth="1"/>
    <col min="6408" max="6408" width="59.7109375" style="85" bestFit="1" customWidth="1"/>
    <col min="6409" max="6409" width="57.85546875" style="85" bestFit="1" customWidth="1"/>
    <col min="6410" max="6410" width="35.28515625" style="85" bestFit="1" customWidth="1"/>
    <col min="6411" max="6411" width="28.140625" style="85" bestFit="1" customWidth="1"/>
    <col min="6412" max="6412" width="33.140625" style="85" bestFit="1" customWidth="1"/>
    <col min="6413" max="6413" width="26" style="85" bestFit="1" customWidth="1"/>
    <col min="6414" max="6414" width="19.140625" style="85" bestFit="1" customWidth="1"/>
    <col min="6415" max="6415" width="10.42578125" style="85" customWidth="1"/>
    <col min="6416" max="6416" width="11.85546875" style="85" customWidth="1"/>
    <col min="6417" max="6417" width="14.7109375" style="85" customWidth="1"/>
    <col min="6418" max="6418" width="9" style="85" bestFit="1" customWidth="1"/>
    <col min="6419" max="6658" width="9.140625" style="85"/>
    <col min="6659" max="6659" width="4.7109375" style="85" bestFit="1" customWidth="1"/>
    <col min="6660" max="6660" width="9.7109375" style="85" bestFit="1" customWidth="1"/>
    <col min="6661" max="6661" width="10" style="85" bestFit="1" customWidth="1"/>
    <col min="6662" max="6662" width="8.85546875" style="85" bestFit="1" customWidth="1"/>
    <col min="6663" max="6663" width="22.85546875" style="85" customWidth="1"/>
    <col min="6664" max="6664" width="59.7109375" style="85" bestFit="1" customWidth="1"/>
    <col min="6665" max="6665" width="57.85546875" style="85" bestFit="1" customWidth="1"/>
    <col min="6666" max="6666" width="35.28515625" style="85" bestFit="1" customWidth="1"/>
    <col min="6667" max="6667" width="28.140625" style="85" bestFit="1" customWidth="1"/>
    <col min="6668" max="6668" width="33.140625" style="85" bestFit="1" customWidth="1"/>
    <col min="6669" max="6669" width="26" style="85" bestFit="1" customWidth="1"/>
    <col min="6670" max="6670" width="19.140625" style="85" bestFit="1" customWidth="1"/>
    <col min="6671" max="6671" width="10.42578125" style="85" customWidth="1"/>
    <col min="6672" max="6672" width="11.85546875" style="85" customWidth="1"/>
    <col min="6673" max="6673" width="14.7109375" style="85" customWidth="1"/>
    <col min="6674" max="6674" width="9" style="85" bestFit="1" customWidth="1"/>
    <col min="6675" max="6914" width="9.140625" style="85"/>
    <col min="6915" max="6915" width="4.7109375" style="85" bestFit="1" customWidth="1"/>
    <col min="6916" max="6916" width="9.7109375" style="85" bestFit="1" customWidth="1"/>
    <col min="6917" max="6917" width="10" style="85" bestFit="1" customWidth="1"/>
    <col min="6918" max="6918" width="8.85546875" style="85" bestFit="1" customWidth="1"/>
    <col min="6919" max="6919" width="22.85546875" style="85" customWidth="1"/>
    <col min="6920" max="6920" width="59.7109375" style="85" bestFit="1" customWidth="1"/>
    <col min="6921" max="6921" width="57.85546875" style="85" bestFit="1" customWidth="1"/>
    <col min="6922" max="6922" width="35.28515625" style="85" bestFit="1" customWidth="1"/>
    <col min="6923" max="6923" width="28.140625" style="85" bestFit="1" customWidth="1"/>
    <col min="6924" max="6924" width="33.140625" style="85" bestFit="1" customWidth="1"/>
    <col min="6925" max="6925" width="26" style="85" bestFit="1" customWidth="1"/>
    <col min="6926" max="6926" width="19.140625" style="85" bestFit="1" customWidth="1"/>
    <col min="6927" max="6927" width="10.42578125" style="85" customWidth="1"/>
    <col min="6928" max="6928" width="11.85546875" style="85" customWidth="1"/>
    <col min="6929" max="6929" width="14.7109375" style="85" customWidth="1"/>
    <col min="6930" max="6930" width="9" style="85" bestFit="1" customWidth="1"/>
    <col min="6931" max="7170" width="9.140625" style="85"/>
    <col min="7171" max="7171" width="4.7109375" style="85" bestFit="1" customWidth="1"/>
    <col min="7172" max="7172" width="9.7109375" style="85" bestFit="1" customWidth="1"/>
    <col min="7173" max="7173" width="10" style="85" bestFit="1" customWidth="1"/>
    <col min="7174" max="7174" width="8.85546875" style="85" bestFit="1" customWidth="1"/>
    <col min="7175" max="7175" width="22.85546875" style="85" customWidth="1"/>
    <col min="7176" max="7176" width="59.7109375" style="85" bestFit="1" customWidth="1"/>
    <col min="7177" max="7177" width="57.85546875" style="85" bestFit="1" customWidth="1"/>
    <col min="7178" max="7178" width="35.28515625" style="85" bestFit="1" customWidth="1"/>
    <col min="7179" max="7179" width="28.140625" style="85" bestFit="1" customWidth="1"/>
    <col min="7180" max="7180" width="33.140625" style="85" bestFit="1" customWidth="1"/>
    <col min="7181" max="7181" width="26" style="85" bestFit="1" customWidth="1"/>
    <col min="7182" max="7182" width="19.140625" style="85" bestFit="1" customWidth="1"/>
    <col min="7183" max="7183" width="10.42578125" style="85" customWidth="1"/>
    <col min="7184" max="7184" width="11.85546875" style="85" customWidth="1"/>
    <col min="7185" max="7185" width="14.7109375" style="85" customWidth="1"/>
    <col min="7186" max="7186" width="9" style="85" bestFit="1" customWidth="1"/>
    <col min="7187" max="7426" width="9.140625" style="85"/>
    <col min="7427" max="7427" width="4.7109375" style="85" bestFit="1" customWidth="1"/>
    <col min="7428" max="7428" width="9.7109375" style="85" bestFit="1" customWidth="1"/>
    <col min="7429" max="7429" width="10" style="85" bestFit="1" customWidth="1"/>
    <col min="7430" max="7430" width="8.85546875" style="85" bestFit="1" customWidth="1"/>
    <col min="7431" max="7431" width="22.85546875" style="85" customWidth="1"/>
    <col min="7432" max="7432" width="59.7109375" style="85" bestFit="1" customWidth="1"/>
    <col min="7433" max="7433" width="57.85546875" style="85" bestFit="1" customWidth="1"/>
    <col min="7434" max="7434" width="35.28515625" style="85" bestFit="1" customWidth="1"/>
    <col min="7435" max="7435" width="28.140625" style="85" bestFit="1" customWidth="1"/>
    <col min="7436" max="7436" width="33.140625" style="85" bestFit="1" customWidth="1"/>
    <col min="7437" max="7437" width="26" style="85" bestFit="1" customWidth="1"/>
    <col min="7438" max="7438" width="19.140625" style="85" bestFit="1" customWidth="1"/>
    <col min="7439" max="7439" width="10.42578125" style="85" customWidth="1"/>
    <col min="7440" max="7440" width="11.85546875" style="85" customWidth="1"/>
    <col min="7441" max="7441" width="14.7109375" style="85" customWidth="1"/>
    <col min="7442" max="7442" width="9" style="85" bestFit="1" customWidth="1"/>
    <col min="7443" max="7682" width="9.140625" style="85"/>
    <col min="7683" max="7683" width="4.7109375" style="85" bestFit="1" customWidth="1"/>
    <col min="7684" max="7684" width="9.7109375" style="85" bestFit="1" customWidth="1"/>
    <col min="7685" max="7685" width="10" style="85" bestFit="1" customWidth="1"/>
    <col min="7686" max="7686" width="8.85546875" style="85" bestFit="1" customWidth="1"/>
    <col min="7687" max="7687" width="22.85546875" style="85" customWidth="1"/>
    <col min="7688" max="7688" width="59.7109375" style="85" bestFit="1" customWidth="1"/>
    <col min="7689" max="7689" width="57.85546875" style="85" bestFit="1" customWidth="1"/>
    <col min="7690" max="7690" width="35.28515625" style="85" bestFit="1" customWidth="1"/>
    <col min="7691" max="7691" width="28.140625" style="85" bestFit="1" customWidth="1"/>
    <col min="7692" max="7692" width="33.140625" style="85" bestFit="1" customWidth="1"/>
    <col min="7693" max="7693" width="26" style="85" bestFit="1" customWidth="1"/>
    <col min="7694" max="7694" width="19.140625" style="85" bestFit="1" customWidth="1"/>
    <col min="7695" max="7695" width="10.42578125" style="85" customWidth="1"/>
    <col min="7696" max="7696" width="11.85546875" style="85" customWidth="1"/>
    <col min="7697" max="7697" width="14.7109375" style="85" customWidth="1"/>
    <col min="7698" max="7698" width="9" style="85" bestFit="1" customWidth="1"/>
    <col min="7699" max="7938" width="9.140625" style="85"/>
    <col min="7939" max="7939" width="4.7109375" style="85" bestFit="1" customWidth="1"/>
    <col min="7940" max="7940" width="9.7109375" style="85" bestFit="1" customWidth="1"/>
    <col min="7941" max="7941" width="10" style="85" bestFit="1" customWidth="1"/>
    <col min="7942" max="7942" width="8.85546875" style="85" bestFit="1" customWidth="1"/>
    <col min="7943" max="7943" width="22.85546875" style="85" customWidth="1"/>
    <col min="7944" max="7944" width="59.7109375" style="85" bestFit="1" customWidth="1"/>
    <col min="7945" max="7945" width="57.85546875" style="85" bestFit="1" customWidth="1"/>
    <col min="7946" max="7946" width="35.28515625" style="85" bestFit="1" customWidth="1"/>
    <col min="7947" max="7947" width="28.140625" style="85" bestFit="1" customWidth="1"/>
    <col min="7948" max="7948" width="33.140625" style="85" bestFit="1" customWidth="1"/>
    <col min="7949" max="7949" width="26" style="85" bestFit="1" customWidth="1"/>
    <col min="7950" max="7950" width="19.140625" style="85" bestFit="1" customWidth="1"/>
    <col min="7951" max="7951" width="10.42578125" style="85" customWidth="1"/>
    <col min="7952" max="7952" width="11.85546875" style="85" customWidth="1"/>
    <col min="7953" max="7953" width="14.7109375" style="85" customWidth="1"/>
    <col min="7954" max="7954" width="9" style="85" bestFit="1" customWidth="1"/>
    <col min="7955" max="8194" width="9.140625" style="85"/>
    <col min="8195" max="8195" width="4.7109375" style="85" bestFit="1" customWidth="1"/>
    <col min="8196" max="8196" width="9.7109375" style="85" bestFit="1" customWidth="1"/>
    <col min="8197" max="8197" width="10" style="85" bestFit="1" customWidth="1"/>
    <col min="8198" max="8198" width="8.85546875" style="85" bestFit="1" customWidth="1"/>
    <col min="8199" max="8199" width="22.85546875" style="85" customWidth="1"/>
    <col min="8200" max="8200" width="59.7109375" style="85" bestFit="1" customWidth="1"/>
    <col min="8201" max="8201" width="57.85546875" style="85" bestFit="1" customWidth="1"/>
    <col min="8202" max="8202" width="35.28515625" style="85" bestFit="1" customWidth="1"/>
    <col min="8203" max="8203" width="28.140625" style="85" bestFit="1" customWidth="1"/>
    <col min="8204" max="8204" width="33.140625" style="85" bestFit="1" customWidth="1"/>
    <col min="8205" max="8205" width="26" style="85" bestFit="1" customWidth="1"/>
    <col min="8206" max="8206" width="19.140625" style="85" bestFit="1" customWidth="1"/>
    <col min="8207" max="8207" width="10.42578125" style="85" customWidth="1"/>
    <col min="8208" max="8208" width="11.85546875" style="85" customWidth="1"/>
    <col min="8209" max="8209" width="14.7109375" style="85" customWidth="1"/>
    <col min="8210" max="8210" width="9" style="85" bestFit="1" customWidth="1"/>
    <col min="8211" max="8450" width="9.140625" style="85"/>
    <col min="8451" max="8451" width="4.7109375" style="85" bestFit="1" customWidth="1"/>
    <col min="8452" max="8452" width="9.7109375" style="85" bestFit="1" customWidth="1"/>
    <col min="8453" max="8453" width="10" style="85" bestFit="1" customWidth="1"/>
    <col min="8454" max="8454" width="8.85546875" style="85" bestFit="1" customWidth="1"/>
    <col min="8455" max="8455" width="22.85546875" style="85" customWidth="1"/>
    <col min="8456" max="8456" width="59.7109375" style="85" bestFit="1" customWidth="1"/>
    <col min="8457" max="8457" width="57.85546875" style="85" bestFit="1" customWidth="1"/>
    <col min="8458" max="8458" width="35.28515625" style="85" bestFit="1" customWidth="1"/>
    <col min="8459" max="8459" width="28.140625" style="85" bestFit="1" customWidth="1"/>
    <col min="8460" max="8460" width="33.140625" style="85" bestFit="1" customWidth="1"/>
    <col min="8461" max="8461" width="26" style="85" bestFit="1" customWidth="1"/>
    <col min="8462" max="8462" width="19.140625" style="85" bestFit="1" customWidth="1"/>
    <col min="8463" max="8463" width="10.42578125" style="85" customWidth="1"/>
    <col min="8464" max="8464" width="11.85546875" style="85" customWidth="1"/>
    <col min="8465" max="8465" width="14.7109375" style="85" customWidth="1"/>
    <col min="8466" max="8466" width="9" style="85" bestFit="1" customWidth="1"/>
    <col min="8467" max="8706" width="9.140625" style="85"/>
    <col min="8707" max="8707" width="4.7109375" style="85" bestFit="1" customWidth="1"/>
    <col min="8708" max="8708" width="9.7109375" style="85" bestFit="1" customWidth="1"/>
    <col min="8709" max="8709" width="10" style="85" bestFit="1" customWidth="1"/>
    <col min="8710" max="8710" width="8.85546875" style="85" bestFit="1" customWidth="1"/>
    <col min="8711" max="8711" width="22.85546875" style="85" customWidth="1"/>
    <col min="8712" max="8712" width="59.7109375" style="85" bestFit="1" customWidth="1"/>
    <col min="8713" max="8713" width="57.85546875" style="85" bestFit="1" customWidth="1"/>
    <col min="8714" max="8714" width="35.28515625" style="85" bestFit="1" customWidth="1"/>
    <col min="8715" max="8715" width="28.140625" style="85" bestFit="1" customWidth="1"/>
    <col min="8716" max="8716" width="33.140625" style="85" bestFit="1" customWidth="1"/>
    <col min="8717" max="8717" width="26" style="85" bestFit="1" customWidth="1"/>
    <col min="8718" max="8718" width="19.140625" style="85" bestFit="1" customWidth="1"/>
    <col min="8719" max="8719" width="10.42578125" style="85" customWidth="1"/>
    <col min="8720" max="8720" width="11.85546875" style="85" customWidth="1"/>
    <col min="8721" max="8721" width="14.7109375" style="85" customWidth="1"/>
    <col min="8722" max="8722" width="9" style="85" bestFit="1" customWidth="1"/>
    <col min="8723" max="8962" width="9.140625" style="85"/>
    <col min="8963" max="8963" width="4.7109375" style="85" bestFit="1" customWidth="1"/>
    <col min="8964" max="8964" width="9.7109375" style="85" bestFit="1" customWidth="1"/>
    <col min="8965" max="8965" width="10" style="85" bestFit="1" customWidth="1"/>
    <col min="8966" max="8966" width="8.85546875" style="85" bestFit="1" customWidth="1"/>
    <col min="8967" max="8967" width="22.85546875" style="85" customWidth="1"/>
    <col min="8968" max="8968" width="59.7109375" style="85" bestFit="1" customWidth="1"/>
    <col min="8969" max="8969" width="57.85546875" style="85" bestFit="1" customWidth="1"/>
    <col min="8970" max="8970" width="35.28515625" style="85" bestFit="1" customWidth="1"/>
    <col min="8971" max="8971" width="28.140625" style="85" bestFit="1" customWidth="1"/>
    <col min="8972" max="8972" width="33.140625" style="85" bestFit="1" customWidth="1"/>
    <col min="8973" max="8973" width="26" style="85" bestFit="1" customWidth="1"/>
    <col min="8974" max="8974" width="19.140625" style="85" bestFit="1" customWidth="1"/>
    <col min="8975" max="8975" width="10.42578125" style="85" customWidth="1"/>
    <col min="8976" max="8976" width="11.85546875" style="85" customWidth="1"/>
    <col min="8977" max="8977" width="14.7109375" style="85" customWidth="1"/>
    <col min="8978" max="8978" width="9" style="85" bestFit="1" customWidth="1"/>
    <col min="8979" max="9218" width="9.140625" style="85"/>
    <col min="9219" max="9219" width="4.7109375" style="85" bestFit="1" customWidth="1"/>
    <col min="9220" max="9220" width="9.7109375" style="85" bestFit="1" customWidth="1"/>
    <col min="9221" max="9221" width="10" style="85" bestFit="1" customWidth="1"/>
    <col min="9222" max="9222" width="8.85546875" style="85" bestFit="1" customWidth="1"/>
    <col min="9223" max="9223" width="22.85546875" style="85" customWidth="1"/>
    <col min="9224" max="9224" width="59.7109375" style="85" bestFit="1" customWidth="1"/>
    <col min="9225" max="9225" width="57.85546875" style="85" bestFit="1" customWidth="1"/>
    <col min="9226" max="9226" width="35.28515625" style="85" bestFit="1" customWidth="1"/>
    <col min="9227" max="9227" width="28.140625" style="85" bestFit="1" customWidth="1"/>
    <col min="9228" max="9228" width="33.140625" style="85" bestFit="1" customWidth="1"/>
    <col min="9229" max="9229" width="26" style="85" bestFit="1" customWidth="1"/>
    <col min="9230" max="9230" width="19.140625" style="85" bestFit="1" customWidth="1"/>
    <col min="9231" max="9231" width="10.42578125" style="85" customWidth="1"/>
    <col min="9232" max="9232" width="11.85546875" style="85" customWidth="1"/>
    <col min="9233" max="9233" width="14.7109375" style="85" customWidth="1"/>
    <col min="9234" max="9234" width="9" style="85" bestFit="1" customWidth="1"/>
    <col min="9235" max="9474" width="9.140625" style="85"/>
    <col min="9475" max="9475" width="4.7109375" style="85" bestFit="1" customWidth="1"/>
    <col min="9476" max="9476" width="9.7109375" style="85" bestFit="1" customWidth="1"/>
    <col min="9477" max="9477" width="10" style="85" bestFit="1" customWidth="1"/>
    <col min="9478" max="9478" width="8.85546875" style="85" bestFit="1" customWidth="1"/>
    <col min="9479" max="9479" width="22.85546875" style="85" customWidth="1"/>
    <col min="9480" max="9480" width="59.7109375" style="85" bestFit="1" customWidth="1"/>
    <col min="9481" max="9481" width="57.85546875" style="85" bestFit="1" customWidth="1"/>
    <col min="9482" max="9482" width="35.28515625" style="85" bestFit="1" customWidth="1"/>
    <col min="9483" max="9483" width="28.140625" style="85" bestFit="1" customWidth="1"/>
    <col min="9484" max="9484" width="33.140625" style="85" bestFit="1" customWidth="1"/>
    <col min="9485" max="9485" width="26" style="85" bestFit="1" customWidth="1"/>
    <col min="9486" max="9486" width="19.140625" style="85" bestFit="1" customWidth="1"/>
    <col min="9487" max="9487" width="10.42578125" style="85" customWidth="1"/>
    <col min="9488" max="9488" width="11.85546875" style="85" customWidth="1"/>
    <col min="9489" max="9489" width="14.7109375" style="85" customWidth="1"/>
    <col min="9490" max="9490" width="9" style="85" bestFit="1" customWidth="1"/>
    <col min="9491" max="9730" width="9.140625" style="85"/>
    <col min="9731" max="9731" width="4.7109375" style="85" bestFit="1" customWidth="1"/>
    <col min="9732" max="9732" width="9.7109375" style="85" bestFit="1" customWidth="1"/>
    <col min="9733" max="9733" width="10" style="85" bestFit="1" customWidth="1"/>
    <col min="9734" max="9734" width="8.85546875" style="85" bestFit="1" customWidth="1"/>
    <col min="9735" max="9735" width="22.85546875" style="85" customWidth="1"/>
    <col min="9736" max="9736" width="59.7109375" style="85" bestFit="1" customWidth="1"/>
    <col min="9737" max="9737" width="57.85546875" style="85" bestFit="1" customWidth="1"/>
    <col min="9738" max="9738" width="35.28515625" style="85" bestFit="1" customWidth="1"/>
    <col min="9739" max="9739" width="28.140625" style="85" bestFit="1" customWidth="1"/>
    <col min="9740" max="9740" width="33.140625" style="85" bestFit="1" customWidth="1"/>
    <col min="9741" max="9741" width="26" style="85" bestFit="1" customWidth="1"/>
    <col min="9742" max="9742" width="19.140625" style="85" bestFit="1" customWidth="1"/>
    <col min="9743" max="9743" width="10.42578125" style="85" customWidth="1"/>
    <col min="9744" max="9744" width="11.85546875" style="85" customWidth="1"/>
    <col min="9745" max="9745" width="14.7109375" style="85" customWidth="1"/>
    <col min="9746" max="9746" width="9" style="85" bestFit="1" customWidth="1"/>
    <col min="9747" max="9986" width="9.140625" style="85"/>
    <col min="9987" max="9987" width="4.7109375" style="85" bestFit="1" customWidth="1"/>
    <col min="9988" max="9988" width="9.7109375" style="85" bestFit="1" customWidth="1"/>
    <col min="9989" max="9989" width="10" style="85" bestFit="1" customWidth="1"/>
    <col min="9990" max="9990" width="8.85546875" style="85" bestFit="1" customWidth="1"/>
    <col min="9991" max="9991" width="22.85546875" style="85" customWidth="1"/>
    <col min="9992" max="9992" width="59.7109375" style="85" bestFit="1" customWidth="1"/>
    <col min="9993" max="9993" width="57.85546875" style="85" bestFit="1" customWidth="1"/>
    <col min="9994" max="9994" width="35.28515625" style="85" bestFit="1" customWidth="1"/>
    <col min="9995" max="9995" width="28.140625" style="85" bestFit="1" customWidth="1"/>
    <col min="9996" max="9996" width="33.140625" style="85" bestFit="1" customWidth="1"/>
    <col min="9997" max="9997" width="26" style="85" bestFit="1" customWidth="1"/>
    <col min="9998" max="9998" width="19.140625" style="85" bestFit="1" customWidth="1"/>
    <col min="9999" max="9999" width="10.42578125" style="85" customWidth="1"/>
    <col min="10000" max="10000" width="11.85546875" style="85" customWidth="1"/>
    <col min="10001" max="10001" width="14.7109375" style="85" customWidth="1"/>
    <col min="10002" max="10002" width="9" style="85" bestFit="1" customWidth="1"/>
    <col min="10003" max="10242" width="9.140625" style="85"/>
    <col min="10243" max="10243" width="4.7109375" style="85" bestFit="1" customWidth="1"/>
    <col min="10244" max="10244" width="9.7109375" style="85" bestFit="1" customWidth="1"/>
    <col min="10245" max="10245" width="10" style="85" bestFit="1" customWidth="1"/>
    <col min="10246" max="10246" width="8.85546875" style="85" bestFit="1" customWidth="1"/>
    <col min="10247" max="10247" width="22.85546875" style="85" customWidth="1"/>
    <col min="10248" max="10248" width="59.7109375" style="85" bestFit="1" customWidth="1"/>
    <col min="10249" max="10249" width="57.85546875" style="85" bestFit="1" customWidth="1"/>
    <col min="10250" max="10250" width="35.28515625" style="85" bestFit="1" customWidth="1"/>
    <col min="10251" max="10251" width="28.140625" style="85" bestFit="1" customWidth="1"/>
    <col min="10252" max="10252" width="33.140625" style="85" bestFit="1" customWidth="1"/>
    <col min="10253" max="10253" width="26" style="85" bestFit="1" customWidth="1"/>
    <col min="10254" max="10254" width="19.140625" style="85" bestFit="1" customWidth="1"/>
    <col min="10255" max="10255" width="10.42578125" style="85" customWidth="1"/>
    <col min="10256" max="10256" width="11.85546875" style="85" customWidth="1"/>
    <col min="10257" max="10257" width="14.7109375" style="85" customWidth="1"/>
    <col min="10258" max="10258" width="9" style="85" bestFit="1" customWidth="1"/>
    <col min="10259" max="10498" width="9.140625" style="85"/>
    <col min="10499" max="10499" width="4.7109375" style="85" bestFit="1" customWidth="1"/>
    <col min="10500" max="10500" width="9.7109375" style="85" bestFit="1" customWidth="1"/>
    <col min="10501" max="10501" width="10" style="85" bestFit="1" customWidth="1"/>
    <col min="10502" max="10502" width="8.85546875" style="85" bestFit="1" customWidth="1"/>
    <col min="10503" max="10503" width="22.85546875" style="85" customWidth="1"/>
    <col min="10504" max="10504" width="59.7109375" style="85" bestFit="1" customWidth="1"/>
    <col min="10505" max="10505" width="57.85546875" style="85" bestFit="1" customWidth="1"/>
    <col min="10506" max="10506" width="35.28515625" style="85" bestFit="1" customWidth="1"/>
    <col min="10507" max="10507" width="28.140625" style="85" bestFit="1" customWidth="1"/>
    <col min="10508" max="10508" width="33.140625" style="85" bestFit="1" customWidth="1"/>
    <col min="10509" max="10509" width="26" style="85" bestFit="1" customWidth="1"/>
    <col min="10510" max="10510" width="19.140625" style="85" bestFit="1" customWidth="1"/>
    <col min="10511" max="10511" width="10.42578125" style="85" customWidth="1"/>
    <col min="10512" max="10512" width="11.85546875" style="85" customWidth="1"/>
    <col min="10513" max="10513" width="14.7109375" style="85" customWidth="1"/>
    <col min="10514" max="10514" width="9" style="85" bestFit="1" customWidth="1"/>
    <col min="10515" max="10754" width="9.140625" style="85"/>
    <col min="10755" max="10755" width="4.7109375" style="85" bestFit="1" customWidth="1"/>
    <col min="10756" max="10756" width="9.7109375" style="85" bestFit="1" customWidth="1"/>
    <col min="10757" max="10757" width="10" style="85" bestFit="1" customWidth="1"/>
    <col min="10758" max="10758" width="8.85546875" style="85" bestFit="1" customWidth="1"/>
    <col min="10759" max="10759" width="22.85546875" style="85" customWidth="1"/>
    <col min="10760" max="10760" width="59.7109375" style="85" bestFit="1" customWidth="1"/>
    <col min="10761" max="10761" width="57.85546875" style="85" bestFit="1" customWidth="1"/>
    <col min="10762" max="10762" width="35.28515625" style="85" bestFit="1" customWidth="1"/>
    <col min="10763" max="10763" width="28.140625" style="85" bestFit="1" customWidth="1"/>
    <col min="10764" max="10764" width="33.140625" style="85" bestFit="1" customWidth="1"/>
    <col min="10765" max="10765" width="26" style="85" bestFit="1" customWidth="1"/>
    <col min="10766" max="10766" width="19.140625" style="85" bestFit="1" customWidth="1"/>
    <col min="10767" max="10767" width="10.42578125" style="85" customWidth="1"/>
    <col min="10768" max="10768" width="11.85546875" style="85" customWidth="1"/>
    <col min="10769" max="10769" width="14.7109375" style="85" customWidth="1"/>
    <col min="10770" max="10770" width="9" style="85" bestFit="1" customWidth="1"/>
    <col min="10771" max="11010" width="9.140625" style="85"/>
    <col min="11011" max="11011" width="4.7109375" style="85" bestFit="1" customWidth="1"/>
    <col min="11012" max="11012" width="9.7109375" style="85" bestFit="1" customWidth="1"/>
    <col min="11013" max="11013" width="10" style="85" bestFit="1" customWidth="1"/>
    <col min="11014" max="11014" width="8.85546875" style="85" bestFit="1" customWidth="1"/>
    <col min="11015" max="11015" width="22.85546875" style="85" customWidth="1"/>
    <col min="11016" max="11016" width="59.7109375" style="85" bestFit="1" customWidth="1"/>
    <col min="11017" max="11017" width="57.85546875" style="85" bestFit="1" customWidth="1"/>
    <col min="11018" max="11018" width="35.28515625" style="85" bestFit="1" customWidth="1"/>
    <col min="11019" max="11019" width="28.140625" style="85" bestFit="1" customWidth="1"/>
    <col min="11020" max="11020" width="33.140625" style="85" bestFit="1" customWidth="1"/>
    <col min="11021" max="11021" width="26" style="85" bestFit="1" customWidth="1"/>
    <col min="11022" max="11022" width="19.140625" style="85" bestFit="1" customWidth="1"/>
    <col min="11023" max="11023" width="10.42578125" style="85" customWidth="1"/>
    <col min="11024" max="11024" width="11.85546875" style="85" customWidth="1"/>
    <col min="11025" max="11025" width="14.7109375" style="85" customWidth="1"/>
    <col min="11026" max="11026" width="9" style="85" bestFit="1" customWidth="1"/>
    <col min="11027" max="11266" width="9.140625" style="85"/>
    <col min="11267" max="11267" width="4.7109375" style="85" bestFit="1" customWidth="1"/>
    <col min="11268" max="11268" width="9.7109375" style="85" bestFit="1" customWidth="1"/>
    <col min="11269" max="11269" width="10" style="85" bestFit="1" customWidth="1"/>
    <col min="11270" max="11270" width="8.85546875" style="85" bestFit="1" customWidth="1"/>
    <col min="11271" max="11271" width="22.85546875" style="85" customWidth="1"/>
    <col min="11272" max="11272" width="59.7109375" style="85" bestFit="1" customWidth="1"/>
    <col min="11273" max="11273" width="57.85546875" style="85" bestFit="1" customWidth="1"/>
    <col min="11274" max="11274" width="35.28515625" style="85" bestFit="1" customWidth="1"/>
    <col min="11275" max="11275" width="28.140625" style="85" bestFit="1" customWidth="1"/>
    <col min="11276" max="11276" width="33.140625" style="85" bestFit="1" customWidth="1"/>
    <col min="11277" max="11277" width="26" style="85" bestFit="1" customWidth="1"/>
    <col min="11278" max="11278" width="19.140625" style="85" bestFit="1" customWidth="1"/>
    <col min="11279" max="11279" width="10.42578125" style="85" customWidth="1"/>
    <col min="11280" max="11280" width="11.85546875" style="85" customWidth="1"/>
    <col min="11281" max="11281" width="14.7109375" style="85" customWidth="1"/>
    <col min="11282" max="11282" width="9" style="85" bestFit="1" customWidth="1"/>
    <col min="11283" max="11522" width="9.140625" style="85"/>
    <col min="11523" max="11523" width="4.7109375" style="85" bestFit="1" customWidth="1"/>
    <col min="11524" max="11524" width="9.7109375" style="85" bestFit="1" customWidth="1"/>
    <col min="11525" max="11525" width="10" style="85" bestFit="1" customWidth="1"/>
    <col min="11526" max="11526" width="8.85546875" style="85" bestFit="1" customWidth="1"/>
    <col min="11527" max="11527" width="22.85546875" style="85" customWidth="1"/>
    <col min="11528" max="11528" width="59.7109375" style="85" bestFit="1" customWidth="1"/>
    <col min="11529" max="11529" width="57.85546875" style="85" bestFit="1" customWidth="1"/>
    <col min="11530" max="11530" width="35.28515625" style="85" bestFit="1" customWidth="1"/>
    <col min="11531" max="11531" width="28.140625" style="85" bestFit="1" customWidth="1"/>
    <col min="11532" max="11532" width="33.140625" style="85" bestFit="1" customWidth="1"/>
    <col min="11533" max="11533" width="26" style="85" bestFit="1" customWidth="1"/>
    <col min="11534" max="11534" width="19.140625" style="85" bestFit="1" customWidth="1"/>
    <col min="11535" max="11535" width="10.42578125" style="85" customWidth="1"/>
    <col min="11536" max="11536" width="11.85546875" style="85" customWidth="1"/>
    <col min="11537" max="11537" width="14.7109375" style="85" customWidth="1"/>
    <col min="11538" max="11538" width="9" style="85" bestFit="1" customWidth="1"/>
    <col min="11539" max="11778" width="9.140625" style="85"/>
    <col min="11779" max="11779" width="4.7109375" style="85" bestFit="1" customWidth="1"/>
    <col min="11780" max="11780" width="9.7109375" style="85" bestFit="1" customWidth="1"/>
    <col min="11781" max="11781" width="10" style="85" bestFit="1" customWidth="1"/>
    <col min="11782" max="11782" width="8.85546875" style="85" bestFit="1" customWidth="1"/>
    <col min="11783" max="11783" width="22.85546875" style="85" customWidth="1"/>
    <col min="11784" max="11784" width="59.7109375" style="85" bestFit="1" customWidth="1"/>
    <col min="11785" max="11785" width="57.85546875" style="85" bestFit="1" customWidth="1"/>
    <col min="11786" max="11786" width="35.28515625" style="85" bestFit="1" customWidth="1"/>
    <col min="11787" max="11787" width="28.140625" style="85" bestFit="1" customWidth="1"/>
    <col min="11788" max="11788" width="33.140625" style="85" bestFit="1" customWidth="1"/>
    <col min="11789" max="11789" width="26" style="85" bestFit="1" customWidth="1"/>
    <col min="11790" max="11790" width="19.140625" style="85" bestFit="1" customWidth="1"/>
    <col min="11791" max="11791" width="10.42578125" style="85" customWidth="1"/>
    <col min="11792" max="11792" width="11.85546875" style="85" customWidth="1"/>
    <col min="11793" max="11793" width="14.7109375" style="85" customWidth="1"/>
    <col min="11794" max="11794" width="9" style="85" bestFit="1" customWidth="1"/>
    <col min="11795" max="12034" width="9.140625" style="85"/>
    <col min="12035" max="12035" width="4.7109375" style="85" bestFit="1" customWidth="1"/>
    <col min="12036" max="12036" width="9.7109375" style="85" bestFit="1" customWidth="1"/>
    <col min="12037" max="12037" width="10" style="85" bestFit="1" customWidth="1"/>
    <col min="12038" max="12038" width="8.85546875" style="85" bestFit="1" customWidth="1"/>
    <col min="12039" max="12039" width="22.85546875" style="85" customWidth="1"/>
    <col min="12040" max="12040" width="59.7109375" style="85" bestFit="1" customWidth="1"/>
    <col min="12041" max="12041" width="57.85546875" style="85" bestFit="1" customWidth="1"/>
    <col min="12042" max="12042" width="35.28515625" style="85" bestFit="1" customWidth="1"/>
    <col min="12043" max="12043" width="28.140625" style="85" bestFit="1" customWidth="1"/>
    <col min="12044" max="12044" width="33.140625" style="85" bestFit="1" customWidth="1"/>
    <col min="12045" max="12045" width="26" style="85" bestFit="1" customWidth="1"/>
    <col min="12046" max="12046" width="19.140625" style="85" bestFit="1" customWidth="1"/>
    <col min="12047" max="12047" width="10.42578125" style="85" customWidth="1"/>
    <col min="12048" max="12048" width="11.85546875" style="85" customWidth="1"/>
    <col min="12049" max="12049" width="14.7109375" style="85" customWidth="1"/>
    <col min="12050" max="12050" width="9" style="85" bestFit="1" customWidth="1"/>
    <col min="12051" max="12290" width="9.140625" style="85"/>
    <col min="12291" max="12291" width="4.7109375" style="85" bestFit="1" customWidth="1"/>
    <col min="12292" max="12292" width="9.7109375" style="85" bestFit="1" customWidth="1"/>
    <col min="12293" max="12293" width="10" style="85" bestFit="1" customWidth="1"/>
    <col min="12294" max="12294" width="8.85546875" style="85" bestFit="1" customWidth="1"/>
    <col min="12295" max="12295" width="22.85546875" style="85" customWidth="1"/>
    <col min="12296" max="12296" width="59.7109375" style="85" bestFit="1" customWidth="1"/>
    <col min="12297" max="12297" width="57.85546875" style="85" bestFit="1" customWidth="1"/>
    <col min="12298" max="12298" width="35.28515625" style="85" bestFit="1" customWidth="1"/>
    <col min="12299" max="12299" width="28.140625" style="85" bestFit="1" customWidth="1"/>
    <col min="12300" max="12300" width="33.140625" style="85" bestFit="1" customWidth="1"/>
    <col min="12301" max="12301" width="26" style="85" bestFit="1" customWidth="1"/>
    <col min="12302" max="12302" width="19.140625" style="85" bestFit="1" customWidth="1"/>
    <col min="12303" max="12303" width="10.42578125" style="85" customWidth="1"/>
    <col min="12304" max="12304" width="11.85546875" style="85" customWidth="1"/>
    <col min="12305" max="12305" width="14.7109375" style="85" customWidth="1"/>
    <col min="12306" max="12306" width="9" style="85" bestFit="1" customWidth="1"/>
    <col min="12307" max="12546" width="9.140625" style="85"/>
    <col min="12547" max="12547" width="4.7109375" style="85" bestFit="1" customWidth="1"/>
    <col min="12548" max="12548" width="9.7109375" style="85" bestFit="1" customWidth="1"/>
    <col min="12549" max="12549" width="10" style="85" bestFit="1" customWidth="1"/>
    <col min="12550" max="12550" width="8.85546875" style="85" bestFit="1" customWidth="1"/>
    <col min="12551" max="12551" width="22.85546875" style="85" customWidth="1"/>
    <col min="12552" max="12552" width="59.7109375" style="85" bestFit="1" customWidth="1"/>
    <col min="12553" max="12553" width="57.85546875" style="85" bestFit="1" customWidth="1"/>
    <col min="12554" max="12554" width="35.28515625" style="85" bestFit="1" customWidth="1"/>
    <col min="12555" max="12555" width="28.140625" style="85" bestFit="1" customWidth="1"/>
    <col min="12556" max="12556" width="33.140625" style="85" bestFit="1" customWidth="1"/>
    <col min="12557" max="12557" width="26" style="85" bestFit="1" customWidth="1"/>
    <col min="12558" max="12558" width="19.140625" style="85" bestFit="1" customWidth="1"/>
    <col min="12559" max="12559" width="10.42578125" style="85" customWidth="1"/>
    <col min="12560" max="12560" width="11.85546875" style="85" customWidth="1"/>
    <col min="12561" max="12561" width="14.7109375" style="85" customWidth="1"/>
    <col min="12562" max="12562" width="9" style="85" bestFit="1" customWidth="1"/>
    <col min="12563" max="12802" width="9.140625" style="85"/>
    <col min="12803" max="12803" width="4.7109375" style="85" bestFit="1" customWidth="1"/>
    <col min="12804" max="12804" width="9.7109375" style="85" bestFit="1" customWidth="1"/>
    <col min="12805" max="12805" width="10" style="85" bestFit="1" customWidth="1"/>
    <col min="12806" max="12806" width="8.85546875" style="85" bestFit="1" customWidth="1"/>
    <col min="12807" max="12807" width="22.85546875" style="85" customWidth="1"/>
    <col min="12808" max="12808" width="59.7109375" style="85" bestFit="1" customWidth="1"/>
    <col min="12809" max="12809" width="57.85546875" style="85" bestFit="1" customWidth="1"/>
    <col min="12810" max="12810" width="35.28515625" style="85" bestFit="1" customWidth="1"/>
    <col min="12811" max="12811" width="28.140625" style="85" bestFit="1" customWidth="1"/>
    <col min="12812" max="12812" width="33.140625" style="85" bestFit="1" customWidth="1"/>
    <col min="12813" max="12813" width="26" style="85" bestFit="1" customWidth="1"/>
    <col min="12814" max="12814" width="19.140625" style="85" bestFit="1" customWidth="1"/>
    <col min="12815" max="12815" width="10.42578125" style="85" customWidth="1"/>
    <col min="12816" max="12816" width="11.85546875" style="85" customWidth="1"/>
    <col min="12817" max="12817" width="14.7109375" style="85" customWidth="1"/>
    <col min="12818" max="12818" width="9" style="85" bestFit="1" customWidth="1"/>
    <col min="12819" max="13058" width="9.140625" style="85"/>
    <col min="13059" max="13059" width="4.7109375" style="85" bestFit="1" customWidth="1"/>
    <col min="13060" max="13060" width="9.7109375" style="85" bestFit="1" customWidth="1"/>
    <col min="13061" max="13061" width="10" style="85" bestFit="1" customWidth="1"/>
    <col min="13062" max="13062" width="8.85546875" style="85" bestFit="1" customWidth="1"/>
    <col min="13063" max="13063" width="22.85546875" style="85" customWidth="1"/>
    <col min="13064" max="13064" width="59.7109375" style="85" bestFit="1" customWidth="1"/>
    <col min="13065" max="13065" width="57.85546875" style="85" bestFit="1" customWidth="1"/>
    <col min="13066" max="13066" width="35.28515625" style="85" bestFit="1" customWidth="1"/>
    <col min="13067" max="13067" width="28.140625" style="85" bestFit="1" customWidth="1"/>
    <col min="13068" max="13068" width="33.140625" style="85" bestFit="1" customWidth="1"/>
    <col min="13069" max="13069" width="26" style="85" bestFit="1" customWidth="1"/>
    <col min="13070" max="13070" width="19.140625" style="85" bestFit="1" customWidth="1"/>
    <col min="13071" max="13071" width="10.42578125" style="85" customWidth="1"/>
    <col min="13072" max="13072" width="11.85546875" style="85" customWidth="1"/>
    <col min="13073" max="13073" width="14.7109375" style="85" customWidth="1"/>
    <col min="13074" max="13074" width="9" style="85" bestFit="1" customWidth="1"/>
    <col min="13075" max="13314" width="9.140625" style="85"/>
    <col min="13315" max="13315" width="4.7109375" style="85" bestFit="1" customWidth="1"/>
    <col min="13316" max="13316" width="9.7109375" style="85" bestFit="1" customWidth="1"/>
    <col min="13317" max="13317" width="10" style="85" bestFit="1" customWidth="1"/>
    <col min="13318" max="13318" width="8.85546875" style="85" bestFit="1" customWidth="1"/>
    <col min="13319" max="13319" width="22.85546875" style="85" customWidth="1"/>
    <col min="13320" max="13320" width="59.7109375" style="85" bestFit="1" customWidth="1"/>
    <col min="13321" max="13321" width="57.85546875" style="85" bestFit="1" customWidth="1"/>
    <col min="13322" max="13322" width="35.28515625" style="85" bestFit="1" customWidth="1"/>
    <col min="13323" max="13323" width="28.140625" style="85" bestFit="1" customWidth="1"/>
    <col min="13324" max="13324" width="33.140625" style="85" bestFit="1" customWidth="1"/>
    <col min="13325" max="13325" width="26" style="85" bestFit="1" customWidth="1"/>
    <col min="13326" max="13326" width="19.140625" style="85" bestFit="1" customWidth="1"/>
    <col min="13327" max="13327" width="10.42578125" style="85" customWidth="1"/>
    <col min="13328" max="13328" width="11.85546875" style="85" customWidth="1"/>
    <col min="13329" max="13329" width="14.7109375" style="85" customWidth="1"/>
    <col min="13330" max="13330" width="9" style="85" bestFit="1" customWidth="1"/>
    <col min="13331" max="13570" width="9.140625" style="85"/>
    <col min="13571" max="13571" width="4.7109375" style="85" bestFit="1" customWidth="1"/>
    <col min="13572" max="13572" width="9.7109375" style="85" bestFit="1" customWidth="1"/>
    <col min="13573" max="13573" width="10" style="85" bestFit="1" customWidth="1"/>
    <col min="13574" max="13574" width="8.85546875" style="85" bestFit="1" customWidth="1"/>
    <col min="13575" max="13575" width="22.85546875" style="85" customWidth="1"/>
    <col min="13576" max="13576" width="59.7109375" style="85" bestFit="1" customWidth="1"/>
    <col min="13577" max="13577" width="57.85546875" style="85" bestFit="1" customWidth="1"/>
    <col min="13578" max="13578" width="35.28515625" style="85" bestFit="1" customWidth="1"/>
    <col min="13579" max="13579" width="28.140625" style="85" bestFit="1" customWidth="1"/>
    <col min="13580" max="13580" width="33.140625" style="85" bestFit="1" customWidth="1"/>
    <col min="13581" max="13581" width="26" style="85" bestFit="1" customWidth="1"/>
    <col min="13582" max="13582" width="19.140625" style="85" bestFit="1" customWidth="1"/>
    <col min="13583" max="13583" width="10.42578125" style="85" customWidth="1"/>
    <col min="13584" max="13584" width="11.85546875" style="85" customWidth="1"/>
    <col min="13585" max="13585" width="14.7109375" style="85" customWidth="1"/>
    <col min="13586" max="13586" width="9" style="85" bestFit="1" customWidth="1"/>
    <col min="13587" max="13826" width="9.140625" style="85"/>
    <col min="13827" max="13827" width="4.7109375" style="85" bestFit="1" customWidth="1"/>
    <col min="13828" max="13828" width="9.7109375" style="85" bestFit="1" customWidth="1"/>
    <col min="13829" max="13829" width="10" style="85" bestFit="1" customWidth="1"/>
    <col min="13830" max="13830" width="8.85546875" style="85" bestFit="1" customWidth="1"/>
    <col min="13831" max="13831" width="22.85546875" style="85" customWidth="1"/>
    <col min="13832" max="13832" width="59.7109375" style="85" bestFit="1" customWidth="1"/>
    <col min="13833" max="13833" width="57.85546875" style="85" bestFit="1" customWidth="1"/>
    <col min="13834" max="13834" width="35.28515625" style="85" bestFit="1" customWidth="1"/>
    <col min="13835" max="13835" width="28.140625" style="85" bestFit="1" customWidth="1"/>
    <col min="13836" max="13836" width="33.140625" style="85" bestFit="1" customWidth="1"/>
    <col min="13837" max="13837" width="26" style="85" bestFit="1" customWidth="1"/>
    <col min="13838" max="13838" width="19.140625" style="85" bestFit="1" customWidth="1"/>
    <col min="13839" max="13839" width="10.42578125" style="85" customWidth="1"/>
    <col min="13840" max="13840" width="11.85546875" style="85" customWidth="1"/>
    <col min="13841" max="13841" width="14.7109375" style="85" customWidth="1"/>
    <col min="13842" max="13842" width="9" style="85" bestFit="1" customWidth="1"/>
    <col min="13843" max="14082" width="9.140625" style="85"/>
    <col min="14083" max="14083" width="4.7109375" style="85" bestFit="1" customWidth="1"/>
    <col min="14084" max="14084" width="9.7109375" style="85" bestFit="1" customWidth="1"/>
    <col min="14085" max="14085" width="10" style="85" bestFit="1" customWidth="1"/>
    <col min="14086" max="14086" width="8.85546875" style="85" bestFit="1" customWidth="1"/>
    <col min="14087" max="14087" width="22.85546875" style="85" customWidth="1"/>
    <col min="14088" max="14088" width="59.7109375" style="85" bestFit="1" customWidth="1"/>
    <col min="14089" max="14089" width="57.85546875" style="85" bestFit="1" customWidth="1"/>
    <col min="14090" max="14090" width="35.28515625" style="85" bestFit="1" customWidth="1"/>
    <col min="14091" max="14091" width="28.140625" style="85" bestFit="1" customWidth="1"/>
    <col min="14092" max="14092" width="33.140625" style="85" bestFit="1" customWidth="1"/>
    <col min="14093" max="14093" width="26" style="85" bestFit="1" customWidth="1"/>
    <col min="14094" max="14094" width="19.140625" style="85" bestFit="1" customWidth="1"/>
    <col min="14095" max="14095" width="10.42578125" style="85" customWidth="1"/>
    <col min="14096" max="14096" width="11.85546875" style="85" customWidth="1"/>
    <col min="14097" max="14097" width="14.7109375" style="85" customWidth="1"/>
    <col min="14098" max="14098" width="9" style="85" bestFit="1" customWidth="1"/>
    <col min="14099" max="14338" width="9.140625" style="85"/>
    <col min="14339" max="14339" width="4.7109375" style="85" bestFit="1" customWidth="1"/>
    <col min="14340" max="14340" width="9.7109375" style="85" bestFit="1" customWidth="1"/>
    <col min="14341" max="14341" width="10" style="85" bestFit="1" customWidth="1"/>
    <col min="14342" max="14342" width="8.85546875" style="85" bestFit="1" customWidth="1"/>
    <col min="14343" max="14343" width="22.85546875" style="85" customWidth="1"/>
    <col min="14344" max="14344" width="59.7109375" style="85" bestFit="1" customWidth="1"/>
    <col min="14345" max="14345" width="57.85546875" style="85" bestFit="1" customWidth="1"/>
    <col min="14346" max="14346" width="35.28515625" style="85" bestFit="1" customWidth="1"/>
    <col min="14347" max="14347" width="28.140625" style="85" bestFit="1" customWidth="1"/>
    <col min="14348" max="14348" width="33.140625" style="85" bestFit="1" customWidth="1"/>
    <col min="14349" max="14349" width="26" style="85" bestFit="1" customWidth="1"/>
    <col min="14350" max="14350" width="19.140625" style="85" bestFit="1" customWidth="1"/>
    <col min="14351" max="14351" width="10.42578125" style="85" customWidth="1"/>
    <col min="14352" max="14352" width="11.85546875" style="85" customWidth="1"/>
    <col min="14353" max="14353" width="14.7109375" style="85" customWidth="1"/>
    <col min="14354" max="14354" width="9" style="85" bestFit="1" customWidth="1"/>
    <col min="14355" max="14594" width="9.140625" style="85"/>
    <col min="14595" max="14595" width="4.7109375" style="85" bestFit="1" customWidth="1"/>
    <col min="14596" max="14596" width="9.7109375" style="85" bestFit="1" customWidth="1"/>
    <col min="14597" max="14597" width="10" style="85" bestFit="1" customWidth="1"/>
    <col min="14598" max="14598" width="8.85546875" style="85" bestFit="1" customWidth="1"/>
    <col min="14599" max="14599" width="22.85546875" style="85" customWidth="1"/>
    <col min="14600" max="14600" width="59.7109375" style="85" bestFit="1" customWidth="1"/>
    <col min="14601" max="14601" width="57.85546875" style="85" bestFit="1" customWidth="1"/>
    <col min="14602" max="14602" width="35.28515625" style="85" bestFit="1" customWidth="1"/>
    <col min="14603" max="14603" width="28.140625" style="85" bestFit="1" customWidth="1"/>
    <col min="14604" max="14604" width="33.140625" style="85" bestFit="1" customWidth="1"/>
    <col min="14605" max="14605" width="26" style="85" bestFit="1" customWidth="1"/>
    <col min="14606" max="14606" width="19.140625" style="85" bestFit="1" customWidth="1"/>
    <col min="14607" max="14607" width="10.42578125" style="85" customWidth="1"/>
    <col min="14608" max="14608" width="11.85546875" style="85" customWidth="1"/>
    <col min="14609" max="14609" width="14.7109375" style="85" customWidth="1"/>
    <col min="14610" max="14610" width="9" style="85" bestFit="1" customWidth="1"/>
    <col min="14611" max="14850" width="9.140625" style="85"/>
    <col min="14851" max="14851" width="4.7109375" style="85" bestFit="1" customWidth="1"/>
    <col min="14852" max="14852" width="9.7109375" style="85" bestFit="1" customWidth="1"/>
    <col min="14853" max="14853" width="10" style="85" bestFit="1" customWidth="1"/>
    <col min="14854" max="14854" width="8.85546875" style="85" bestFit="1" customWidth="1"/>
    <col min="14855" max="14855" width="22.85546875" style="85" customWidth="1"/>
    <col min="14856" max="14856" width="59.7109375" style="85" bestFit="1" customWidth="1"/>
    <col min="14857" max="14857" width="57.85546875" style="85" bestFit="1" customWidth="1"/>
    <col min="14858" max="14858" width="35.28515625" style="85" bestFit="1" customWidth="1"/>
    <col min="14859" max="14859" width="28.140625" style="85" bestFit="1" customWidth="1"/>
    <col min="14860" max="14860" width="33.140625" style="85" bestFit="1" customWidth="1"/>
    <col min="14861" max="14861" width="26" style="85" bestFit="1" customWidth="1"/>
    <col min="14862" max="14862" width="19.140625" style="85" bestFit="1" customWidth="1"/>
    <col min="14863" max="14863" width="10.42578125" style="85" customWidth="1"/>
    <col min="14864" max="14864" width="11.85546875" style="85" customWidth="1"/>
    <col min="14865" max="14865" width="14.7109375" style="85" customWidth="1"/>
    <col min="14866" max="14866" width="9" style="85" bestFit="1" customWidth="1"/>
    <col min="14867" max="15106" width="9.140625" style="85"/>
    <col min="15107" max="15107" width="4.7109375" style="85" bestFit="1" customWidth="1"/>
    <col min="15108" max="15108" width="9.7109375" style="85" bestFit="1" customWidth="1"/>
    <col min="15109" max="15109" width="10" style="85" bestFit="1" customWidth="1"/>
    <col min="15110" max="15110" width="8.85546875" style="85" bestFit="1" customWidth="1"/>
    <col min="15111" max="15111" width="22.85546875" style="85" customWidth="1"/>
    <col min="15112" max="15112" width="59.7109375" style="85" bestFit="1" customWidth="1"/>
    <col min="15113" max="15113" width="57.85546875" style="85" bestFit="1" customWidth="1"/>
    <col min="15114" max="15114" width="35.28515625" style="85" bestFit="1" customWidth="1"/>
    <col min="15115" max="15115" width="28.140625" style="85" bestFit="1" customWidth="1"/>
    <col min="15116" max="15116" width="33.140625" style="85" bestFit="1" customWidth="1"/>
    <col min="15117" max="15117" width="26" style="85" bestFit="1" customWidth="1"/>
    <col min="15118" max="15118" width="19.140625" style="85" bestFit="1" customWidth="1"/>
    <col min="15119" max="15119" width="10.42578125" style="85" customWidth="1"/>
    <col min="15120" max="15120" width="11.85546875" style="85" customWidth="1"/>
    <col min="15121" max="15121" width="14.7109375" style="85" customWidth="1"/>
    <col min="15122" max="15122" width="9" style="85" bestFit="1" customWidth="1"/>
    <col min="15123" max="15362" width="9.140625" style="85"/>
    <col min="15363" max="15363" width="4.7109375" style="85" bestFit="1" customWidth="1"/>
    <col min="15364" max="15364" width="9.7109375" style="85" bestFit="1" customWidth="1"/>
    <col min="15365" max="15365" width="10" style="85" bestFit="1" customWidth="1"/>
    <col min="15366" max="15366" width="8.85546875" style="85" bestFit="1" customWidth="1"/>
    <col min="15367" max="15367" width="22.85546875" style="85" customWidth="1"/>
    <col min="15368" max="15368" width="59.7109375" style="85" bestFit="1" customWidth="1"/>
    <col min="15369" max="15369" width="57.85546875" style="85" bestFit="1" customWidth="1"/>
    <col min="15370" max="15370" width="35.28515625" style="85" bestFit="1" customWidth="1"/>
    <col min="15371" max="15371" width="28.140625" style="85" bestFit="1" customWidth="1"/>
    <col min="15372" max="15372" width="33.140625" style="85" bestFit="1" customWidth="1"/>
    <col min="15373" max="15373" width="26" style="85" bestFit="1" customWidth="1"/>
    <col min="15374" max="15374" width="19.140625" style="85" bestFit="1" customWidth="1"/>
    <col min="15375" max="15375" width="10.42578125" style="85" customWidth="1"/>
    <col min="15376" max="15376" width="11.85546875" style="85" customWidth="1"/>
    <col min="15377" max="15377" width="14.7109375" style="85" customWidth="1"/>
    <col min="15378" max="15378" width="9" style="85" bestFit="1" customWidth="1"/>
    <col min="15379" max="15618" width="9.140625" style="85"/>
    <col min="15619" max="15619" width="4.7109375" style="85" bestFit="1" customWidth="1"/>
    <col min="15620" max="15620" width="9.7109375" style="85" bestFit="1" customWidth="1"/>
    <col min="15621" max="15621" width="10" style="85" bestFit="1" customWidth="1"/>
    <col min="15622" max="15622" width="8.85546875" style="85" bestFit="1" customWidth="1"/>
    <col min="15623" max="15623" width="22.85546875" style="85" customWidth="1"/>
    <col min="15624" max="15624" width="59.7109375" style="85" bestFit="1" customWidth="1"/>
    <col min="15625" max="15625" width="57.85546875" style="85" bestFit="1" customWidth="1"/>
    <col min="15626" max="15626" width="35.28515625" style="85" bestFit="1" customWidth="1"/>
    <col min="15627" max="15627" width="28.140625" style="85" bestFit="1" customWidth="1"/>
    <col min="15628" max="15628" width="33.140625" style="85" bestFit="1" customWidth="1"/>
    <col min="15629" max="15629" width="26" style="85" bestFit="1" customWidth="1"/>
    <col min="15630" max="15630" width="19.140625" style="85" bestFit="1" customWidth="1"/>
    <col min="15631" max="15631" width="10.42578125" style="85" customWidth="1"/>
    <col min="15632" max="15632" width="11.85546875" style="85" customWidth="1"/>
    <col min="15633" max="15633" width="14.7109375" style="85" customWidth="1"/>
    <col min="15634" max="15634" width="9" style="85" bestFit="1" customWidth="1"/>
    <col min="15635" max="15874" width="9.140625" style="85"/>
    <col min="15875" max="15875" width="4.7109375" style="85" bestFit="1" customWidth="1"/>
    <col min="15876" max="15876" width="9.7109375" style="85" bestFit="1" customWidth="1"/>
    <col min="15877" max="15877" width="10" style="85" bestFit="1" customWidth="1"/>
    <col min="15878" max="15878" width="8.85546875" style="85" bestFit="1" customWidth="1"/>
    <col min="15879" max="15879" width="22.85546875" style="85" customWidth="1"/>
    <col min="15880" max="15880" width="59.7109375" style="85" bestFit="1" customWidth="1"/>
    <col min="15881" max="15881" width="57.85546875" style="85" bestFit="1" customWidth="1"/>
    <col min="15882" max="15882" width="35.28515625" style="85" bestFit="1" customWidth="1"/>
    <col min="15883" max="15883" width="28.140625" style="85" bestFit="1" customWidth="1"/>
    <col min="15884" max="15884" width="33.140625" style="85" bestFit="1" customWidth="1"/>
    <col min="15885" max="15885" width="26" style="85" bestFit="1" customWidth="1"/>
    <col min="15886" max="15886" width="19.140625" style="85" bestFit="1" customWidth="1"/>
    <col min="15887" max="15887" width="10.42578125" style="85" customWidth="1"/>
    <col min="15888" max="15888" width="11.85546875" style="85" customWidth="1"/>
    <col min="15889" max="15889" width="14.7109375" style="85" customWidth="1"/>
    <col min="15890" max="15890" width="9" style="85" bestFit="1" customWidth="1"/>
    <col min="15891" max="16130" width="9.140625" style="85"/>
    <col min="16131" max="16131" width="4.7109375" style="85" bestFit="1" customWidth="1"/>
    <col min="16132" max="16132" width="9.7109375" style="85" bestFit="1" customWidth="1"/>
    <col min="16133" max="16133" width="10" style="85" bestFit="1" customWidth="1"/>
    <col min="16134" max="16134" width="8.85546875" style="85" bestFit="1" customWidth="1"/>
    <col min="16135" max="16135" width="22.85546875" style="85" customWidth="1"/>
    <col min="16136" max="16136" width="59.7109375" style="85" bestFit="1" customWidth="1"/>
    <col min="16137" max="16137" width="57.85546875" style="85" bestFit="1" customWidth="1"/>
    <col min="16138" max="16138" width="35.28515625" style="85" bestFit="1" customWidth="1"/>
    <col min="16139" max="16139" width="28.140625" style="85" bestFit="1" customWidth="1"/>
    <col min="16140" max="16140" width="33.140625" style="85" bestFit="1" customWidth="1"/>
    <col min="16141" max="16141" width="26" style="85" bestFit="1" customWidth="1"/>
    <col min="16142" max="16142" width="19.140625" style="85" bestFit="1" customWidth="1"/>
    <col min="16143" max="16143" width="10.42578125" style="85" customWidth="1"/>
    <col min="16144" max="16144" width="11.85546875" style="85" customWidth="1"/>
    <col min="16145" max="16145" width="14.7109375" style="85" customWidth="1"/>
    <col min="16146" max="16146" width="9" style="85" bestFit="1" customWidth="1"/>
    <col min="16147" max="16384" width="9.140625" style="85"/>
  </cols>
  <sheetData>
    <row r="2" spans="1:19" ht="18.75" x14ac:dyDescent="0.3">
      <c r="A2" s="5" t="s">
        <v>985</v>
      </c>
    </row>
    <row r="3" spans="1:19" x14ac:dyDescent="0.25">
      <c r="M3" s="86"/>
      <c r="N3" s="86"/>
      <c r="O3" s="86"/>
      <c r="P3" s="86"/>
    </row>
    <row r="4" spans="1:19" s="63" customFormat="1" ht="47.25" customHeight="1" x14ac:dyDescent="0.25">
      <c r="A4" s="845" t="s">
        <v>0</v>
      </c>
      <c r="B4" s="847" t="s">
        <v>1</v>
      </c>
      <c r="C4" s="847" t="s">
        <v>2</v>
      </c>
      <c r="D4" s="847" t="s">
        <v>3</v>
      </c>
      <c r="E4" s="845" t="s">
        <v>4</v>
      </c>
      <c r="F4" s="845" t="s">
        <v>5</v>
      </c>
      <c r="G4" s="845" t="s">
        <v>6</v>
      </c>
      <c r="H4" s="849" t="s">
        <v>7</v>
      </c>
      <c r="I4" s="849"/>
      <c r="J4" s="845" t="s">
        <v>8</v>
      </c>
      <c r="K4" s="850" t="s">
        <v>9</v>
      </c>
      <c r="L4" s="863"/>
      <c r="M4" s="864" t="s">
        <v>10</v>
      </c>
      <c r="N4" s="864"/>
      <c r="O4" s="864" t="s">
        <v>11</v>
      </c>
      <c r="P4" s="864"/>
      <c r="Q4" s="845" t="s">
        <v>12</v>
      </c>
      <c r="R4" s="847" t="s">
        <v>13</v>
      </c>
      <c r="S4" s="62"/>
    </row>
    <row r="5" spans="1:19" s="63" customFormat="1" x14ac:dyDescent="0.2">
      <c r="A5" s="846"/>
      <c r="B5" s="848"/>
      <c r="C5" s="848"/>
      <c r="D5" s="848"/>
      <c r="E5" s="846"/>
      <c r="F5" s="846"/>
      <c r="G5" s="846"/>
      <c r="H5" s="170" t="s">
        <v>14</v>
      </c>
      <c r="I5" s="170" t="s">
        <v>15</v>
      </c>
      <c r="J5" s="846"/>
      <c r="K5" s="171">
        <v>2020</v>
      </c>
      <c r="L5" s="171">
        <v>2021</v>
      </c>
      <c r="M5" s="2">
        <v>2020</v>
      </c>
      <c r="N5" s="2">
        <v>2021</v>
      </c>
      <c r="O5" s="2">
        <v>2020</v>
      </c>
      <c r="P5" s="2">
        <v>2021</v>
      </c>
      <c r="Q5" s="846"/>
      <c r="R5" s="848"/>
      <c r="S5" s="62"/>
    </row>
    <row r="6" spans="1:19" s="63" customFormat="1" x14ac:dyDescent="0.2">
      <c r="A6" s="169" t="s">
        <v>16</v>
      </c>
      <c r="B6" s="170" t="s">
        <v>17</v>
      </c>
      <c r="C6" s="170" t="s">
        <v>18</v>
      </c>
      <c r="D6" s="170" t="s">
        <v>19</v>
      </c>
      <c r="E6" s="169" t="s">
        <v>20</v>
      </c>
      <c r="F6" s="169" t="s">
        <v>21</v>
      </c>
      <c r="G6" s="169" t="s">
        <v>22</v>
      </c>
      <c r="H6" s="170" t="s">
        <v>23</v>
      </c>
      <c r="I6" s="170" t="s">
        <v>24</v>
      </c>
      <c r="J6" s="169" t="s">
        <v>25</v>
      </c>
      <c r="K6" s="171" t="s">
        <v>26</v>
      </c>
      <c r="L6" s="171" t="s">
        <v>27</v>
      </c>
      <c r="M6" s="172" t="s">
        <v>28</v>
      </c>
      <c r="N6" s="172" t="s">
        <v>29</v>
      </c>
      <c r="O6" s="172" t="s">
        <v>30</v>
      </c>
      <c r="P6" s="172" t="s">
        <v>31</v>
      </c>
      <c r="Q6" s="169" t="s">
        <v>32</v>
      </c>
      <c r="R6" s="170" t="s">
        <v>33</v>
      </c>
      <c r="S6" s="62"/>
    </row>
    <row r="7" spans="1:19" ht="45" x14ac:dyDescent="0.25">
      <c r="A7" s="880">
        <v>1</v>
      </c>
      <c r="B7" s="880" t="s">
        <v>90</v>
      </c>
      <c r="C7" s="880">
        <v>1</v>
      </c>
      <c r="D7" s="880">
        <v>3</v>
      </c>
      <c r="E7" s="880" t="s">
        <v>308</v>
      </c>
      <c r="F7" s="880" t="s">
        <v>309</v>
      </c>
      <c r="G7" s="880" t="s">
        <v>310</v>
      </c>
      <c r="H7" s="168" t="s">
        <v>311</v>
      </c>
      <c r="I7" s="207" t="s">
        <v>312</v>
      </c>
      <c r="J7" s="880" t="s">
        <v>313</v>
      </c>
      <c r="K7" s="880" t="s">
        <v>34</v>
      </c>
      <c r="L7" s="880"/>
      <c r="M7" s="890">
        <v>300000</v>
      </c>
      <c r="N7" s="880"/>
      <c r="O7" s="890">
        <v>300000</v>
      </c>
      <c r="P7" s="880"/>
      <c r="Q7" s="880" t="s">
        <v>314</v>
      </c>
      <c r="R7" s="880" t="s">
        <v>315</v>
      </c>
    </row>
    <row r="8" spans="1:19" ht="60" x14ac:dyDescent="0.25">
      <c r="A8" s="880"/>
      <c r="B8" s="880"/>
      <c r="C8" s="880"/>
      <c r="D8" s="880"/>
      <c r="E8" s="880"/>
      <c r="F8" s="880"/>
      <c r="G8" s="880"/>
      <c r="H8" s="168" t="s">
        <v>316</v>
      </c>
      <c r="I8" s="207" t="s">
        <v>731</v>
      </c>
      <c r="J8" s="880"/>
      <c r="K8" s="880"/>
      <c r="L8" s="880"/>
      <c r="M8" s="890"/>
      <c r="N8" s="880"/>
      <c r="O8" s="890"/>
      <c r="P8" s="880"/>
      <c r="Q8" s="880"/>
      <c r="R8" s="880"/>
    </row>
    <row r="9" spans="1:19" ht="45" x14ac:dyDescent="0.25">
      <c r="A9" s="880"/>
      <c r="B9" s="880"/>
      <c r="C9" s="880"/>
      <c r="D9" s="880"/>
      <c r="E9" s="880"/>
      <c r="F9" s="880"/>
      <c r="G9" s="880"/>
      <c r="H9" s="168" t="s">
        <v>318</v>
      </c>
      <c r="I9" s="207" t="s">
        <v>319</v>
      </c>
      <c r="J9" s="880"/>
      <c r="K9" s="880"/>
      <c r="L9" s="880"/>
      <c r="M9" s="890"/>
      <c r="N9" s="880"/>
      <c r="O9" s="890"/>
      <c r="P9" s="880"/>
      <c r="Q9" s="880"/>
      <c r="R9" s="880"/>
    </row>
    <row r="10" spans="1:19" ht="90" x14ac:dyDescent="0.25">
      <c r="A10" s="880"/>
      <c r="B10" s="880"/>
      <c r="C10" s="880"/>
      <c r="D10" s="880"/>
      <c r="E10" s="880"/>
      <c r="F10" s="880"/>
      <c r="G10" s="880"/>
      <c r="H10" s="168" t="s">
        <v>320</v>
      </c>
      <c r="I10" s="207" t="s">
        <v>321</v>
      </c>
      <c r="J10" s="880"/>
      <c r="K10" s="880"/>
      <c r="L10" s="880"/>
      <c r="M10" s="890"/>
      <c r="N10" s="880"/>
      <c r="O10" s="890"/>
      <c r="P10" s="880"/>
      <c r="Q10" s="880"/>
      <c r="R10" s="880"/>
    </row>
    <row r="11" spans="1:19" x14ac:dyDescent="0.25">
      <c r="A11" s="836">
        <v>2</v>
      </c>
      <c r="B11" s="834" t="s">
        <v>322</v>
      </c>
      <c r="C11" s="834">
        <v>1</v>
      </c>
      <c r="D11" s="836">
        <v>9</v>
      </c>
      <c r="E11" s="836" t="s">
        <v>323</v>
      </c>
      <c r="F11" s="836" t="s">
        <v>324</v>
      </c>
      <c r="G11" s="836" t="s">
        <v>325</v>
      </c>
      <c r="H11" s="168" t="s">
        <v>326</v>
      </c>
      <c r="I11" s="168">
        <v>1</v>
      </c>
      <c r="J11" s="836" t="s">
        <v>327</v>
      </c>
      <c r="K11" s="834" t="s">
        <v>34</v>
      </c>
      <c r="L11" s="834"/>
      <c r="M11" s="856">
        <v>40000</v>
      </c>
      <c r="N11" s="856"/>
      <c r="O11" s="856">
        <v>40000</v>
      </c>
      <c r="P11" s="856"/>
      <c r="Q11" s="856" t="s">
        <v>314</v>
      </c>
      <c r="R11" s="856" t="s">
        <v>315</v>
      </c>
    </row>
    <row r="12" spans="1:19" ht="45" x14ac:dyDescent="0.25">
      <c r="A12" s="889"/>
      <c r="B12" s="835"/>
      <c r="C12" s="835"/>
      <c r="D12" s="833"/>
      <c r="E12" s="889"/>
      <c r="F12" s="889"/>
      <c r="G12" s="889"/>
      <c r="H12" s="168" t="s">
        <v>328</v>
      </c>
      <c r="I12" s="207" t="s">
        <v>329</v>
      </c>
      <c r="J12" s="889"/>
      <c r="K12" s="889"/>
      <c r="L12" s="889"/>
      <c r="M12" s="889"/>
      <c r="N12" s="889"/>
      <c r="O12" s="889"/>
      <c r="P12" s="889"/>
      <c r="Q12" s="833"/>
      <c r="R12" s="833"/>
    </row>
    <row r="13" spans="1:19" x14ac:dyDescent="0.25">
      <c r="A13" s="836">
        <v>3</v>
      </c>
      <c r="B13" s="834" t="s">
        <v>322</v>
      </c>
      <c r="C13" s="834">
        <v>5</v>
      </c>
      <c r="D13" s="836">
        <v>11</v>
      </c>
      <c r="E13" s="836" t="s">
        <v>330</v>
      </c>
      <c r="F13" s="836" t="s">
        <v>331</v>
      </c>
      <c r="G13" s="836" t="s">
        <v>325</v>
      </c>
      <c r="H13" s="168" t="s">
        <v>332</v>
      </c>
      <c r="I13" s="168">
        <v>1</v>
      </c>
      <c r="J13" s="836" t="s">
        <v>333</v>
      </c>
      <c r="K13" s="834" t="s">
        <v>34</v>
      </c>
      <c r="L13" s="834"/>
      <c r="M13" s="856">
        <v>33000</v>
      </c>
      <c r="N13" s="856"/>
      <c r="O13" s="856">
        <v>33000</v>
      </c>
      <c r="P13" s="856"/>
      <c r="Q13" s="856" t="s">
        <v>314</v>
      </c>
      <c r="R13" s="856" t="s">
        <v>315</v>
      </c>
    </row>
    <row r="14" spans="1:19" ht="60" x14ac:dyDescent="0.25">
      <c r="A14" s="889"/>
      <c r="B14" s="835"/>
      <c r="C14" s="835"/>
      <c r="D14" s="833"/>
      <c r="E14" s="889"/>
      <c r="F14" s="889"/>
      <c r="G14" s="833"/>
      <c r="H14" s="168" t="s">
        <v>159</v>
      </c>
      <c r="I14" s="207" t="s">
        <v>334</v>
      </c>
      <c r="J14" s="833"/>
      <c r="K14" s="889"/>
      <c r="L14" s="889"/>
      <c r="M14" s="889"/>
      <c r="N14" s="889"/>
      <c r="O14" s="889"/>
      <c r="P14" s="889"/>
      <c r="Q14" s="833"/>
      <c r="R14" s="833"/>
    </row>
    <row r="15" spans="1:19" x14ac:dyDescent="0.25">
      <c r="A15" s="836">
        <v>4</v>
      </c>
      <c r="B15" s="879" t="s">
        <v>90</v>
      </c>
      <c r="C15" s="879">
        <v>5</v>
      </c>
      <c r="D15" s="880">
        <v>11</v>
      </c>
      <c r="E15" s="836" t="s">
        <v>340</v>
      </c>
      <c r="F15" s="836" t="s">
        <v>341</v>
      </c>
      <c r="G15" s="836" t="s">
        <v>325</v>
      </c>
      <c r="H15" s="168" t="s">
        <v>326</v>
      </c>
      <c r="I15" s="168">
        <v>1</v>
      </c>
      <c r="J15" s="836" t="s">
        <v>342</v>
      </c>
      <c r="K15" s="834" t="s">
        <v>34</v>
      </c>
      <c r="L15" s="834"/>
      <c r="M15" s="856">
        <v>50000</v>
      </c>
      <c r="N15" s="856"/>
      <c r="O15" s="856">
        <v>50000</v>
      </c>
      <c r="P15" s="856"/>
      <c r="Q15" s="856" t="s">
        <v>314</v>
      </c>
      <c r="R15" s="856" t="s">
        <v>315</v>
      </c>
    </row>
    <row r="16" spans="1:19" ht="60" x14ac:dyDescent="0.25">
      <c r="A16" s="889"/>
      <c r="B16" s="879"/>
      <c r="C16" s="879"/>
      <c r="D16" s="880"/>
      <c r="E16" s="889"/>
      <c r="F16" s="889"/>
      <c r="G16" s="889"/>
      <c r="H16" s="168" t="s">
        <v>328</v>
      </c>
      <c r="I16" s="207" t="s">
        <v>343</v>
      </c>
      <c r="J16" s="889"/>
      <c r="K16" s="889"/>
      <c r="L16" s="889"/>
      <c r="M16" s="889"/>
      <c r="N16" s="889"/>
      <c r="O16" s="889"/>
      <c r="P16" s="889"/>
      <c r="Q16" s="833"/>
      <c r="R16" s="833"/>
    </row>
    <row r="17" spans="1:18" ht="105" x14ac:dyDescent="0.25">
      <c r="A17" s="168">
        <v>5</v>
      </c>
      <c r="B17" s="168" t="s">
        <v>43</v>
      </c>
      <c r="C17" s="168">
        <v>2</v>
      </c>
      <c r="D17" s="168">
        <v>12</v>
      </c>
      <c r="E17" s="168" t="s">
        <v>344</v>
      </c>
      <c r="F17" s="168" t="s">
        <v>345</v>
      </c>
      <c r="G17" s="168" t="s">
        <v>346</v>
      </c>
      <c r="H17" s="168" t="s">
        <v>347</v>
      </c>
      <c r="I17" s="207" t="s">
        <v>348</v>
      </c>
      <c r="J17" s="168" t="s">
        <v>349</v>
      </c>
      <c r="K17" s="167" t="s">
        <v>45</v>
      </c>
      <c r="L17" s="167"/>
      <c r="M17" s="180">
        <v>30000</v>
      </c>
      <c r="N17" s="180"/>
      <c r="O17" s="180">
        <v>30000</v>
      </c>
      <c r="P17" s="180"/>
      <c r="Q17" s="180" t="s">
        <v>314</v>
      </c>
      <c r="R17" s="180" t="s">
        <v>315</v>
      </c>
    </row>
    <row r="18" spans="1:18" ht="105" x14ac:dyDescent="0.25">
      <c r="A18" s="163">
        <v>6</v>
      </c>
      <c r="B18" s="163" t="s">
        <v>43</v>
      </c>
      <c r="C18" s="163">
        <v>1</v>
      </c>
      <c r="D18" s="163">
        <v>13</v>
      </c>
      <c r="E18" s="163" t="s">
        <v>351</v>
      </c>
      <c r="F18" s="163" t="s">
        <v>352</v>
      </c>
      <c r="G18" s="163" t="s">
        <v>346</v>
      </c>
      <c r="H18" s="168" t="s">
        <v>353</v>
      </c>
      <c r="I18" s="207" t="s">
        <v>354</v>
      </c>
      <c r="J18" s="163" t="s">
        <v>355</v>
      </c>
      <c r="K18" s="163" t="s">
        <v>45</v>
      </c>
      <c r="L18" s="163"/>
      <c r="M18" s="166">
        <v>23000</v>
      </c>
      <c r="N18" s="163"/>
      <c r="O18" s="166">
        <v>23000</v>
      </c>
      <c r="P18" s="163"/>
      <c r="Q18" s="166" t="s">
        <v>314</v>
      </c>
      <c r="R18" s="166" t="s">
        <v>315</v>
      </c>
    </row>
    <row r="19" spans="1:18" ht="45" x14ac:dyDescent="0.25">
      <c r="A19" s="880">
        <v>7</v>
      </c>
      <c r="B19" s="879" t="s">
        <v>322</v>
      </c>
      <c r="C19" s="879">
        <v>1</v>
      </c>
      <c r="D19" s="880">
        <v>9</v>
      </c>
      <c r="E19" s="880" t="s">
        <v>356</v>
      </c>
      <c r="F19" s="880" t="s">
        <v>357</v>
      </c>
      <c r="G19" s="880" t="s">
        <v>358</v>
      </c>
      <c r="H19" s="45" t="s">
        <v>318</v>
      </c>
      <c r="I19" s="45" t="s">
        <v>359</v>
      </c>
      <c r="J19" s="880" t="s">
        <v>360</v>
      </c>
      <c r="K19" s="879" t="s">
        <v>45</v>
      </c>
      <c r="L19" s="879"/>
      <c r="M19" s="890">
        <v>254000</v>
      </c>
      <c r="N19" s="890"/>
      <c r="O19" s="890">
        <v>254000</v>
      </c>
      <c r="P19" s="890"/>
      <c r="Q19" s="890" t="s">
        <v>314</v>
      </c>
      <c r="R19" s="890" t="s">
        <v>315</v>
      </c>
    </row>
    <row r="20" spans="1:18" ht="90" x14ac:dyDescent="0.25">
      <c r="A20" s="880"/>
      <c r="B20" s="879"/>
      <c r="C20" s="879"/>
      <c r="D20" s="880"/>
      <c r="E20" s="880"/>
      <c r="F20" s="880"/>
      <c r="G20" s="880"/>
      <c r="H20" s="168" t="s">
        <v>320</v>
      </c>
      <c r="I20" s="207" t="s">
        <v>321</v>
      </c>
      <c r="J20" s="880"/>
      <c r="K20" s="879"/>
      <c r="L20" s="879"/>
      <c r="M20" s="890"/>
      <c r="N20" s="890"/>
      <c r="O20" s="890"/>
      <c r="P20" s="890"/>
      <c r="Q20" s="890"/>
      <c r="R20" s="890"/>
    </row>
    <row r="21" spans="1:18" ht="45" x14ac:dyDescent="0.25">
      <c r="A21" s="880"/>
      <c r="B21" s="879"/>
      <c r="C21" s="879"/>
      <c r="D21" s="880"/>
      <c r="E21" s="880"/>
      <c r="F21" s="880"/>
      <c r="G21" s="880"/>
      <c r="H21" s="168" t="s">
        <v>311</v>
      </c>
      <c r="I21" s="207" t="s">
        <v>361</v>
      </c>
      <c r="J21" s="880"/>
      <c r="K21" s="879"/>
      <c r="L21" s="879"/>
      <c r="M21" s="890"/>
      <c r="N21" s="890"/>
      <c r="O21" s="890"/>
      <c r="P21" s="890"/>
      <c r="Q21" s="890"/>
      <c r="R21" s="890"/>
    </row>
    <row r="22" spans="1:18" ht="60" x14ac:dyDescent="0.25">
      <c r="A22" s="880"/>
      <c r="B22" s="879"/>
      <c r="C22" s="879"/>
      <c r="D22" s="880"/>
      <c r="E22" s="880"/>
      <c r="F22" s="880"/>
      <c r="G22" s="880"/>
      <c r="H22" s="168" t="s">
        <v>316</v>
      </c>
      <c r="I22" s="207" t="s">
        <v>362</v>
      </c>
      <c r="J22" s="880"/>
      <c r="K22" s="879"/>
      <c r="L22" s="879"/>
      <c r="M22" s="890"/>
      <c r="N22" s="890"/>
      <c r="O22" s="890"/>
      <c r="P22" s="890"/>
      <c r="Q22" s="890"/>
      <c r="R22" s="890"/>
    </row>
    <row r="23" spans="1:18" ht="45" x14ac:dyDescent="0.25">
      <c r="A23" s="891"/>
      <c r="B23" s="879"/>
      <c r="C23" s="879"/>
      <c r="D23" s="880"/>
      <c r="E23" s="891"/>
      <c r="F23" s="891"/>
      <c r="G23" s="891"/>
      <c r="H23" s="168" t="s">
        <v>353</v>
      </c>
      <c r="I23" s="168">
        <v>0</v>
      </c>
      <c r="J23" s="891"/>
      <c r="K23" s="891"/>
      <c r="L23" s="891"/>
      <c r="M23" s="891"/>
      <c r="N23" s="891"/>
      <c r="O23" s="891"/>
      <c r="P23" s="891"/>
      <c r="Q23" s="880"/>
      <c r="R23" s="880"/>
    </row>
    <row r="24" spans="1:18" ht="45" x14ac:dyDescent="0.25">
      <c r="A24" s="891"/>
      <c r="B24" s="879"/>
      <c r="C24" s="879"/>
      <c r="D24" s="880"/>
      <c r="E24" s="891"/>
      <c r="F24" s="891"/>
      <c r="G24" s="891"/>
      <c r="H24" s="168" t="s">
        <v>363</v>
      </c>
      <c r="I24" s="168">
        <v>0</v>
      </c>
      <c r="J24" s="891"/>
      <c r="K24" s="891"/>
      <c r="L24" s="891"/>
      <c r="M24" s="891"/>
      <c r="N24" s="891"/>
      <c r="O24" s="891"/>
      <c r="P24" s="891"/>
      <c r="Q24" s="880"/>
      <c r="R24" s="880"/>
    </row>
    <row r="25" spans="1:18" ht="75" x14ac:dyDescent="0.25">
      <c r="A25" s="891"/>
      <c r="B25" s="879"/>
      <c r="C25" s="879"/>
      <c r="D25" s="880"/>
      <c r="E25" s="891"/>
      <c r="F25" s="891"/>
      <c r="G25" s="891"/>
      <c r="H25" s="168" t="s">
        <v>364</v>
      </c>
      <c r="I25" s="168">
        <v>0</v>
      </c>
      <c r="J25" s="891"/>
      <c r="K25" s="891"/>
      <c r="L25" s="891"/>
      <c r="M25" s="891"/>
      <c r="N25" s="891"/>
      <c r="O25" s="891"/>
      <c r="P25" s="891"/>
      <c r="Q25" s="880"/>
      <c r="R25" s="880"/>
    </row>
    <row r="26" spans="1:18" ht="30" x14ac:dyDescent="0.25">
      <c r="A26" s="834">
        <v>8</v>
      </c>
      <c r="B26" s="836" t="s">
        <v>365</v>
      </c>
      <c r="C26" s="834">
        <v>1</v>
      </c>
      <c r="D26" s="836">
        <v>3</v>
      </c>
      <c r="E26" s="836" t="s">
        <v>366</v>
      </c>
      <c r="F26" s="836" t="s">
        <v>367</v>
      </c>
      <c r="G26" s="836" t="s">
        <v>368</v>
      </c>
      <c r="H26" s="168" t="s">
        <v>369</v>
      </c>
      <c r="I26" s="207" t="s">
        <v>370</v>
      </c>
      <c r="J26" s="836" t="s">
        <v>371</v>
      </c>
      <c r="K26" s="874"/>
      <c r="L26" s="874" t="s">
        <v>45</v>
      </c>
      <c r="M26" s="852"/>
      <c r="N26" s="852">
        <v>160000</v>
      </c>
      <c r="O26" s="852"/>
      <c r="P26" s="852">
        <v>160000</v>
      </c>
      <c r="Q26" s="836" t="s">
        <v>314</v>
      </c>
      <c r="R26" s="836" t="s">
        <v>315</v>
      </c>
    </row>
    <row r="27" spans="1:18" ht="60" x14ac:dyDescent="0.25">
      <c r="A27" s="835"/>
      <c r="B27" s="833"/>
      <c r="C27" s="835"/>
      <c r="D27" s="833"/>
      <c r="E27" s="833"/>
      <c r="F27" s="833"/>
      <c r="G27" s="833"/>
      <c r="H27" s="168" t="s">
        <v>372</v>
      </c>
      <c r="I27" s="207" t="s">
        <v>373</v>
      </c>
      <c r="J27" s="833"/>
      <c r="K27" s="833"/>
      <c r="L27" s="833"/>
      <c r="M27" s="835"/>
      <c r="N27" s="835"/>
      <c r="O27" s="835"/>
      <c r="P27" s="835"/>
      <c r="Q27" s="833"/>
      <c r="R27" s="833"/>
    </row>
    <row r="28" spans="1:18" ht="45" x14ac:dyDescent="0.25">
      <c r="A28" s="880">
        <v>9</v>
      </c>
      <c r="B28" s="836" t="s">
        <v>90</v>
      </c>
      <c r="C28" s="836">
        <v>2</v>
      </c>
      <c r="D28" s="836">
        <v>3</v>
      </c>
      <c r="E28" s="880" t="s">
        <v>308</v>
      </c>
      <c r="F28" s="880" t="s">
        <v>309</v>
      </c>
      <c r="G28" s="880" t="s">
        <v>780</v>
      </c>
      <c r="H28" s="45" t="s">
        <v>318</v>
      </c>
      <c r="I28" s="45" t="s">
        <v>359</v>
      </c>
      <c r="J28" s="880" t="s">
        <v>313</v>
      </c>
      <c r="K28" s="880"/>
      <c r="L28" s="880" t="s">
        <v>34</v>
      </c>
      <c r="M28" s="890"/>
      <c r="N28" s="890">
        <v>200000</v>
      </c>
      <c r="O28" s="890"/>
      <c r="P28" s="890">
        <v>200000</v>
      </c>
      <c r="Q28" s="880" t="s">
        <v>314</v>
      </c>
      <c r="R28" s="880" t="s">
        <v>315</v>
      </c>
    </row>
    <row r="29" spans="1:18" ht="90" x14ac:dyDescent="0.25">
      <c r="A29" s="880"/>
      <c r="B29" s="869"/>
      <c r="C29" s="869"/>
      <c r="D29" s="869"/>
      <c r="E29" s="880"/>
      <c r="F29" s="880"/>
      <c r="G29" s="880"/>
      <c r="H29" s="168" t="s">
        <v>320</v>
      </c>
      <c r="I29" s="207" t="s">
        <v>321</v>
      </c>
      <c r="J29" s="880"/>
      <c r="K29" s="880"/>
      <c r="L29" s="880"/>
      <c r="M29" s="890"/>
      <c r="N29" s="890"/>
      <c r="O29" s="890"/>
      <c r="P29" s="890"/>
      <c r="Q29" s="880"/>
      <c r="R29" s="880"/>
    </row>
    <row r="30" spans="1:18" ht="45" x14ac:dyDescent="0.25">
      <c r="A30" s="880"/>
      <c r="B30" s="869"/>
      <c r="C30" s="869"/>
      <c r="D30" s="869"/>
      <c r="E30" s="880"/>
      <c r="F30" s="880"/>
      <c r="G30" s="880"/>
      <c r="H30" s="168" t="s">
        <v>311</v>
      </c>
      <c r="I30" s="207" t="s">
        <v>374</v>
      </c>
      <c r="J30" s="880"/>
      <c r="K30" s="880"/>
      <c r="L30" s="880"/>
      <c r="M30" s="890"/>
      <c r="N30" s="890"/>
      <c r="O30" s="890"/>
      <c r="P30" s="890"/>
      <c r="Q30" s="880"/>
      <c r="R30" s="880"/>
    </row>
    <row r="31" spans="1:18" ht="60" x14ac:dyDescent="0.25">
      <c r="A31" s="836"/>
      <c r="B31" s="869"/>
      <c r="C31" s="869"/>
      <c r="D31" s="869"/>
      <c r="E31" s="836"/>
      <c r="F31" s="836"/>
      <c r="G31" s="836"/>
      <c r="H31" s="163" t="s">
        <v>316</v>
      </c>
      <c r="I31" s="188" t="s">
        <v>375</v>
      </c>
      <c r="J31" s="836"/>
      <c r="K31" s="836"/>
      <c r="L31" s="836"/>
      <c r="M31" s="856"/>
      <c r="N31" s="856"/>
      <c r="O31" s="856"/>
      <c r="P31" s="856"/>
      <c r="Q31" s="836"/>
      <c r="R31" s="836"/>
    </row>
    <row r="32" spans="1:18" ht="45" x14ac:dyDescent="0.25">
      <c r="A32" s="834">
        <v>10</v>
      </c>
      <c r="B32" s="836" t="s">
        <v>90</v>
      </c>
      <c r="C32" s="834">
        <v>2</v>
      </c>
      <c r="D32" s="836">
        <v>3</v>
      </c>
      <c r="E32" s="836" t="s">
        <v>376</v>
      </c>
      <c r="F32" s="836" t="s">
        <v>377</v>
      </c>
      <c r="G32" s="836" t="s">
        <v>378</v>
      </c>
      <c r="H32" s="168" t="s">
        <v>311</v>
      </c>
      <c r="I32" s="207" t="s">
        <v>753</v>
      </c>
      <c r="J32" s="836" t="s">
        <v>379</v>
      </c>
      <c r="K32" s="874"/>
      <c r="L32" s="874" t="s">
        <v>45</v>
      </c>
      <c r="M32" s="852"/>
      <c r="N32" s="852">
        <v>40000</v>
      </c>
      <c r="O32" s="852"/>
      <c r="P32" s="852">
        <v>40000</v>
      </c>
      <c r="Q32" s="836" t="s">
        <v>314</v>
      </c>
      <c r="R32" s="836" t="s">
        <v>315</v>
      </c>
    </row>
    <row r="33" spans="1:18" ht="60" x14ac:dyDescent="0.25">
      <c r="A33" s="835"/>
      <c r="B33" s="833"/>
      <c r="C33" s="835"/>
      <c r="D33" s="833"/>
      <c r="E33" s="833"/>
      <c r="F33" s="833"/>
      <c r="G33" s="833"/>
      <c r="H33" s="168" t="s">
        <v>316</v>
      </c>
      <c r="I33" s="207" t="s">
        <v>317</v>
      </c>
      <c r="J33" s="833"/>
      <c r="K33" s="833"/>
      <c r="L33" s="833"/>
      <c r="M33" s="835"/>
      <c r="N33" s="835"/>
      <c r="O33" s="835"/>
      <c r="P33" s="835"/>
      <c r="Q33" s="833"/>
      <c r="R33" s="833"/>
    </row>
    <row r="34" spans="1:18" x14ac:dyDescent="0.25">
      <c r="A34" s="836">
        <v>11</v>
      </c>
      <c r="B34" s="834" t="s">
        <v>322</v>
      </c>
      <c r="C34" s="834">
        <v>1</v>
      </c>
      <c r="D34" s="836">
        <v>9</v>
      </c>
      <c r="E34" s="836" t="s">
        <v>323</v>
      </c>
      <c r="F34" s="836" t="s">
        <v>324</v>
      </c>
      <c r="G34" s="836" t="s">
        <v>325</v>
      </c>
      <c r="H34" s="168" t="s">
        <v>326</v>
      </c>
      <c r="I34" s="168">
        <v>1</v>
      </c>
      <c r="J34" s="836" t="s">
        <v>327</v>
      </c>
      <c r="K34" s="834"/>
      <c r="L34" s="834" t="s">
        <v>34</v>
      </c>
      <c r="M34" s="856"/>
      <c r="N34" s="856">
        <v>35000</v>
      </c>
      <c r="O34" s="856"/>
      <c r="P34" s="856">
        <v>35000</v>
      </c>
      <c r="Q34" s="856" t="s">
        <v>314</v>
      </c>
      <c r="R34" s="856" t="s">
        <v>315</v>
      </c>
    </row>
    <row r="35" spans="1:18" ht="45" x14ac:dyDescent="0.25">
      <c r="A35" s="889"/>
      <c r="B35" s="835"/>
      <c r="C35" s="835"/>
      <c r="D35" s="833"/>
      <c r="E35" s="889"/>
      <c r="F35" s="889"/>
      <c r="G35" s="889"/>
      <c r="H35" s="168" t="s">
        <v>328</v>
      </c>
      <c r="I35" s="207" t="s">
        <v>329</v>
      </c>
      <c r="J35" s="889"/>
      <c r="K35" s="889"/>
      <c r="L35" s="889"/>
      <c r="M35" s="889"/>
      <c r="N35" s="889"/>
      <c r="O35" s="889"/>
      <c r="P35" s="889"/>
      <c r="Q35" s="833"/>
      <c r="R35" s="833"/>
    </row>
    <row r="36" spans="1:18" ht="30" x14ac:dyDescent="0.25">
      <c r="A36" s="836">
        <v>12</v>
      </c>
      <c r="B36" s="879" t="s">
        <v>90</v>
      </c>
      <c r="C36" s="879">
        <v>1</v>
      </c>
      <c r="D36" s="880">
        <v>9</v>
      </c>
      <c r="E36" s="880" t="s">
        <v>381</v>
      </c>
      <c r="F36" s="836" t="s">
        <v>382</v>
      </c>
      <c r="G36" s="836" t="s">
        <v>383</v>
      </c>
      <c r="H36" s="168" t="s">
        <v>384</v>
      </c>
      <c r="I36" s="198">
        <v>1</v>
      </c>
      <c r="J36" s="880" t="s">
        <v>385</v>
      </c>
      <c r="K36" s="834"/>
      <c r="L36" s="834" t="s">
        <v>38</v>
      </c>
      <c r="M36" s="856"/>
      <c r="N36" s="856">
        <v>50000</v>
      </c>
      <c r="O36" s="856"/>
      <c r="P36" s="856">
        <v>50000</v>
      </c>
      <c r="Q36" s="856" t="s">
        <v>314</v>
      </c>
      <c r="R36" s="856" t="s">
        <v>315</v>
      </c>
    </row>
    <row r="37" spans="1:18" ht="45" x14ac:dyDescent="0.25">
      <c r="A37" s="889"/>
      <c r="B37" s="879"/>
      <c r="C37" s="879"/>
      <c r="D37" s="880"/>
      <c r="E37" s="880"/>
      <c r="F37" s="889"/>
      <c r="G37" s="889"/>
      <c r="H37" s="168" t="s">
        <v>386</v>
      </c>
      <c r="I37" s="207" t="s">
        <v>387</v>
      </c>
      <c r="J37" s="880"/>
      <c r="K37" s="889"/>
      <c r="L37" s="889"/>
      <c r="M37" s="889"/>
      <c r="N37" s="889"/>
      <c r="O37" s="889"/>
      <c r="P37" s="889"/>
      <c r="Q37" s="833"/>
      <c r="R37" s="833"/>
    </row>
    <row r="38" spans="1:18" ht="45" x14ac:dyDescent="0.25">
      <c r="A38" s="880">
        <v>13</v>
      </c>
      <c r="B38" s="879" t="s">
        <v>322</v>
      </c>
      <c r="C38" s="879">
        <v>1</v>
      </c>
      <c r="D38" s="880">
        <v>9</v>
      </c>
      <c r="E38" s="880" t="s">
        <v>356</v>
      </c>
      <c r="F38" s="880" t="s">
        <v>357</v>
      </c>
      <c r="G38" s="880" t="s">
        <v>388</v>
      </c>
      <c r="H38" s="45" t="s">
        <v>318</v>
      </c>
      <c r="I38" s="45" t="s">
        <v>359</v>
      </c>
      <c r="J38" s="880" t="s">
        <v>360</v>
      </c>
      <c r="K38" s="879"/>
      <c r="L38" s="879" t="s">
        <v>45</v>
      </c>
      <c r="M38" s="890"/>
      <c r="N38" s="890">
        <v>130000</v>
      </c>
      <c r="O38" s="890"/>
      <c r="P38" s="890">
        <v>130000</v>
      </c>
      <c r="Q38" s="890" t="s">
        <v>314</v>
      </c>
      <c r="R38" s="890" t="s">
        <v>315</v>
      </c>
    </row>
    <row r="39" spans="1:18" ht="90" x14ac:dyDescent="0.25">
      <c r="A39" s="880"/>
      <c r="B39" s="879"/>
      <c r="C39" s="879"/>
      <c r="D39" s="880"/>
      <c r="E39" s="880"/>
      <c r="F39" s="880"/>
      <c r="G39" s="880"/>
      <c r="H39" s="168" t="s">
        <v>320</v>
      </c>
      <c r="I39" s="207" t="s">
        <v>321</v>
      </c>
      <c r="J39" s="880"/>
      <c r="K39" s="879"/>
      <c r="L39" s="879"/>
      <c r="M39" s="890"/>
      <c r="N39" s="890"/>
      <c r="O39" s="890"/>
      <c r="P39" s="890"/>
      <c r="Q39" s="890"/>
      <c r="R39" s="890"/>
    </row>
    <row r="40" spans="1:18" ht="45" x14ac:dyDescent="0.25">
      <c r="A40" s="880"/>
      <c r="B40" s="879"/>
      <c r="C40" s="879"/>
      <c r="D40" s="880"/>
      <c r="E40" s="880"/>
      <c r="F40" s="880"/>
      <c r="G40" s="880"/>
      <c r="H40" s="168" t="s">
        <v>311</v>
      </c>
      <c r="I40" s="207" t="s">
        <v>754</v>
      </c>
      <c r="J40" s="880"/>
      <c r="K40" s="879"/>
      <c r="L40" s="879"/>
      <c r="M40" s="890"/>
      <c r="N40" s="890"/>
      <c r="O40" s="890"/>
      <c r="P40" s="890"/>
      <c r="Q40" s="890"/>
      <c r="R40" s="890"/>
    </row>
    <row r="41" spans="1:18" ht="60" x14ac:dyDescent="0.25">
      <c r="A41" s="880"/>
      <c r="B41" s="879"/>
      <c r="C41" s="879"/>
      <c r="D41" s="880"/>
      <c r="E41" s="880"/>
      <c r="F41" s="880"/>
      <c r="G41" s="880"/>
      <c r="H41" s="168" t="s">
        <v>316</v>
      </c>
      <c r="I41" s="207" t="s">
        <v>362</v>
      </c>
      <c r="J41" s="880"/>
      <c r="K41" s="879"/>
      <c r="L41" s="879"/>
      <c r="M41" s="890"/>
      <c r="N41" s="890"/>
      <c r="O41" s="890"/>
      <c r="P41" s="890"/>
      <c r="Q41" s="890"/>
      <c r="R41" s="890"/>
    </row>
    <row r="42" spans="1:18" x14ac:dyDescent="0.25">
      <c r="A42" s="836">
        <v>14</v>
      </c>
      <c r="B42" s="834" t="s">
        <v>322</v>
      </c>
      <c r="C42" s="834">
        <v>5</v>
      </c>
      <c r="D42" s="836">
        <v>11</v>
      </c>
      <c r="E42" s="836" t="s">
        <v>330</v>
      </c>
      <c r="F42" s="836" t="s">
        <v>331</v>
      </c>
      <c r="G42" s="836" t="s">
        <v>325</v>
      </c>
      <c r="H42" s="168" t="s">
        <v>332</v>
      </c>
      <c r="I42" s="168">
        <v>1</v>
      </c>
      <c r="J42" s="836" t="s">
        <v>333</v>
      </c>
      <c r="K42" s="834"/>
      <c r="L42" s="834" t="s">
        <v>34</v>
      </c>
      <c r="M42" s="856"/>
      <c r="N42" s="856">
        <v>35000</v>
      </c>
      <c r="O42" s="856"/>
      <c r="P42" s="856">
        <v>35000</v>
      </c>
      <c r="Q42" s="856" t="s">
        <v>314</v>
      </c>
      <c r="R42" s="856" t="s">
        <v>315</v>
      </c>
    </row>
    <row r="43" spans="1:18" ht="60" x14ac:dyDescent="0.25">
      <c r="A43" s="889"/>
      <c r="B43" s="835"/>
      <c r="C43" s="835"/>
      <c r="D43" s="833"/>
      <c r="E43" s="889"/>
      <c r="F43" s="889"/>
      <c r="G43" s="833"/>
      <c r="H43" s="168" t="s">
        <v>159</v>
      </c>
      <c r="I43" s="207" t="s">
        <v>334</v>
      </c>
      <c r="J43" s="833"/>
      <c r="K43" s="889"/>
      <c r="L43" s="889"/>
      <c r="M43" s="889"/>
      <c r="N43" s="889"/>
      <c r="O43" s="889"/>
      <c r="P43" s="889"/>
      <c r="Q43" s="833"/>
      <c r="R43" s="833"/>
    </row>
    <row r="44" spans="1:18" x14ac:dyDescent="0.25">
      <c r="A44" s="880">
        <v>15</v>
      </c>
      <c r="B44" s="879" t="s">
        <v>322</v>
      </c>
      <c r="C44" s="879">
        <v>5</v>
      </c>
      <c r="D44" s="880">
        <v>11</v>
      </c>
      <c r="E44" s="880" t="s">
        <v>335</v>
      </c>
      <c r="F44" s="880" t="s">
        <v>336</v>
      </c>
      <c r="G44" s="880" t="s">
        <v>337</v>
      </c>
      <c r="H44" s="168" t="s">
        <v>332</v>
      </c>
      <c r="I44" s="168">
        <v>1</v>
      </c>
      <c r="J44" s="880" t="s">
        <v>338</v>
      </c>
      <c r="K44" s="879"/>
      <c r="L44" s="879" t="s">
        <v>34</v>
      </c>
      <c r="M44" s="890"/>
      <c r="N44" s="890">
        <v>50000</v>
      </c>
      <c r="O44" s="890"/>
      <c r="P44" s="890">
        <v>50000</v>
      </c>
      <c r="Q44" s="890" t="s">
        <v>314</v>
      </c>
      <c r="R44" s="890" t="s">
        <v>315</v>
      </c>
    </row>
    <row r="45" spans="1:18" ht="60" x14ac:dyDescent="0.25">
      <c r="A45" s="891"/>
      <c r="B45" s="879"/>
      <c r="C45" s="879"/>
      <c r="D45" s="880"/>
      <c r="E45" s="891"/>
      <c r="F45" s="891"/>
      <c r="G45" s="891"/>
      <c r="H45" s="168" t="s">
        <v>328</v>
      </c>
      <c r="I45" s="207" t="s">
        <v>339</v>
      </c>
      <c r="J45" s="891"/>
      <c r="K45" s="891"/>
      <c r="L45" s="891"/>
      <c r="M45" s="891"/>
      <c r="N45" s="890"/>
      <c r="O45" s="891"/>
      <c r="P45" s="891"/>
      <c r="Q45" s="880"/>
      <c r="R45" s="880"/>
    </row>
    <row r="46" spans="1:18" x14ac:dyDescent="0.25">
      <c r="A46" s="836">
        <v>16</v>
      </c>
      <c r="B46" s="879" t="s">
        <v>90</v>
      </c>
      <c r="C46" s="879">
        <v>5</v>
      </c>
      <c r="D46" s="880">
        <v>11</v>
      </c>
      <c r="E46" s="836" t="s">
        <v>340</v>
      </c>
      <c r="F46" s="836" t="s">
        <v>341</v>
      </c>
      <c r="G46" s="836" t="s">
        <v>325</v>
      </c>
      <c r="H46" s="168" t="s">
        <v>326</v>
      </c>
      <c r="I46" s="207" t="s">
        <v>41</v>
      </c>
      <c r="J46" s="836" t="s">
        <v>342</v>
      </c>
      <c r="K46" s="834"/>
      <c r="L46" s="834" t="s">
        <v>34</v>
      </c>
      <c r="M46" s="856"/>
      <c r="N46" s="856">
        <v>35000</v>
      </c>
      <c r="O46" s="856"/>
      <c r="P46" s="856">
        <v>35000</v>
      </c>
      <c r="Q46" s="856" t="s">
        <v>314</v>
      </c>
      <c r="R46" s="856" t="s">
        <v>315</v>
      </c>
    </row>
    <row r="47" spans="1:18" ht="60" x14ac:dyDescent="0.25">
      <c r="A47" s="889"/>
      <c r="B47" s="879"/>
      <c r="C47" s="879"/>
      <c r="D47" s="880"/>
      <c r="E47" s="889"/>
      <c r="F47" s="889"/>
      <c r="G47" s="889"/>
      <c r="H47" s="168" t="s">
        <v>328</v>
      </c>
      <c r="I47" s="207" t="s">
        <v>343</v>
      </c>
      <c r="J47" s="889"/>
      <c r="K47" s="889"/>
      <c r="L47" s="889"/>
      <c r="M47" s="889"/>
      <c r="N47" s="889"/>
      <c r="O47" s="889"/>
      <c r="P47" s="889"/>
      <c r="Q47" s="833"/>
      <c r="R47" s="833"/>
    </row>
    <row r="48" spans="1:18" ht="60" x14ac:dyDescent="0.25">
      <c r="A48" s="167">
        <v>17</v>
      </c>
      <c r="B48" s="168" t="s">
        <v>90</v>
      </c>
      <c r="C48" s="167">
        <v>2</v>
      </c>
      <c r="D48" s="168">
        <v>3</v>
      </c>
      <c r="E48" s="168" t="s">
        <v>755</v>
      </c>
      <c r="F48" s="168" t="s">
        <v>756</v>
      </c>
      <c r="G48" s="168" t="s">
        <v>757</v>
      </c>
      <c r="H48" s="168" t="s">
        <v>350</v>
      </c>
      <c r="I48" s="207" t="s">
        <v>758</v>
      </c>
      <c r="J48" s="168" t="s">
        <v>759</v>
      </c>
      <c r="K48" s="191"/>
      <c r="L48" s="191" t="s">
        <v>45</v>
      </c>
      <c r="M48" s="178"/>
      <c r="N48" s="178">
        <v>5000</v>
      </c>
      <c r="O48" s="178"/>
      <c r="P48" s="178">
        <v>5000</v>
      </c>
      <c r="Q48" s="168" t="s">
        <v>314</v>
      </c>
      <c r="R48" s="168" t="s">
        <v>315</v>
      </c>
    </row>
    <row r="50" spans="13:17" x14ac:dyDescent="0.25">
      <c r="M50" s="892"/>
      <c r="N50" s="895" t="s">
        <v>35</v>
      </c>
      <c r="O50" s="896"/>
      <c r="P50" s="897"/>
      <c r="Q50" s="18"/>
    </row>
    <row r="51" spans="13:17" x14ac:dyDescent="0.25">
      <c r="M51" s="893"/>
      <c r="N51" s="898" t="s">
        <v>36</v>
      </c>
      <c r="O51" s="895" t="s">
        <v>37</v>
      </c>
      <c r="P51" s="897"/>
      <c r="Q51" s="18"/>
    </row>
    <row r="52" spans="13:17" ht="15.75" customHeight="1" x14ac:dyDescent="0.25">
      <c r="M52" s="894"/>
      <c r="N52" s="898"/>
      <c r="O52" s="179">
        <v>2020</v>
      </c>
      <c r="P52" s="179">
        <v>2021</v>
      </c>
      <c r="Q52" s="18"/>
    </row>
    <row r="53" spans="13:17" x14ac:dyDescent="0.25">
      <c r="M53" s="179" t="s">
        <v>729</v>
      </c>
      <c r="N53" s="190">
        <v>17</v>
      </c>
      <c r="O53" s="38">
        <f>O7+O11+O13+O15+O17+O18+O19</f>
        <v>730000</v>
      </c>
      <c r="P53" s="38">
        <f>P26+P28+P32+P34+P36+P38+P42+P44+P46+P48</f>
        <v>740000</v>
      </c>
    </row>
  </sheetData>
  <mergeCells count="242">
    <mergeCell ref="M50:M52"/>
    <mergeCell ref="N50:P50"/>
    <mergeCell ref="N51:N52"/>
    <mergeCell ref="O51:P51"/>
    <mergeCell ref="G46:G47"/>
    <mergeCell ref="J46:J47"/>
    <mergeCell ref="K46:K47"/>
    <mergeCell ref="L46:L47"/>
    <mergeCell ref="M46:M47"/>
    <mergeCell ref="N46:N47"/>
    <mergeCell ref="O42:O43"/>
    <mergeCell ref="P42:P43"/>
    <mergeCell ref="Q42:Q43"/>
    <mergeCell ref="E42:E43"/>
    <mergeCell ref="F42:F43"/>
    <mergeCell ref="O46:O47"/>
    <mergeCell ref="P46:P47"/>
    <mergeCell ref="Q46:Q47"/>
    <mergeCell ref="R46:R47"/>
    <mergeCell ref="M44:M45"/>
    <mergeCell ref="N44:N45"/>
    <mergeCell ref="F46:F47"/>
    <mergeCell ref="G44:G45"/>
    <mergeCell ref="J44:J45"/>
    <mergeCell ref="K44:K45"/>
    <mergeCell ref="A42:A43"/>
    <mergeCell ref="B42:B43"/>
    <mergeCell ref="C42:C43"/>
    <mergeCell ref="D42:D43"/>
    <mergeCell ref="A46:A47"/>
    <mergeCell ref="B46:B47"/>
    <mergeCell ref="C46:C47"/>
    <mergeCell ref="D46:D47"/>
    <mergeCell ref="E46:E47"/>
    <mergeCell ref="O38:O41"/>
    <mergeCell ref="P38:P41"/>
    <mergeCell ref="Q38:Q41"/>
    <mergeCell ref="R42:R43"/>
    <mergeCell ref="A44:A45"/>
    <mergeCell ref="B44:B45"/>
    <mergeCell ref="C44:C45"/>
    <mergeCell ref="D44:D45"/>
    <mergeCell ref="E44:E45"/>
    <mergeCell ref="F44:F45"/>
    <mergeCell ref="G42:G43"/>
    <mergeCell ref="J42:J43"/>
    <mergeCell ref="K42:K43"/>
    <mergeCell ref="L42:L43"/>
    <mergeCell ref="M42:M43"/>
    <mergeCell ref="N42:N43"/>
    <mergeCell ref="O44:O45"/>
    <mergeCell ref="P44:P45"/>
    <mergeCell ref="Q44:Q45"/>
    <mergeCell ref="R44:R45"/>
    <mergeCell ref="L44:L45"/>
    <mergeCell ref="R38:R41"/>
    <mergeCell ref="L38:L41"/>
    <mergeCell ref="M38:M41"/>
    <mergeCell ref="O36:O37"/>
    <mergeCell ref="P36:P37"/>
    <mergeCell ref="Q36:Q37"/>
    <mergeCell ref="R36:R37"/>
    <mergeCell ref="L36:L37"/>
    <mergeCell ref="M36:M37"/>
    <mergeCell ref="N36:N37"/>
    <mergeCell ref="O34:O35"/>
    <mergeCell ref="P34:P35"/>
    <mergeCell ref="A38:A41"/>
    <mergeCell ref="B38:B41"/>
    <mergeCell ref="C38:C41"/>
    <mergeCell ref="D38:D41"/>
    <mergeCell ref="E38:E41"/>
    <mergeCell ref="F38:F41"/>
    <mergeCell ref="A36:A37"/>
    <mergeCell ref="G36:G37"/>
    <mergeCell ref="J36:J37"/>
    <mergeCell ref="E36:E37"/>
    <mergeCell ref="F36:F37"/>
    <mergeCell ref="G38:G41"/>
    <mergeCell ref="J38:J41"/>
    <mergeCell ref="K38:K41"/>
    <mergeCell ref="L34:L35"/>
    <mergeCell ref="M34:M35"/>
    <mergeCell ref="N34:N35"/>
    <mergeCell ref="G34:G35"/>
    <mergeCell ref="J34:J35"/>
    <mergeCell ref="K34:K35"/>
    <mergeCell ref="B36:B37"/>
    <mergeCell ref="C36:C37"/>
    <mergeCell ref="D36:D37"/>
    <mergeCell ref="K36:K37"/>
    <mergeCell ref="N38:N41"/>
    <mergeCell ref="A34:A35"/>
    <mergeCell ref="B34:B35"/>
    <mergeCell ref="C34:C35"/>
    <mergeCell ref="D34:D35"/>
    <mergeCell ref="E34:E35"/>
    <mergeCell ref="F34:F35"/>
    <mergeCell ref="R34:R35"/>
    <mergeCell ref="R32:R33"/>
    <mergeCell ref="K32:K33"/>
    <mergeCell ref="L32:L33"/>
    <mergeCell ref="M32:M33"/>
    <mergeCell ref="N32:N33"/>
    <mergeCell ref="O32:O33"/>
    <mergeCell ref="P32:P33"/>
    <mergeCell ref="A32:A33"/>
    <mergeCell ref="B32:B33"/>
    <mergeCell ref="C32:C33"/>
    <mergeCell ref="D32:D33"/>
    <mergeCell ref="E32:E33"/>
    <mergeCell ref="F32:F33"/>
    <mergeCell ref="G32:G33"/>
    <mergeCell ref="J32:J33"/>
    <mergeCell ref="Q32:Q33"/>
    <mergeCell ref="Q34:Q35"/>
    <mergeCell ref="K28:K31"/>
    <mergeCell ref="N19:N25"/>
    <mergeCell ref="O19:O25"/>
    <mergeCell ref="P19:P25"/>
    <mergeCell ref="Q26:Q27"/>
    <mergeCell ref="E26:E27"/>
    <mergeCell ref="F26:F27"/>
    <mergeCell ref="G26:G27"/>
    <mergeCell ref="J26:J27"/>
    <mergeCell ref="K19:K25"/>
    <mergeCell ref="O28:O31"/>
    <mergeCell ref="P28:P31"/>
    <mergeCell ref="R26:R27"/>
    <mergeCell ref="A28:A31"/>
    <mergeCell ref="B28:B31"/>
    <mergeCell ref="C28:C31"/>
    <mergeCell ref="D28:D31"/>
    <mergeCell ref="E28:E31"/>
    <mergeCell ref="F28:F31"/>
    <mergeCell ref="G28:G31"/>
    <mergeCell ref="J28:J31"/>
    <mergeCell ref="K26:K27"/>
    <mergeCell ref="L26:L27"/>
    <mergeCell ref="M26:M27"/>
    <mergeCell ref="N26:N27"/>
    <mergeCell ref="O26:O27"/>
    <mergeCell ref="P26:P27"/>
    <mergeCell ref="Q28:Q31"/>
    <mergeCell ref="R28:R31"/>
    <mergeCell ref="L28:L31"/>
    <mergeCell ref="M28:M31"/>
    <mergeCell ref="N28:N31"/>
    <mergeCell ref="A26:A27"/>
    <mergeCell ref="B26:B27"/>
    <mergeCell ref="C26:C27"/>
    <mergeCell ref="D26:D27"/>
    <mergeCell ref="M13:M14"/>
    <mergeCell ref="N13:N14"/>
    <mergeCell ref="O13:O14"/>
    <mergeCell ref="P13:P14"/>
    <mergeCell ref="Q15:Q16"/>
    <mergeCell ref="R15:R16"/>
    <mergeCell ref="A19:A25"/>
    <mergeCell ref="B19:B25"/>
    <mergeCell ref="C19:C25"/>
    <mergeCell ref="D19:D25"/>
    <mergeCell ref="E19:E25"/>
    <mergeCell ref="F19:F25"/>
    <mergeCell ref="G19:G25"/>
    <mergeCell ref="J19:J25"/>
    <mergeCell ref="K15:K16"/>
    <mergeCell ref="L15:L16"/>
    <mergeCell ref="M15:M16"/>
    <mergeCell ref="N15:N16"/>
    <mergeCell ref="O15:O16"/>
    <mergeCell ref="P15:P16"/>
    <mergeCell ref="Q19:Q25"/>
    <mergeCell ref="R19:R25"/>
    <mergeCell ref="L19:L25"/>
    <mergeCell ref="M19:M25"/>
    <mergeCell ref="A15:A16"/>
    <mergeCell ref="B15:B16"/>
    <mergeCell ref="C15:C16"/>
    <mergeCell ref="D15:D16"/>
    <mergeCell ref="E15:E16"/>
    <mergeCell ref="F15:F16"/>
    <mergeCell ref="G15:G16"/>
    <mergeCell ref="J15:J16"/>
    <mergeCell ref="K13:K14"/>
    <mergeCell ref="L7:L10"/>
    <mergeCell ref="M7:M10"/>
    <mergeCell ref="N7:N10"/>
    <mergeCell ref="O7:O10"/>
    <mergeCell ref="P7:P10"/>
    <mergeCell ref="Q11:Q12"/>
    <mergeCell ref="R11:R12"/>
    <mergeCell ref="A13:A14"/>
    <mergeCell ref="B13:B14"/>
    <mergeCell ref="C13:C14"/>
    <mergeCell ref="D13:D14"/>
    <mergeCell ref="E13:E14"/>
    <mergeCell ref="F13:F14"/>
    <mergeCell ref="G13:G14"/>
    <mergeCell ref="J13:J14"/>
    <mergeCell ref="K11:K12"/>
    <mergeCell ref="L11:L12"/>
    <mergeCell ref="M11:M12"/>
    <mergeCell ref="N11:N12"/>
    <mergeCell ref="O11:O12"/>
    <mergeCell ref="P11:P12"/>
    <mergeCell ref="Q13:Q14"/>
    <mergeCell ref="R13:R14"/>
    <mergeCell ref="L13:L14"/>
    <mergeCell ref="A11:A12"/>
    <mergeCell ref="B11:B12"/>
    <mergeCell ref="C11:C12"/>
    <mergeCell ref="D11:D12"/>
    <mergeCell ref="E11:E12"/>
    <mergeCell ref="F11:F12"/>
    <mergeCell ref="G11:G12"/>
    <mergeCell ref="J11:J12"/>
    <mergeCell ref="K7:K10"/>
    <mergeCell ref="Q4:Q5"/>
    <mergeCell ref="R4:R5"/>
    <mergeCell ref="A7:A10"/>
    <mergeCell ref="B7:B10"/>
    <mergeCell ref="C7:C10"/>
    <mergeCell ref="D7:D10"/>
    <mergeCell ref="E7:E10"/>
    <mergeCell ref="F7:F10"/>
    <mergeCell ref="G7:G10"/>
    <mergeCell ref="J7:J10"/>
    <mergeCell ref="G4:G5"/>
    <mergeCell ref="H4:I4"/>
    <mergeCell ref="J4:J5"/>
    <mergeCell ref="K4:L4"/>
    <mergeCell ref="M4:N4"/>
    <mergeCell ref="O4:P4"/>
    <mergeCell ref="A4:A5"/>
    <mergeCell ref="B4:B5"/>
    <mergeCell ref="C4:C5"/>
    <mergeCell ref="D4:D5"/>
    <mergeCell ref="E4:E5"/>
    <mergeCell ref="F4:F5"/>
    <mergeCell ref="Q7:Q10"/>
    <mergeCell ref="R7:R10"/>
  </mergeCells>
  <pageMargins left="0.7" right="0.7" top="0.75" bottom="0.75" header="0.3" footer="0.3"/>
  <pageSetup paperSize="9" orientation="portrait" horizont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DB246-7D5B-4F70-B7A1-59258E57C05A}">
  <sheetPr>
    <pageSetUpPr fitToPage="1"/>
  </sheetPr>
  <dimension ref="A1:S31"/>
  <sheetViews>
    <sheetView view="pageBreakPreview" topLeftCell="A18" zoomScale="80" zoomScaleNormal="80" zoomScaleSheetLayoutView="80" workbookViewId="0">
      <selection activeCell="Q32" sqref="Q32"/>
    </sheetView>
  </sheetViews>
  <sheetFormatPr defaultColWidth="9.140625" defaultRowHeight="15" x14ac:dyDescent="0.25"/>
  <cols>
    <col min="1" max="1" width="4.28515625" style="85" customWidth="1"/>
    <col min="2" max="2" width="9.140625" style="203"/>
    <col min="3" max="3" width="6.5703125" style="85" customWidth="1"/>
    <col min="4" max="4" width="8.42578125" style="85" customWidth="1"/>
    <col min="5" max="5" width="32.42578125" style="85" customWidth="1"/>
    <col min="6" max="6" width="66" style="85" customWidth="1"/>
    <col min="7" max="7" width="19.5703125" style="85" customWidth="1"/>
    <col min="8" max="8" width="19" style="85" customWidth="1"/>
    <col min="9" max="9" width="18.7109375" style="85" customWidth="1"/>
    <col min="10" max="10" width="29.140625" style="85" customWidth="1"/>
    <col min="11" max="11" width="10.5703125" style="85" bestFit="1" customWidth="1"/>
    <col min="12" max="12" width="10.28515625" style="85" bestFit="1" customWidth="1"/>
    <col min="13" max="13" width="13.28515625" style="85" customWidth="1"/>
    <col min="14" max="14" width="18.42578125" style="85" customWidth="1"/>
    <col min="15" max="15" width="11.7109375" style="85" customWidth="1"/>
    <col min="16" max="16" width="12.28515625" style="85" customWidth="1"/>
    <col min="17" max="17" width="18" style="85" customWidth="1"/>
    <col min="18" max="18" width="14.85546875" style="85" customWidth="1"/>
    <col min="19" max="16384" width="9.140625" style="85"/>
  </cols>
  <sheetData>
    <row r="1" spans="1:18" x14ac:dyDescent="0.25">
      <c r="L1" s="111"/>
      <c r="M1" s="111"/>
      <c r="N1" s="111"/>
    </row>
    <row r="2" spans="1:18" ht="18.75" x14ac:dyDescent="0.3">
      <c r="A2" s="5" t="s">
        <v>1053</v>
      </c>
      <c r="B2" s="85"/>
      <c r="E2" s="3"/>
      <c r="I2" s="224"/>
      <c r="J2" s="4"/>
      <c r="M2" s="111"/>
      <c r="N2" s="111"/>
      <c r="O2" s="86"/>
      <c r="P2" s="86"/>
    </row>
    <row r="3" spans="1:18" x14ac:dyDescent="0.25">
      <c r="A3" s="14"/>
      <c r="E3" s="3"/>
      <c r="J3" s="899"/>
      <c r="K3" s="899"/>
      <c r="L3" s="899"/>
      <c r="M3" s="899"/>
      <c r="N3" s="899"/>
      <c r="O3" s="899"/>
      <c r="P3" s="899"/>
      <c r="Q3" s="899"/>
      <c r="R3" s="899"/>
    </row>
    <row r="4" spans="1:18" ht="25.5" customHeight="1" x14ac:dyDescent="0.25">
      <c r="A4" s="900" t="s">
        <v>389</v>
      </c>
      <c r="B4" s="902" t="s">
        <v>1</v>
      </c>
      <c r="C4" s="902" t="s">
        <v>2</v>
      </c>
      <c r="D4" s="902" t="s">
        <v>3</v>
      </c>
      <c r="E4" s="904" t="s">
        <v>4</v>
      </c>
      <c r="F4" s="902" t="s">
        <v>5</v>
      </c>
      <c r="G4" s="902" t="s">
        <v>6</v>
      </c>
      <c r="H4" s="906" t="s">
        <v>7</v>
      </c>
      <c r="I4" s="907"/>
      <c r="J4" s="900" t="s">
        <v>8</v>
      </c>
      <c r="K4" s="906" t="s">
        <v>9</v>
      </c>
      <c r="L4" s="908"/>
      <c r="M4" s="909" t="s">
        <v>10</v>
      </c>
      <c r="N4" s="909"/>
      <c r="O4" s="909" t="s">
        <v>11</v>
      </c>
      <c r="P4" s="909"/>
      <c r="Q4" s="902" t="s">
        <v>12</v>
      </c>
      <c r="R4" s="902" t="s">
        <v>13</v>
      </c>
    </row>
    <row r="5" spans="1:18" x14ac:dyDescent="0.25">
      <c r="A5" s="901"/>
      <c r="B5" s="903"/>
      <c r="C5" s="903"/>
      <c r="D5" s="903"/>
      <c r="E5" s="905"/>
      <c r="F5" s="903"/>
      <c r="G5" s="903"/>
      <c r="H5" s="181" t="s">
        <v>14</v>
      </c>
      <c r="I5" s="182" t="s">
        <v>15</v>
      </c>
      <c r="J5" s="901"/>
      <c r="K5" s="185">
        <v>2020</v>
      </c>
      <c r="L5" s="185">
        <v>2021</v>
      </c>
      <c r="M5" s="19">
        <v>2020</v>
      </c>
      <c r="N5" s="19">
        <v>2021</v>
      </c>
      <c r="O5" s="19">
        <v>2020</v>
      </c>
      <c r="P5" s="19">
        <v>2021</v>
      </c>
      <c r="Q5" s="903"/>
      <c r="R5" s="903"/>
    </row>
    <row r="6" spans="1:18" x14ac:dyDescent="0.25">
      <c r="A6" s="181" t="s">
        <v>16</v>
      </c>
      <c r="B6" s="182" t="s">
        <v>17</v>
      </c>
      <c r="C6" s="182" t="s">
        <v>18</v>
      </c>
      <c r="D6" s="182" t="s">
        <v>19</v>
      </c>
      <c r="E6" s="184" t="s">
        <v>20</v>
      </c>
      <c r="F6" s="181" t="s">
        <v>21</v>
      </c>
      <c r="G6" s="181" t="s">
        <v>22</v>
      </c>
      <c r="H6" s="182" t="s">
        <v>23</v>
      </c>
      <c r="I6" s="182" t="s">
        <v>24</v>
      </c>
      <c r="J6" s="181" t="s">
        <v>25</v>
      </c>
      <c r="K6" s="185" t="s">
        <v>26</v>
      </c>
      <c r="L6" s="185" t="s">
        <v>27</v>
      </c>
      <c r="M6" s="183" t="s">
        <v>28</v>
      </c>
      <c r="N6" s="183" t="s">
        <v>29</v>
      </c>
      <c r="O6" s="183" t="s">
        <v>30</v>
      </c>
      <c r="P6" s="183" t="s">
        <v>31</v>
      </c>
      <c r="Q6" s="181" t="s">
        <v>32</v>
      </c>
      <c r="R6" s="182" t="s">
        <v>33</v>
      </c>
    </row>
    <row r="7" spans="1:18" ht="88.5" customHeight="1" x14ac:dyDescent="0.25">
      <c r="A7" s="859">
        <v>1</v>
      </c>
      <c r="B7" s="867" t="s">
        <v>390</v>
      </c>
      <c r="C7" s="859">
        <v>5</v>
      </c>
      <c r="D7" s="859">
        <v>4</v>
      </c>
      <c r="E7" s="915" t="s">
        <v>391</v>
      </c>
      <c r="F7" s="915" t="s">
        <v>771</v>
      </c>
      <c r="G7" s="861" t="s">
        <v>392</v>
      </c>
      <c r="H7" s="256" t="s">
        <v>393</v>
      </c>
      <c r="I7" s="46" t="s">
        <v>160</v>
      </c>
      <c r="J7" s="861" t="s">
        <v>394</v>
      </c>
      <c r="K7" s="910" t="s">
        <v>34</v>
      </c>
      <c r="L7" s="910" t="s">
        <v>395</v>
      </c>
      <c r="M7" s="912">
        <v>24000</v>
      </c>
      <c r="N7" s="910" t="s">
        <v>788</v>
      </c>
      <c r="O7" s="912">
        <v>24000</v>
      </c>
      <c r="P7" s="874" t="s">
        <v>395</v>
      </c>
      <c r="Q7" s="861" t="s">
        <v>396</v>
      </c>
      <c r="R7" s="861" t="s">
        <v>397</v>
      </c>
    </row>
    <row r="8" spans="1:18" ht="88.5" customHeight="1" x14ac:dyDescent="0.25">
      <c r="A8" s="914"/>
      <c r="B8" s="868"/>
      <c r="C8" s="860"/>
      <c r="D8" s="860"/>
      <c r="E8" s="916"/>
      <c r="F8" s="916"/>
      <c r="G8" s="862"/>
      <c r="H8" s="256" t="s">
        <v>398</v>
      </c>
      <c r="I8" s="46" t="s">
        <v>399</v>
      </c>
      <c r="J8" s="862"/>
      <c r="K8" s="911"/>
      <c r="L8" s="911"/>
      <c r="M8" s="913"/>
      <c r="N8" s="911"/>
      <c r="O8" s="913"/>
      <c r="P8" s="886"/>
      <c r="Q8" s="862"/>
      <c r="R8" s="862"/>
    </row>
    <row r="9" spans="1:18" ht="96" customHeight="1" x14ac:dyDescent="0.25">
      <c r="A9" s="859">
        <v>2</v>
      </c>
      <c r="B9" s="859">
        <v>6</v>
      </c>
      <c r="C9" s="859">
        <v>1</v>
      </c>
      <c r="D9" s="861">
        <v>13</v>
      </c>
      <c r="E9" s="915" t="s">
        <v>400</v>
      </c>
      <c r="F9" s="915" t="s">
        <v>401</v>
      </c>
      <c r="G9" s="861" t="s">
        <v>402</v>
      </c>
      <c r="H9" s="46" t="s">
        <v>403</v>
      </c>
      <c r="I9" s="47">
        <v>9</v>
      </c>
      <c r="J9" s="861" t="s">
        <v>404</v>
      </c>
      <c r="K9" s="910" t="s">
        <v>405</v>
      </c>
      <c r="L9" s="910" t="s">
        <v>395</v>
      </c>
      <c r="M9" s="912">
        <v>15000</v>
      </c>
      <c r="N9" s="910" t="s">
        <v>395</v>
      </c>
      <c r="O9" s="912">
        <v>15000</v>
      </c>
      <c r="P9" s="874" t="s">
        <v>395</v>
      </c>
      <c r="Q9" s="861" t="s">
        <v>396</v>
      </c>
      <c r="R9" s="861" t="s">
        <v>397</v>
      </c>
    </row>
    <row r="10" spans="1:18" ht="98.45" customHeight="1" x14ac:dyDescent="0.25">
      <c r="A10" s="860"/>
      <c r="B10" s="860"/>
      <c r="C10" s="860"/>
      <c r="D10" s="862"/>
      <c r="E10" s="916"/>
      <c r="F10" s="916"/>
      <c r="G10" s="862"/>
      <c r="H10" s="46" t="s">
        <v>406</v>
      </c>
      <c r="I10" s="47">
        <v>225</v>
      </c>
      <c r="J10" s="862"/>
      <c r="K10" s="911"/>
      <c r="L10" s="911"/>
      <c r="M10" s="913"/>
      <c r="N10" s="911"/>
      <c r="O10" s="913"/>
      <c r="P10" s="886"/>
      <c r="Q10" s="862"/>
      <c r="R10" s="862"/>
    </row>
    <row r="11" spans="1:18" ht="126.6" customHeight="1" x14ac:dyDescent="0.25">
      <c r="A11" s="861">
        <v>3</v>
      </c>
      <c r="B11" s="861">
        <v>6</v>
      </c>
      <c r="C11" s="861">
        <v>1</v>
      </c>
      <c r="D11" s="861">
        <v>6</v>
      </c>
      <c r="E11" s="861" t="s">
        <v>407</v>
      </c>
      <c r="F11" s="915" t="s">
        <v>408</v>
      </c>
      <c r="G11" s="247" t="s">
        <v>56</v>
      </c>
      <c r="H11" s="247" t="s">
        <v>57</v>
      </c>
      <c r="I11" s="247">
        <v>1</v>
      </c>
      <c r="J11" s="861" t="s">
        <v>409</v>
      </c>
      <c r="K11" s="861" t="s">
        <v>34</v>
      </c>
      <c r="L11" s="861" t="s">
        <v>395</v>
      </c>
      <c r="M11" s="920">
        <v>99574</v>
      </c>
      <c r="N11" s="861" t="s">
        <v>395</v>
      </c>
      <c r="O11" s="920">
        <v>99574</v>
      </c>
      <c r="P11" s="836" t="s">
        <v>395</v>
      </c>
      <c r="Q11" s="861" t="s">
        <v>396</v>
      </c>
      <c r="R11" s="861" t="s">
        <v>397</v>
      </c>
    </row>
    <row r="12" spans="1:18" ht="135.6" customHeight="1" x14ac:dyDescent="0.25">
      <c r="A12" s="917"/>
      <c r="B12" s="917"/>
      <c r="C12" s="917"/>
      <c r="D12" s="917"/>
      <c r="E12" s="917"/>
      <c r="F12" s="916"/>
      <c r="G12" s="247" t="s">
        <v>410</v>
      </c>
      <c r="H12" s="247" t="s">
        <v>411</v>
      </c>
      <c r="I12" s="247">
        <v>2</v>
      </c>
      <c r="J12" s="917"/>
      <c r="K12" s="917"/>
      <c r="L12" s="917"/>
      <c r="M12" s="922"/>
      <c r="N12" s="917"/>
      <c r="O12" s="917"/>
      <c r="P12" s="869"/>
      <c r="Q12" s="917"/>
      <c r="R12" s="917"/>
    </row>
    <row r="13" spans="1:18" ht="68.45" customHeight="1" x14ac:dyDescent="0.25">
      <c r="A13" s="859">
        <v>4</v>
      </c>
      <c r="B13" s="921">
        <v>6</v>
      </c>
      <c r="C13" s="921">
        <v>1</v>
      </c>
      <c r="D13" s="921">
        <v>6</v>
      </c>
      <c r="E13" s="859" t="s">
        <v>412</v>
      </c>
      <c r="F13" s="915" t="s">
        <v>413</v>
      </c>
      <c r="G13" s="921" t="s">
        <v>414</v>
      </c>
      <c r="H13" s="257" t="s">
        <v>50</v>
      </c>
      <c r="I13" s="257">
        <v>1</v>
      </c>
      <c r="J13" s="861" t="s">
        <v>415</v>
      </c>
      <c r="K13" s="859" t="s">
        <v>34</v>
      </c>
      <c r="L13" s="859" t="s">
        <v>395</v>
      </c>
      <c r="M13" s="912">
        <v>4200</v>
      </c>
      <c r="N13" s="912" t="s">
        <v>395</v>
      </c>
      <c r="O13" s="912">
        <v>4200</v>
      </c>
      <c r="P13" s="852" t="s">
        <v>395</v>
      </c>
      <c r="Q13" s="861" t="s">
        <v>396</v>
      </c>
      <c r="R13" s="861" t="s">
        <v>397</v>
      </c>
    </row>
    <row r="14" spans="1:18" ht="83.45" customHeight="1" x14ac:dyDescent="0.25">
      <c r="A14" s="860"/>
      <c r="B14" s="921"/>
      <c r="C14" s="921"/>
      <c r="D14" s="921"/>
      <c r="E14" s="860"/>
      <c r="F14" s="916"/>
      <c r="G14" s="921"/>
      <c r="H14" s="247" t="s">
        <v>51</v>
      </c>
      <c r="I14" s="257">
        <v>60</v>
      </c>
      <c r="J14" s="862"/>
      <c r="K14" s="860"/>
      <c r="L14" s="860"/>
      <c r="M14" s="913"/>
      <c r="N14" s="913"/>
      <c r="O14" s="913"/>
      <c r="P14" s="853"/>
      <c r="Q14" s="862"/>
      <c r="R14" s="862"/>
    </row>
    <row r="15" spans="1:18" ht="194.45" customHeight="1" x14ac:dyDescent="0.25">
      <c r="A15" s="257">
        <v>5</v>
      </c>
      <c r="B15" s="257">
        <v>6</v>
      </c>
      <c r="C15" s="257">
        <v>1.3</v>
      </c>
      <c r="D15" s="257">
        <v>13</v>
      </c>
      <c r="E15" s="48" t="s">
        <v>416</v>
      </c>
      <c r="F15" s="112" t="s">
        <v>417</v>
      </c>
      <c r="G15" s="247" t="s">
        <v>418</v>
      </c>
      <c r="H15" s="247" t="s">
        <v>419</v>
      </c>
      <c r="I15" s="257">
        <v>6</v>
      </c>
      <c r="J15" s="247" t="s">
        <v>420</v>
      </c>
      <c r="K15" s="257" t="s">
        <v>38</v>
      </c>
      <c r="L15" s="257" t="s">
        <v>395</v>
      </c>
      <c r="M15" s="49">
        <v>110000</v>
      </c>
      <c r="N15" s="259" t="s">
        <v>395</v>
      </c>
      <c r="O15" s="259">
        <v>110000</v>
      </c>
      <c r="P15" s="251" t="s">
        <v>395</v>
      </c>
      <c r="Q15" s="247" t="s">
        <v>396</v>
      </c>
      <c r="R15" s="247" t="s">
        <v>397</v>
      </c>
    </row>
    <row r="16" spans="1:18" ht="140.25" x14ac:dyDescent="0.25">
      <c r="A16" s="246">
        <v>6</v>
      </c>
      <c r="B16" s="257">
        <v>6</v>
      </c>
      <c r="C16" s="257">
        <v>3</v>
      </c>
      <c r="D16" s="257">
        <v>13</v>
      </c>
      <c r="E16" s="247" t="s">
        <v>986</v>
      </c>
      <c r="F16" s="255" t="s">
        <v>421</v>
      </c>
      <c r="G16" s="247" t="s">
        <v>410</v>
      </c>
      <c r="H16" s="247" t="s">
        <v>411</v>
      </c>
      <c r="I16" s="257">
        <v>1</v>
      </c>
      <c r="J16" s="247" t="s">
        <v>422</v>
      </c>
      <c r="K16" s="257" t="s">
        <v>395</v>
      </c>
      <c r="L16" s="257" t="s">
        <v>34</v>
      </c>
      <c r="M16" s="259" t="s">
        <v>395</v>
      </c>
      <c r="N16" s="258" t="s">
        <v>1060</v>
      </c>
      <c r="O16" s="259" t="s">
        <v>395</v>
      </c>
      <c r="P16" s="258">
        <v>45000</v>
      </c>
      <c r="Q16" s="247" t="s">
        <v>396</v>
      </c>
      <c r="R16" s="247" t="s">
        <v>397</v>
      </c>
    </row>
    <row r="17" spans="1:19" ht="99.75" customHeight="1" x14ac:dyDescent="0.25">
      <c r="A17" s="859">
        <v>7</v>
      </c>
      <c r="B17" s="924" t="s">
        <v>390</v>
      </c>
      <c r="C17" s="921">
        <v>5</v>
      </c>
      <c r="D17" s="921">
        <v>4</v>
      </c>
      <c r="E17" s="861" t="s">
        <v>423</v>
      </c>
      <c r="F17" s="915" t="s">
        <v>772</v>
      </c>
      <c r="G17" s="858" t="s">
        <v>392</v>
      </c>
      <c r="H17" s="256" t="s">
        <v>393</v>
      </c>
      <c r="I17" s="46" t="s">
        <v>160</v>
      </c>
      <c r="J17" s="858" t="s">
        <v>394</v>
      </c>
      <c r="K17" s="918" t="s">
        <v>395</v>
      </c>
      <c r="L17" s="918" t="s">
        <v>34</v>
      </c>
      <c r="M17" s="919" t="s">
        <v>395</v>
      </c>
      <c r="N17" s="923" t="s">
        <v>987</v>
      </c>
      <c r="O17" s="919" t="s">
        <v>395</v>
      </c>
      <c r="P17" s="923">
        <v>20000</v>
      </c>
      <c r="Q17" s="858" t="s">
        <v>396</v>
      </c>
      <c r="R17" s="858" t="s">
        <v>397</v>
      </c>
    </row>
    <row r="18" spans="1:19" ht="99.75" customHeight="1" x14ac:dyDescent="0.25">
      <c r="A18" s="860"/>
      <c r="B18" s="924"/>
      <c r="C18" s="921"/>
      <c r="D18" s="921"/>
      <c r="E18" s="862"/>
      <c r="F18" s="916"/>
      <c r="G18" s="858"/>
      <c r="H18" s="256" t="s">
        <v>398</v>
      </c>
      <c r="I18" s="46" t="s">
        <v>46</v>
      </c>
      <c r="J18" s="858"/>
      <c r="K18" s="918"/>
      <c r="L18" s="918"/>
      <c r="M18" s="919"/>
      <c r="N18" s="923"/>
      <c r="O18" s="919"/>
      <c r="P18" s="923"/>
      <c r="Q18" s="858"/>
      <c r="R18" s="858"/>
    </row>
    <row r="19" spans="1:19" s="142" customFormat="1" ht="52.5" customHeight="1" x14ac:dyDescent="0.25">
      <c r="A19" s="861">
        <v>8</v>
      </c>
      <c r="B19" s="858">
        <v>6</v>
      </c>
      <c r="C19" s="858">
        <v>1</v>
      </c>
      <c r="D19" s="858">
        <v>13</v>
      </c>
      <c r="E19" s="858" t="s">
        <v>424</v>
      </c>
      <c r="F19" s="925" t="s">
        <v>425</v>
      </c>
      <c r="G19" s="247" t="s">
        <v>426</v>
      </c>
      <c r="H19" s="247" t="s">
        <v>196</v>
      </c>
      <c r="I19" s="247">
        <v>1</v>
      </c>
      <c r="J19" s="858" t="s">
        <v>409</v>
      </c>
      <c r="K19" s="858" t="s">
        <v>395</v>
      </c>
      <c r="L19" s="858" t="s">
        <v>34</v>
      </c>
      <c r="M19" s="858" t="s">
        <v>395</v>
      </c>
      <c r="N19" s="920">
        <f>140000-26000</f>
        <v>114000</v>
      </c>
      <c r="O19" s="861" t="s">
        <v>395</v>
      </c>
      <c r="P19" s="920">
        <f>N19</f>
        <v>114000</v>
      </c>
      <c r="Q19" s="858" t="s">
        <v>396</v>
      </c>
      <c r="R19" s="858" t="s">
        <v>397</v>
      </c>
    </row>
    <row r="20" spans="1:19" s="142" customFormat="1" ht="57.75" customHeight="1" x14ac:dyDescent="0.25">
      <c r="A20" s="917"/>
      <c r="B20" s="858"/>
      <c r="C20" s="858"/>
      <c r="D20" s="858"/>
      <c r="E20" s="858"/>
      <c r="F20" s="925"/>
      <c r="G20" s="247" t="s">
        <v>427</v>
      </c>
      <c r="H20" s="247" t="s">
        <v>428</v>
      </c>
      <c r="I20" s="247">
        <v>1</v>
      </c>
      <c r="J20" s="858"/>
      <c r="K20" s="858"/>
      <c r="L20" s="858"/>
      <c r="M20" s="858"/>
      <c r="N20" s="922"/>
      <c r="O20" s="917"/>
      <c r="P20" s="922"/>
      <c r="Q20" s="858"/>
      <c r="R20" s="858"/>
    </row>
    <row r="21" spans="1:19" s="142" customFormat="1" ht="52.5" customHeight="1" x14ac:dyDescent="0.25">
      <c r="A21" s="917"/>
      <c r="B21" s="858"/>
      <c r="C21" s="858"/>
      <c r="D21" s="858"/>
      <c r="E21" s="858"/>
      <c r="F21" s="925"/>
      <c r="G21" s="861" t="s">
        <v>429</v>
      </c>
      <c r="H21" s="861" t="s">
        <v>430</v>
      </c>
      <c r="I21" s="861">
        <v>1</v>
      </c>
      <c r="J21" s="858"/>
      <c r="K21" s="858"/>
      <c r="L21" s="858"/>
      <c r="M21" s="858"/>
      <c r="N21" s="922"/>
      <c r="O21" s="917"/>
      <c r="P21" s="922"/>
      <c r="Q21" s="858"/>
      <c r="R21" s="858"/>
    </row>
    <row r="22" spans="1:19" s="142" customFormat="1" ht="33.75" customHeight="1" x14ac:dyDescent="0.25">
      <c r="A22" s="917"/>
      <c r="B22" s="861"/>
      <c r="C22" s="861"/>
      <c r="D22" s="861"/>
      <c r="E22" s="861"/>
      <c r="F22" s="915"/>
      <c r="G22" s="862"/>
      <c r="H22" s="862"/>
      <c r="I22" s="862"/>
      <c r="J22" s="861"/>
      <c r="K22" s="861"/>
      <c r="L22" s="861"/>
      <c r="M22" s="861"/>
      <c r="N22" s="922"/>
      <c r="O22" s="917"/>
      <c r="P22" s="922"/>
      <c r="Q22" s="861"/>
      <c r="R22" s="861"/>
    </row>
    <row r="23" spans="1:19" ht="86.45" customHeight="1" x14ac:dyDescent="0.25">
      <c r="A23" s="257">
        <v>9</v>
      </c>
      <c r="B23" s="257">
        <v>6</v>
      </c>
      <c r="C23" s="247">
        <v>1</v>
      </c>
      <c r="D23" s="257">
        <v>13</v>
      </c>
      <c r="E23" s="247" t="s">
        <v>431</v>
      </c>
      <c r="F23" s="255" t="s">
        <v>432</v>
      </c>
      <c r="G23" s="247" t="s">
        <v>433</v>
      </c>
      <c r="H23" s="247" t="s">
        <v>434</v>
      </c>
      <c r="I23" s="247">
        <v>4</v>
      </c>
      <c r="J23" s="247" t="s">
        <v>435</v>
      </c>
      <c r="K23" s="257" t="s">
        <v>395</v>
      </c>
      <c r="L23" s="257" t="s">
        <v>34</v>
      </c>
      <c r="M23" s="257" t="s">
        <v>395</v>
      </c>
      <c r="N23" s="258">
        <v>15700</v>
      </c>
      <c r="O23" s="257" t="s">
        <v>395</v>
      </c>
      <c r="P23" s="258">
        <f>N23</f>
        <v>15700</v>
      </c>
      <c r="Q23" s="247" t="s">
        <v>396</v>
      </c>
      <c r="R23" s="247" t="s">
        <v>397</v>
      </c>
    </row>
    <row r="24" spans="1:19" ht="32.450000000000003" customHeight="1" x14ac:dyDescent="0.25">
      <c r="A24" s="861">
        <v>10</v>
      </c>
      <c r="B24" s="859">
        <v>6</v>
      </c>
      <c r="C24" s="859">
        <v>1</v>
      </c>
      <c r="D24" s="859">
        <v>13</v>
      </c>
      <c r="E24" s="859" t="s">
        <v>789</v>
      </c>
      <c r="F24" s="925" t="s">
        <v>988</v>
      </c>
      <c r="G24" s="880" t="s">
        <v>790</v>
      </c>
      <c r="H24" s="46" t="s">
        <v>403</v>
      </c>
      <c r="I24" s="47">
        <v>6</v>
      </c>
      <c r="J24" s="858" t="s">
        <v>791</v>
      </c>
      <c r="K24" s="834" t="s">
        <v>788</v>
      </c>
      <c r="L24" s="834" t="s">
        <v>38</v>
      </c>
      <c r="M24" s="834" t="s">
        <v>788</v>
      </c>
      <c r="N24" s="912">
        <v>15000</v>
      </c>
      <c r="O24" s="859" t="s">
        <v>788</v>
      </c>
      <c r="P24" s="912">
        <v>15000</v>
      </c>
      <c r="Q24" s="861" t="s">
        <v>396</v>
      </c>
      <c r="R24" s="861" t="s">
        <v>397</v>
      </c>
      <c r="S24" s="203"/>
    </row>
    <row r="25" spans="1:19" ht="47.45" customHeight="1" x14ac:dyDescent="0.25">
      <c r="A25" s="917"/>
      <c r="B25" s="914"/>
      <c r="C25" s="914"/>
      <c r="D25" s="914"/>
      <c r="E25" s="914"/>
      <c r="F25" s="925"/>
      <c r="G25" s="880"/>
      <c r="H25" s="46" t="s">
        <v>406</v>
      </c>
      <c r="I25" s="47">
        <v>200</v>
      </c>
      <c r="J25" s="858"/>
      <c r="K25" s="881"/>
      <c r="L25" s="881"/>
      <c r="M25" s="881"/>
      <c r="N25" s="927"/>
      <c r="O25" s="914"/>
      <c r="P25" s="927"/>
      <c r="Q25" s="917"/>
      <c r="R25" s="917"/>
      <c r="S25" s="203"/>
    </row>
    <row r="26" spans="1:19" ht="57" customHeight="1" x14ac:dyDescent="0.25">
      <c r="A26" s="862"/>
      <c r="B26" s="860"/>
      <c r="C26" s="860"/>
      <c r="D26" s="860"/>
      <c r="E26" s="860"/>
      <c r="F26" s="925"/>
      <c r="G26" s="247" t="s">
        <v>427</v>
      </c>
      <c r="H26" s="247" t="s">
        <v>428</v>
      </c>
      <c r="I26" s="247">
        <v>3</v>
      </c>
      <c r="J26" s="858"/>
      <c r="K26" s="835"/>
      <c r="L26" s="835"/>
      <c r="M26" s="835"/>
      <c r="N26" s="913"/>
      <c r="O26" s="860"/>
      <c r="P26" s="913"/>
      <c r="Q26" s="862"/>
      <c r="R26" s="862"/>
      <c r="S26" s="203"/>
    </row>
    <row r="27" spans="1:19" x14ac:dyDescent="0.25">
      <c r="A27" s="20"/>
      <c r="C27" s="21"/>
      <c r="D27" s="21"/>
      <c r="E27" s="21"/>
      <c r="F27" s="21"/>
      <c r="G27" s="21"/>
      <c r="H27" s="21"/>
      <c r="I27" s="21"/>
      <c r="J27" s="21"/>
      <c r="K27" s="21"/>
      <c r="L27" s="21"/>
      <c r="M27" s="203"/>
      <c r="N27" s="4"/>
      <c r="O27" s="4"/>
      <c r="P27" s="4"/>
      <c r="R27" s="21"/>
    </row>
    <row r="28" spans="1:19" x14ac:dyDescent="0.25">
      <c r="N28" s="826"/>
      <c r="O28" s="817" t="s">
        <v>35</v>
      </c>
      <c r="P28" s="818"/>
      <c r="Q28" s="819"/>
    </row>
    <row r="29" spans="1:19" x14ac:dyDescent="0.25">
      <c r="N29" s="827"/>
      <c r="O29" s="926" t="s">
        <v>36</v>
      </c>
      <c r="P29" s="817" t="s">
        <v>37</v>
      </c>
      <c r="Q29" s="819"/>
    </row>
    <row r="30" spans="1:19" x14ac:dyDescent="0.25">
      <c r="N30" s="828"/>
      <c r="O30" s="882"/>
      <c r="P30" s="165">
        <v>2020</v>
      </c>
      <c r="Q30" s="165">
        <v>2021</v>
      </c>
    </row>
    <row r="31" spans="1:19" ht="34.5" customHeight="1" x14ac:dyDescent="0.25">
      <c r="N31" s="165" t="s">
        <v>729</v>
      </c>
      <c r="O31" s="208">
        <v>10</v>
      </c>
      <c r="P31" s="127">
        <f>O7+O9+O11+O13+O15</f>
        <v>252774</v>
      </c>
      <c r="Q31" s="127">
        <f>P24+P23+P19+P17+P16</f>
        <v>209700</v>
      </c>
    </row>
  </sheetData>
  <mergeCells count="132">
    <mergeCell ref="F24:F26"/>
    <mergeCell ref="G24:G25"/>
    <mergeCell ref="N28:N30"/>
    <mergeCell ref="O28:Q28"/>
    <mergeCell ref="O29:O30"/>
    <mergeCell ref="P29:Q29"/>
    <mergeCell ref="J24:J26"/>
    <mergeCell ref="K24:K26"/>
    <mergeCell ref="L24:L26"/>
    <mergeCell ref="M24:M26"/>
    <mergeCell ref="N24:N26"/>
    <mergeCell ref="O24:O26"/>
    <mergeCell ref="P24:P26"/>
    <mergeCell ref="Q24:Q26"/>
    <mergeCell ref="R24:R26"/>
    <mergeCell ref="A19:A22"/>
    <mergeCell ref="B19:B22"/>
    <mergeCell ref="C19:C22"/>
    <mergeCell ref="D19:D22"/>
    <mergeCell ref="E19:E22"/>
    <mergeCell ref="F19:F22"/>
    <mergeCell ref="P19:P22"/>
    <mergeCell ref="Q19:Q22"/>
    <mergeCell ref="R19:R22"/>
    <mergeCell ref="G21:G22"/>
    <mergeCell ref="H21:H22"/>
    <mergeCell ref="I21:I22"/>
    <mergeCell ref="J19:J22"/>
    <mergeCell ref="K19:K22"/>
    <mergeCell ref="L19:L22"/>
    <mergeCell ref="M19:M22"/>
    <mergeCell ref="N19:N22"/>
    <mergeCell ref="O19:O22"/>
    <mergeCell ref="A24:A26"/>
    <mergeCell ref="B24:B26"/>
    <mergeCell ref="C24:C26"/>
    <mergeCell ref="D24:D26"/>
    <mergeCell ref="E24:E26"/>
    <mergeCell ref="F17:F18"/>
    <mergeCell ref="G17:G18"/>
    <mergeCell ref="J17:J18"/>
    <mergeCell ref="K17:K18"/>
    <mergeCell ref="A17:A18"/>
    <mergeCell ref="B17:B18"/>
    <mergeCell ref="C17:C18"/>
    <mergeCell ref="D17:D18"/>
    <mergeCell ref="E17:E18"/>
    <mergeCell ref="G13:G14"/>
    <mergeCell ref="J13:J14"/>
    <mergeCell ref="K13:K14"/>
    <mergeCell ref="L13:L14"/>
    <mergeCell ref="M13:M14"/>
    <mergeCell ref="N13:N14"/>
    <mergeCell ref="N17:N18"/>
    <mergeCell ref="O17:O18"/>
    <mergeCell ref="P17:P18"/>
    <mergeCell ref="Q17:Q18"/>
    <mergeCell ref="R17:R18"/>
    <mergeCell ref="L17:L18"/>
    <mergeCell ref="M17:M18"/>
    <mergeCell ref="O11:O12"/>
    <mergeCell ref="P11:P12"/>
    <mergeCell ref="Q11:Q12"/>
    <mergeCell ref="R11:R12"/>
    <mergeCell ref="A13:A14"/>
    <mergeCell ref="B13:B14"/>
    <mergeCell ref="C13:C14"/>
    <mergeCell ref="D13:D14"/>
    <mergeCell ref="E13:E14"/>
    <mergeCell ref="F13:F14"/>
    <mergeCell ref="F11:F12"/>
    <mergeCell ref="J11:J12"/>
    <mergeCell ref="K11:K12"/>
    <mergeCell ref="L11:L12"/>
    <mergeCell ref="M11:M12"/>
    <mergeCell ref="N11:N12"/>
    <mergeCell ref="O13:O14"/>
    <mergeCell ref="P13:P14"/>
    <mergeCell ref="Q13:Q14"/>
    <mergeCell ref="R13:R14"/>
    <mergeCell ref="A11:A12"/>
    <mergeCell ref="B11:B12"/>
    <mergeCell ref="C11:C12"/>
    <mergeCell ref="D11:D12"/>
    <mergeCell ref="E11:E12"/>
    <mergeCell ref="F9:F10"/>
    <mergeCell ref="G9:G10"/>
    <mergeCell ref="J9:J10"/>
    <mergeCell ref="K9:K10"/>
    <mergeCell ref="N9:N10"/>
    <mergeCell ref="O9:O10"/>
    <mergeCell ref="P9:P10"/>
    <mergeCell ref="Q9:Q10"/>
    <mergeCell ref="R9:R10"/>
    <mergeCell ref="L9:L10"/>
    <mergeCell ref="M9:M10"/>
    <mergeCell ref="A7:A8"/>
    <mergeCell ref="B7:B8"/>
    <mergeCell ref="C7:C8"/>
    <mergeCell ref="D7:D8"/>
    <mergeCell ref="E7:E8"/>
    <mergeCell ref="A9:A10"/>
    <mergeCell ref="B9:B10"/>
    <mergeCell ref="C9:C10"/>
    <mergeCell ref="D9:D10"/>
    <mergeCell ref="E9:E10"/>
    <mergeCell ref="F7:F8"/>
    <mergeCell ref="G7:G8"/>
    <mergeCell ref="J7:J8"/>
    <mergeCell ref="K7:K8"/>
    <mergeCell ref="N7:N8"/>
    <mergeCell ref="O7:O8"/>
    <mergeCell ref="P7:P8"/>
    <mergeCell ref="Q7:Q8"/>
    <mergeCell ref="J3:R3"/>
    <mergeCell ref="A4:A5"/>
    <mergeCell ref="B4:B5"/>
    <mergeCell ref="C4:C5"/>
    <mergeCell ref="D4:D5"/>
    <mergeCell ref="E4:E5"/>
    <mergeCell ref="F4:F5"/>
    <mergeCell ref="G4:G5"/>
    <mergeCell ref="H4:I4"/>
    <mergeCell ref="J4:J5"/>
    <mergeCell ref="K4:L4"/>
    <mergeCell ref="M4:N4"/>
    <mergeCell ref="O4:P4"/>
    <mergeCell ref="Q4:Q5"/>
    <mergeCell ref="R4:R5"/>
    <mergeCell ref="R7:R8"/>
    <mergeCell ref="L7:L8"/>
    <mergeCell ref="M7:M8"/>
  </mergeCells>
  <pageMargins left="0.23622047244094491" right="0.23622047244094491" top="0.74803149606299213" bottom="0.74803149606299213" header="0.31496062992125984" footer="0.31496062992125984"/>
  <pageSetup paperSize="8"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36</vt:i4>
      </vt:variant>
      <vt:variant>
        <vt:lpstr>Nazwane zakresy</vt:lpstr>
      </vt:variant>
      <vt:variant>
        <vt:i4>8</vt:i4>
      </vt:variant>
    </vt:vector>
  </HeadingPairs>
  <TitlesOfParts>
    <vt:vector size="44"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MRiRW</vt:lpstr>
      <vt:lpstr>CDR (KSOW)</vt:lpstr>
      <vt:lpstr>CDR (SIR)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lpstr>'Dolnośląska JR'!Obszar_wydruku</vt:lpstr>
      <vt:lpstr>'Dolnośląski ODR'!Obszar_wydruku</vt:lpstr>
      <vt:lpstr>'Lubelski ODR'!Obszar_wydruku</vt:lpstr>
      <vt:lpstr>'Opolska JR'!Obszar_wydruku</vt:lpstr>
      <vt:lpstr>'Podlaska JR'!Obszar_wydruku</vt:lpstr>
      <vt:lpstr>'Świętokrzyska JR'!Obszar_wydruku</vt:lpstr>
      <vt:lpstr>'Wielkopolska JR'!Obszar_wydruku</vt:lpstr>
      <vt:lpstr>'Opolska JR'!Tytuły_wydruku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iza</cp:lastModifiedBy>
  <cp:lastPrinted>2022-03-09T14:43:11Z</cp:lastPrinted>
  <dcterms:created xsi:type="dcterms:W3CDTF">2020-01-15T10:30:37Z</dcterms:created>
  <dcterms:modified xsi:type="dcterms:W3CDTF">2022-04-28T10:55:38Z</dcterms:modified>
</cp:coreProperties>
</file>