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en_skoroszyt"/>
  <mc:AlternateContent xmlns:mc="http://schemas.openxmlformats.org/markup-compatibility/2006">
    <mc:Choice Requires="x15">
      <x15ac:absPath xmlns:x15ac="http://schemas.microsoft.com/office/spreadsheetml/2010/11/ac" url="Z:\GRUPA ROBOCZA\Grupa Robocza ds. KSOW\GR ds. KSOW_2021\2. Uchwała nr 59_zmiana PO_tryb obiegowy\"/>
    </mc:Choice>
  </mc:AlternateContent>
  <xr:revisionPtr revIDLastSave="0" documentId="13_ncr:1_{6FEA7D6D-C3FD-4A55-8D9C-67B6AE23E35D}" xr6:coauthVersionLast="47" xr6:coauthVersionMax="47" xr10:uidLastSave="{00000000-0000-0000-0000-000000000000}"/>
  <bookViews>
    <workbookView xWindow="-120" yWindow="-120" windowWidth="29040" windowHeight="15840" tabRatio="851" activeTab="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1" r:id="rId18"/>
    <sheet name="ARiMR" sheetId="20" r:id="rId19"/>
    <sheet name="KOWR" sheetId="19" r:id="rId20"/>
  </sheets>
  <definedNames>
    <definedName name="_xlnm._FilterDatabase" localSheetId="17" hidden="1">MRiRW!$A$5:$T$16</definedName>
    <definedName name="_xlnm.Print_Area" localSheetId="5">'SW łódzkiego'!$A$1:$T$19</definedName>
    <definedName name="_xlnm.Print_Area" localSheetId="6">'SW małopolskiego'!$A$3:$S$5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22" l="1"/>
  <c r="T23" i="22"/>
  <c r="S23" i="21"/>
  <c r="T23" i="21"/>
  <c r="T20" i="14" l="1"/>
  <c r="S20" i="14"/>
  <c r="S19" i="6"/>
  <c r="R17" i="4"/>
  <c r="S10" i="19"/>
  <c r="R10" i="19"/>
  <c r="S15" i="20"/>
  <c r="R15" i="20"/>
  <c r="C25" i="1"/>
  <c r="R22" i="17"/>
  <c r="S22" i="17"/>
  <c r="R19" i="16"/>
  <c r="S19" i="16"/>
  <c r="S17" i="15"/>
  <c r="R17" i="15"/>
  <c r="R15" i="13"/>
  <c r="S15" i="13"/>
  <c r="R23" i="12"/>
  <c r="S23" i="12"/>
  <c r="S15" i="11"/>
  <c r="R15" i="11"/>
  <c r="S18" i="10"/>
  <c r="R18" i="10"/>
  <c r="R15" i="9"/>
  <c r="S15" i="9"/>
  <c r="R19" i="6"/>
  <c r="R16" i="7"/>
  <c r="S16" i="7"/>
  <c r="Q17" i="4"/>
  <c r="Q16" i="5"/>
  <c r="R16" i="5"/>
  <c r="S20" i="3"/>
  <c r="R20" i="3"/>
  <c r="S21" i="2"/>
  <c r="R21" i="2"/>
  <c r="D18" i="1" l="1"/>
  <c r="D25" i="1" s="1"/>
</calcChain>
</file>

<file path=xl/sharedStrings.xml><?xml version="1.0" encoding="utf-8"?>
<sst xmlns="http://schemas.openxmlformats.org/spreadsheetml/2006/main" count="2972" uniqueCount="1267">
  <si>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</si>
  <si>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</si>
  <si>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</si>
  <si>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</si>
  <si>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</si>
  <si>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</si>
  <si>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</si>
  <si>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</si>
  <si>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</si>
  <si>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</si>
  <si>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</si>
  <si>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</si>
  <si>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</si>
  <si>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</si>
  <si>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</si>
  <si>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</si>
  <si>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</si>
  <si>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</si>
  <si>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</si>
  <si>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</si>
  <si>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</si>
  <si>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</si>
  <si>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</si>
  <si>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</si>
  <si>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</si>
  <si>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</si>
  <si>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</si>
  <si>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</si>
  <si>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</si>
  <si>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</si>
  <si>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</si>
  <si>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</si>
  <si>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</si>
  <si>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</si>
  <si>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</si>
  <si>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</si>
  <si>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</si>
  <si>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</si>
  <si>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</si>
  <si>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</si>
  <si>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</si>
  <si>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</si>
  <si>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</si>
  <si>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</si>
  <si>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</si>
  <si>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</si>
  <si>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</si>
  <si>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</si>
  <si>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</si>
  <si>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</si>
  <si>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</si>
  <si>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</si>
  <si>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</si>
  <si>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</si>
  <si>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</si>
  <si>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</si>
  <si>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</si>
  <si>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</si>
  <si>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</si>
  <si>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</si>
  <si>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</si>
  <si>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</si>
  <si>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</si>
  <si>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</si>
  <si>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</si>
  <si>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</si>
  <si>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t>
  </si>
  <si>
    <t>Operacja adresowana jest do beneficjentów oraz potencjalnych beneficjentów. Grupa odbiorców uprawnionych do korzystania ze środków finansowych w ramach PROW 2014-2020.</t>
  </si>
  <si>
    <t>Jednodniowe spotkanie robocze z LGD</t>
  </si>
  <si>
    <t>Spotkanie robocze</t>
  </si>
  <si>
    <t>Informowanie o PROW 2014-2020. Utrzymanie strony internetowej oraz konta na facebooku.</t>
  </si>
  <si>
    <t>Wykorzystanie Internetu jako skutecznego narzędzia przekazu</t>
  </si>
  <si>
    <t>Wykorzystanie TV jako skutecznego narzędzia przekazu</t>
  </si>
  <si>
    <t>I-IV</t>
  </si>
  <si>
    <t>Podniesienie jakości wdrażania PROW              
 Informowanie społeczeństwa i potencjalnych beneficjentów o polityce rozwoju obszarów wiejskich i wsparciu finansowym</t>
  </si>
  <si>
    <t>Liczba wejść na stronę</t>
  </si>
  <si>
    <t>Zapewnienie informacji podmiotom zaangażowanym w realizację Strategii.</t>
  </si>
  <si>
    <t>Spotkania/seminaria informacyjne, kalendarze</t>
  </si>
  <si>
    <t>Ogół społeczeństwa, beneficjenci, potencjalni beneficjenci</t>
  </si>
  <si>
    <t>n/d</t>
  </si>
  <si>
    <t xml:space="preserve">Cykl spotkań informacyjno - promocyjnych oraz realizacja działań informacyjno - promocyjnych (w tym stoiska informacyjne podczas spotkań oraz kalendarze na 2021 rok)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</si>
  <si>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</si>
  <si>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</si>
  <si>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Ułatwienie transferu wiedzy i innowacji w rolnictwie i leśnictwie oraz na obszarach wiejskich</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</si>
  <si>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</si>
  <si>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</si>
  <si>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</si>
  <si>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</si>
  <si>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</si>
  <si>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</si>
  <si>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</si>
  <si>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</si>
  <si>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</si>
  <si>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25/2000</t>
  </si>
  <si>
    <t>II,III</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</si>
  <si>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</si>
  <si>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</si>
  <si>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</si>
  <si>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</si>
  <si>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</si>
  <si>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</si>
  <si>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</si>
  <si>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</si>
  <si>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</si>
  <si>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</si>
  <si>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</si>
  <si>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</si>
  <si>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</si>
  <si>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</si>
  <si>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</si>
  <si>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</si>
  <si>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</si>
  <si>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III-IV</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</si>
  <si>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</si>
  <si>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</si>
  <si>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</si>
  <si>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</si>
  <si>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</si>
  <si>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</si>
  <si>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</si>
  <si>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</si>
  <si>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t>Upowszechnienie wiedzy ogólnej i szczegółowej na temat PROW 2014-2020, rezultatów jego realizacji oraz informowanie o wkładzie UE w realizację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</si>
  <si>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</si>
  <si>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</si>
  <si>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Informowanie społeczeństwa i potencjalnych beneficjentów o polityce rozwoju obszarów wiejskich i o możliwościach finansowania</t>
  </si>
  <si>
    <t>Operacje o charakterze wystawienniczym w ramach PROW 2014-2020</t>
  </si>
  <si>
    <t>Liczba targów/imprez regionalnych</t>
  </si>
  <si>
    <t>II-IV</t>
  </si>
  <si>
    <t xml:space="preserve"> Informowanie społeczeństwa i potencjalnych beneficjentów o polityce rozwoju obszarów wiejskich i o możliwościach finansowania</t>
  </si>
  <si>
    <t>Liczba odwiedzin strony internetowej</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</si>
  <si>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</si>
  <si>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</si>
  <si>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</si>
  <si>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r</t>
  </si>
  <si>
    <t xml:space="preserve"> Promowanie włączenia społecznego, zmniejszenia ubóstwa oraz rozwoju gospodarczego na obszarach wiejskich </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</si>
  <si>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</si>
  <si>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</si>
  <si>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</si>
  <si>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</si>
  <si>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</si>
  <si>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Potencjalni beneficjenci, beneficjenci, przedstawiciele mediów</t>
  </si>
  <si>
    <t xml:space="preserve"> Podniesienie jakości wdrażania PROW;
 Informowanie społeczeństwa i potencjalnych beneficjentów o polityce rozwoju obszarów wiejskich i wsparciu finansowym.
</t>
  </si>
  <si>
    <t>Prowadzenie punktów informacyjnych PROW 2014-2020 w woj. podlaskim, w tym przekazywanie informacji o PROW 2014 - 2020 pracownikom punktów informacyjnych oraz podmiotom doradczym i LGD</t>
  </si>
  <si>
    <t>Spotkanie koordynacyjne/ Konsultacje w punkcie informacyjnym</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</si>
  <si>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</si>
  <si>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</si>
  <si>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</si>
  <si>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</si>
  <si>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</si>
  <si>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</si>
  <si>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</si>
  <si>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</si>
  <si>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</si>
  <si>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</si>
  <si>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</si>
  <si>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</si>
  <si>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</si>
  <si>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Wsparcie działań informacyjno-promocyjnych PROW 2014-2020 na obszarze woj. podlaskiego - Konkurs dotyczący PROW 2014-2020</t>
  </si>
  <si>
    <t>Konkurs</t>
  </si>
  <si>
    <t xml:space="preserve">Liczba konkursów
Uczestnicy konkursu
</t>
  </si>
  <si>
    <t xml:space="preserve">Ogół społeczeństwa, 
</t>
  </si>
  <si>
    <t>Wsparcie działań informacyjno-promocyjnych PROW 2014-2020 - Wykonanie kalendarzy oraz czeków/tablic promocyjnych</t>
  </si>
  <si>
    <t>Materiały promocyjne</t>
  </si>
  <si>
    <t>konferencja</t>
  </si>
  <si>
    <t>spotkanie</t>
  </si>
  <si>
    <t xml:space="preserve">Podniesienie jakości wdrażania PROW
 Informowanie społeczeństwa i potencjalnych beneficjentów o polityce rozwoju obszarów wiejskich i wsparciu finansowym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</si>
  <si>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</si>
  <si>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</si>
  <si>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</si>
  <si>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</si>
  <si>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</si>
  <si>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</si>
  <si>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</si>
  <si>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</si>
  <si>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</si>
  <si>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</si>
  <si>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</si>
  <si>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</si>
  <si>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</si>
  <si>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</si>
  <si>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</si>
  <si>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</si>
  <si>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</si>
  <si>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</si>
  <si>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</si>
  <si>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</si>
  <si>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</si>
  <si>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</si>
  <si>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</si>
  <si>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</si>
  <si>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</si>
  <si>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</si>
  <si>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</si>
  <si>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</si>
  <si>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</si>
  <si>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</si>
  <si>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</si>
  <si>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</si>
  <si>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</si>
  <si>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</si>
  <si>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Strona internetowa dedykowana PROW 2014 -2020</t>
  </si>
  <si>
    <t>Liczba użytkowników strony internetowej</t>
  </si>
  <si>
    <t>Ogół społeczeństwa, potencjalni beneficjenci PROW 2014 - 2020</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</si>
  <si>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</si>
  <si>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</si>
  <si>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</si>
  <si>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</si>
  <si>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</si>
  <si>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</si>
  <si>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</si>
  <si>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</si>
  <si>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</si>
  <si>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</si>
  <si>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</si>
  <si>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</si>
  <si>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</si>
  <si>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</si>
  <si>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</si>
  <si>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</si>
  <si>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</si>
  <si>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</si>
  <si>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</si>
  <si>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</si>
  <si>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</si>
  <si>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</si>
  <si>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</si>
  <si>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</si>
  <si>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</si>
  <si>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</si>
  <si>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</si>
  <si>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</si>
  <si>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</si>
  <si>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</si>
  <si>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</si>
  <si>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 xml:space="preserve"> Beneficjenci i potecjalni beneficjenci PROW 2014-2020 </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</si>
  <si>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</si>
  <si>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</si>
  <si>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</si>
  <si>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</si>
  <si>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</si>
  <si>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</si>
  <si>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</si>
  <si>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</si>
  <si>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</si>
  <si>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</si>
  <si>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</si>
  <si>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</si>
  <si>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</si>
  <si>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</si>
  <si>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</si>
  <si>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</si>
  <si>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</si>
  <si>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</si>
  <si>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</si>
  <si>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</si>
  <si>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</si>
  <si>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</si>
  <si>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</si>
  <si>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</si>
  <si>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</si>
  <si>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</si>
  <si>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</si>
  <si>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</si>
  <si>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</si>
  <si>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Działania informacyjno-promocyjne</t>
  </si>
  <si>
    <t>Audycje telewizyjne (14 audycji), i audycje radiowe (20 audycji)</t>
  </si>
  <si>
    <t>Audycje, programy, spoty w radio, telewizji I internecie</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</si>
  <si>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</si>
  <si>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</si>
  <si>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</si>
  <si>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</si>
  <si>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</si>
  <si>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</si>
  <si>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</si>
  <si>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</si>
  <si>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</si>
  <si>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</si>
  <si>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</si>
  <si>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</si>
  <si>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</si>
  <si>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</si>
  <si>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</si>
  <si>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</si>
  <si>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</si>
  <si>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</si>
  <si>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</si>
  <si>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</si>
  <si>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</si>
  <si>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</si>
  <si>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</si>
  <si>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</si>
  <si>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</si>
  <si>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</si>
  <si>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</si>
  <si>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</si>
  <si>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</si>
  <si>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</si>
  <si>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</si>
  <si>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</si>
  <si>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</si>
  <si>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</si>
  <si>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</si>
  <si>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</si>
  <si>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</si>
  <si>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</si>
  <si>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</si>
  <si>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</si>
  <si>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</si>
  <si>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Artykuł/ogłoszenie w prasie regionalnej</t>
  </si>
  <si>
    <t>1</t>
  </si>
  <si>
    <t>Kampania informacyjna w mediach</t>
  </si>
  <si>
    <t>20</t>
  </si>
  <si>
    <t>Konferencja podsumowująca PROW 2014-2020</t>
  </si>
  <si>
    <t>Spotkania dla doradców rolnośrodowiskowych w ramach PROW 2014-2020</t>
  </si>
  <si>
    <t xml:space="preserve">Doradcy rolnośrodowiskowi i instytucje zaangażowane w proces wdrażania działań środowiskowych PROW 2014-2020 </t>
  </si>
  <si>
    <t>III</t>
  </si>
  <si>
    <t>I</t>
  </si>
  <si>
    <t>Zapewnienie informacji podmiotom zaangażowanym w realizację Strategii</t>
  </si>
  <si>
    <t>Seminarium dotyczące działań leśnych PROW</t>
  </si>
  <si>
    <t xml:space="preserve">Przedstawiciele różnych podmiotów zaangażowanych w realizację działań leśnych PROW. </t>
  </si>
  <si>
    <t>II</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</si>
  <si>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</si>
  <si>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</si>
  <si>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</si>
  <si>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</si>
  <si>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</si>
  <si>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</si>
  <si>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</si>
  <si>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</si>
  <si>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</si>
  <si>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</si>
  <si>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</si>
  <si>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</si>
  <si>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</si>
  <si>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</si>
  <si>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</si>
  <si>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</si>
  <si>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</si>
  <si>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</si>
  <si>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</si>
  <si>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</si>
  <si>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</si>
  <si>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Beneficjenci i potencjalni beneficjenci PROW 2014-2020 w 
województwie wielkopolskim, ogół społeczeństwa, media</t>
  </si>
  <si>
    <t>Liczba stron internetowych</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</si>
  <si>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</si>
  <si>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</si>
  <si>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</si>
  <si>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</si>
  <si>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</si>
  <si>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</si>
  <si>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</si>
  <si>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</si>
  <si>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</si>
  <si>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</si>
  <si>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</si>
  <si>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</si>
  <si>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</si>
  <si>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</si>
  <si>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</si>
  <si>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Ogół Społeczeństwa</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</si>
  <si>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</si>
  <si>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</si>
  <si>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</si>
  <si>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</si>
  <si>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</si>
  <si>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</si>
  <si>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</si>
  <si>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</si>
  <si>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3
150</t>
  </si>
  <si>
    <t>Artykuły w prasie, artykuły na portalach internetowych, spoty telewizyjne</t>
  </si>
  <si>
    <t>Ogół społeczeństwa, potencjalni beneficjenci, beneficjenci, 
media</t>
  </si>
  <si>
    <t>Liczba artykułów w prasie lokalnej
Liczba artykułów w Internecie
Liczba spotów telewizyjnych</t>
  </si>
  <si>
    <t>Kampania informacyjno-edukacyjna w telewizji ogólnopolskiej</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</si>
  <si>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</si>
  <si>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</si>
  <si>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</si>
  <si>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 xml:space="preserve">Łączna liczba audycji wyemitowanych w telewizji ogólnopolskiej 
Oglądalność audycji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</si>
  <si>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</si>
  <si>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 xml:space="preserve">Łączna liczba audycji wyemitowanych w telewizji
Oglądalność audycji </t>
  </si>
  <si>
    <t>Kampania informacyjno-edukacyjna w ogólnopolskiej stacji radiowej</t>
  </si>
  <si>
    <t xml:space="preserve">Łączna liczba audycji wyemitowanych w ogólnopolskim radio
Słuchalność audycji </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</si>
  <si>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</si>
  <si>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</si>
  <si>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</si>
  <si>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</si>
  <si>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</si>
  <si>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</si>
  <si>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</si>
  <si>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</si>
  <si>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</si>
  <si>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</si>
  <si>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</si>
  <si>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</si>
  <si>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</si>
  <si>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</si>
  <si>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</si>
  <si>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</si>
  <si>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</si>
  <si>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</si>
  <si>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</si>
  <si>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</si>
  <si>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</si>
  <si>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</si>
  <si>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</si>
  <si>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</si>
  <si>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 xml:space="preserve"> 1. Upowszechnianie wiedzy ogólnej i szczegółowej na temat PROW 2014-2020, rezultatów jego realizacji oraz informowanie o wkładzie UE w realizację PROW 2014-2020</t>
  </si>
  <si>
    <t xml:space="preserve"> targi, wystawy, J 8 imprezy o charakterze rolniczym,
- materiały promocyjne
</t>
  </si>
  <si>
    <t xml:space="preserve">Informowanie i promocja Programu Rozwoju Obszarów Wiejskich na lata 2014-2020 poprzez prowadzenie punktu informacyjnego i jego doposażenie w materiały informacyjno- promocyjne   </t>
  </si>
  <si>
    <t>Artykuły w czasopismach ODR, internet – strony ODR i CDR</t>
  </si>
  <si>
    <t>Przedstawiciele ODR: autorzy artykułów i publikacji, redaktorzy naczelni czasopism, kadra zarządzająca ODR, przedstawiciele mediów, MRiRW,</t>
  </si>
  <si>
    <t>IV</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</si>
  <si>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</si>
  <si>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</si>
  <si>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</si>
  <si>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</si>
  <si>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</si>
  <si>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</si>
  <si>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</si>
  <si>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</si>
  <si>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</si>
  <si>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Organizacja 2 konkursów: na najlepsze czasopismo i wydawnictwo ODR oraz przedsięwzięcie pozarolnicze, promujące osiągnięcia i informujące o PROW 2014 -2020 oraz informujące  o założeniach w okresie  programowania 2021-2027</t>
  </si>
  <si>
    <t>Ogół społeczeństwa, potencjalni beneficjenci, beneficjenci, konsumenci, producenci, rolnicy.</t>
  </si>
  <si>
    <t xml:space="preserve"> Informowanie społeczeństwa i potencjalnych beneficjentów o polityce rozwoju obszarów wiejskich i wsparciu finansowym</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</si>
  <si>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</si>
  <si>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</si>
  <si>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</si>
  <si>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</si>
  <si>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</si>
  <si>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</si>
  <si>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</si>
  <si>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</si>
  <si>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</si>
  <si>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</si>
  <si>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</si>
  <si>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</si>
  <si>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</si>
  <si>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</si>
  <si>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</si>
  <si>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</si>
  <si>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</si>
  <si>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</si>
  <si>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</si>
  <si>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</si>
  <si>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</si>
  <si>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</si>
  <si>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</si>
  <si>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</si>
  <si>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Podniesienie jakości wdrażania PROW
Informowanie społeczeństwa i potencjalnych beneficjentów o polityce rozwoju obszarów wiejskich i wsparciu finansowym</t>
  </si>
  <si>
    <t>Punkt informacyjny PROW 2014-2020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</si>
  <si>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</si>
  <si>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</si>
  <si>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</si>
  <si>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</si>
  <si>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</si>
  <si>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</si>
  <si>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</si>
  <si>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</si>
  <si>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Szkolenie dla pracowników punktów informacyjnych i doradców
Uczestnicy szkoleń dla pracowników punktów informacyjnych i doradców</t>
  </si>
  <si>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</si>
  <si>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</si>
  <si>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</si>
  <si>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</si>
  <si>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Liczba materiałów promocyjnych 
Łączny koszt wykonania materiałów promocyjnych
</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</si>
  <si>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</si>
  <si>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</si>
  <si>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</si>
  <si>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</si>
  <si>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</si>
  <si>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</si>
  <si>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</si>
  <si>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</si>
  <si>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</si>
  <si>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</si>
  <si>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</si>
  <si>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</si>
  <si>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</si>
  <si>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</si>
  <si>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t>Liczba odwiedzin strony</t>
  </si>
  <si>
    <t>Liczba filmów
Liczba emisji filmów
Oglądalność telewizji 
Liczba spotów
Liczba emisji spotów
Słuchalność radia (zasięg tygodniowy w tysiącach)</t>
  </si>
  <si>
    <t>Spotkanie informacyjno-szkoleniowe
Uczestnicy spotkań</t>
  </si>
  <si>
    <t>2
60</t>
  </si>
  <si>
    <t>Liczba udzielonych konsultacji w ramach punktu informacyjnego, kalendarze, krzesło, stolik/lada</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</si>
  <si>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</si>
  <si>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</si>
  <si>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Szkolenia i spotkania dla potencjalnych beneficjentów, beneficjentów i partnerów KSOW</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</si>
  <si>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</si>
  <si>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</si>
  <si>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</si>
  <si>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</si>
  <si>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</si>
  <si>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</si>
  <si>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</si>
  <si>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 xml:space="preserve">SW podlaskiego  </t>
  </si>
  <si>
    <t xml:space="preserve">Urząd Marszałkowski  Województwa Mazowieckiego w Warszawie  </t>
  </si>
  <si>
    <t>2020: 512
300 000
2020: 512
300 000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</si>
  <si>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</si>
  <si>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</si>
  <si>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</si>
  <si>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</si>
  <si>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</si>
  <si>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5 szt. / 130os.</t>
  </si>
  <si>
    <t>Aktualizacja spotu promującego PROW 2014-2020  i jego emisja w telewizji</t>
  </si>
  <si>
    <t>295
100 000-150 000</t>
  </si>
  <si>
    <t>Łączna liczba wykonanych materiałów informacyjno-promocyjnych z logo rolnictwa ekologicznego w 2021 r.</t>
  </si>
  <si>
    <t>20 000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</si>
  <si>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</si>
  <si>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</si>
  <si>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gospodarstwa rolne i przedsiębiorstwa przetwórstwa rolno-spożywczego (MŚP) zainteresowane uzyskaniem finansowania kredytowego na utrzymanie i rozwój swojej działalności</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</si>
  <si>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</si>
  <si>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</si>
  <si>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</si>
  <si>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</si>
  <si>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</si>
  <si>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</si>
  <si>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</si>
  <si>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</si>
  <si>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</si>
  <si>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</si>
  <si>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Partnerzy Krajowej Sieci Obszarów Wiejskich - potencjalni wnioskodawcy</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</si>
  <si>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</si>
  <si>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</si>
  <si>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2/ 100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</si>
  <si>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</si>
  <si>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</si>
  <si>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</si>
  <si>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</si>
  <si>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</si>
  <si>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</si>
  <si>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</si>
  <si>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</si>
  <si>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Beneficjenci działań wdrażanych przez Samorząd Województwa</t>
  </si>
  <si>
    <t xml:space="preserve">I-IV </t>
  </si>
  <si>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</si>
  <si>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</si>
  <si>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</si>
  <si>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</si>
  <si>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</si>
  <si>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</si>
  <si>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</si>
  <si>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</si>
  <si>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</si>
  <si>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</si>
  <si>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</si>
  <si>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</si>
  <si>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</si>
  <si>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</si>
  <si>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</si>
  <si>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</si>
  <si>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</si>
  <si>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</si>
  <si>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</si>
  <si>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</si>
  <si>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</si>
  <si>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</si>
  <si>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</si>
  <si>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</si>
  <si>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</si>
  <si>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media-telewizja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</si>
  <si>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</si>
  <si>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</si>
  <si>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</si>
  <si>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</si>
  <si>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</si>
  <si>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</si>
  <si>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</si>
  <si>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cykl audycji w radiu, emisja artykułów prasowych</t>
  </si>
  <si>
    <t>liczba audycji / liczba słuchaczy radiowych/ liczba wyemitowanych artykułów prasowych</t>
  </si>
  <si>
    <t>5 szt. / 130 000 os./ 5</t>
  </si>
  <si>
    <t>100
400
300</t>
  </si>
  <si>
    <t>20
20
1</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</si>
  <si>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</si>
  <si>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Rok 2020: Wskaźnik słuchalności wszystkich audycji - 10 100 000
Rok 2021: Wskaźnik słuchalności wszystkich audycji - 10 000 000</t>
  </si>
  <si>
    <t>Rok 2020: Łączny nakład dzienników, w których zamieszczone zostały artykuły o PROW 
- 700 000
Rok 2021: Łączny nakład dzienników, w których zamieszczone zostały artykuły o PROW
- 800 000</t>
  </si>
  <si>
    <t>10
850 000</t>
  </si>
  <si>
    <t xml:space="preserve">Audycje pod nazwą "WIEŚci z Mazowsza" na kanale YouTube, Facebook oraz w radiu oraz na regionalnych portalach internetowych </t>
  </si>
  <si>
    <t xml:space="preserve">Wykonanie elementów wizualizacji PROW 2014-2020 (np.: teczki z gumką, koperty z logo, notesy), które będą wykorzystane podczas  bieżącej korespondencji i na spotkaniach z beneficjentami i potencjalnymi beneficjentami PROW 2014-2020
</t>
  </si>
  <si>
    <t>Materiały promocyjne - elementy wizualizacji</t>
  </si>
  <si>
    <t>10.000,00</t>
  </si>
  <si>
    <t>9</t>
  </si>
  <si>
    <t xml:space="preserve">                      min. 2                            min. 40                    </t>
  </si>
  <si>
    <t>16</t>
  </si>
  <si>
    <t xml:space="preserve">Potencjalni beneficjenci i beneficjenci działań PROW 2014 - 2020 lub PROW 2021 - 2027, a szczególnie obsługiwanych przez ARiMR;
mieszkańcy wsi i terenów wiejskich;
całe społeczeństwo. </t>
  </si>
  <si>
    <t>50
21 000 000</t>
  </si>
  <si>
    <r>
      <rPr>
        <strike/>
        <sz val="9"/>
        <rFont val="Calibri"/>
        <family val="2"/>
        <charset val="238"/>
        <scheme val="minor"/>
      </rPr>
      <t>Rok 2020: emisja ok. 12 audycji informujących o pomocy z PROW 2014 - 2020</t>
    </r>
    <r>
      <rPr>
        <sz val="9"/>
        <rFont val="Calibri"/>
        <family val="2"/>
        <charset val="238"/>
        <scheme val="minor"/>
      </rPr>
      <t xml:space="preserve">
Rok 2021: emisja ok. 12 audycji dotyczących PROW </t>
    </r>
  </si>
  <si>
    <t xml:space="preserve">Potencjalni beneficjenci i beneficjenci działań PROW 2014 - 2020 lub PROW 2021 - 2027, a szczególnie ob-sługiwanych przez ARiMR;
mieszkańcy wsi i terenów wiejskich;
całe społeczeństwo. </t>
  </si>
  <si>
    <r>
      <rPr>
        <strike/>
        <sz val="9"/>
        <rFont val="Calibri"/>
        <family val="2"/>
        <charset val="238"/>
        <scheme val="minor"/>
      </rPr>
      <t>Rok 2020: Wskaźnik oglądalności wszystkich audycji - 250 000</t>
    </r>
    <r>
      <rPr>
        <sz val="9"/>
        <rFont val="Calibri"/>
        <family val="2"/>
        <charset val="238"/>
        <scheme val="minor"/>
      </rPr>
      <t xml:space="preserve">
Rok 2021: Wskaźnik oglądalności wszystkich audycji - 500 000</t>
    </r>
  </si>
  <si>
    <t>12
500 000</t>
  </si>
  <si>
    <t xml:space="preserve">Rok 2020: emisja ok. 18 audycji informujących o pomocy z PROW 2014 - 2020 lub PROW 2021 - 2027, 18 skrótów audycji dotyczących PROW
oraz zamieszczenie 10 materiałów wideo dotyczących PROW 2014-2020 
Rok 2021: emisja ok. 30 audycji dotyczących PROW </t>
  </si>
  <si>
    <t>58
15 000 000</t>
  </si>
  <si>
    <t>Rok 2021: publikacja  8 artykułów informujących o pomocy z PROW</t>
  </si>
  <si>
    <t>8
550 000</t>
  </si>
  <si>
    <t>Spotkanie ma na celu przekazanie informacji z zakresu obowiązujących przepisów, w tym wprowadzonych zmian w  ramach Działania rolno-środowiskowo-klimatycznego PROW 2014-2020 . 
Szkolenie umożliwi także wymianę doświadczeń wyniesionych z procesu wdrażania Działania rolno-środowiskowo-klimatycznego.</t>
  </si>
  <si>
    <t>25 osób
1 spotkanie</t>
  </si>
  <si>
    <t>I-III</t>
  </si>
  <si>
    <t>Upowszechnianie wiedzy ogólnej i szczegółowej na temat PROW 2014-2020, rezultatów jego realizacji oraz informowanie o wkładzie UE w realizację PROW 2014-2021</t>
  </si>
  <si>
    <t xml:space="preserve">targi, wystawy, imprezy na poziomie krajowym 
Wykonanie materiałów promocyjnych PROW 2014-2020 </t>
  </si>
  <si>
    <t>Publikacje informacyjne w formie kalendarzy promujących działania środowiskowe PROW 2014-2020</t>
  </si>
  <si>
    <t>Celem wykonania kalendarzy jest realizacja zadań wynikających z Programu Rozwoju Obszarów Wiejskich na lata 2014-2020. W zadaniach tych zawarty jest obowiązek informowania i promowania działań środowiskowych wdrażanych w ramach PROW 2014-2020. Zamawiane kalendarze dzięki zawartym w nich informacjom na temat terminów składania wniosków dotyczących działań środowiskowych PROW oraz logotypom MRiRW, PROW, KSOW oraz UE będą zwracały uwagę na możliwość korzystania z finansowego wsparcia z Europejskiego Funduszu Rolnego na rzecz Rozwoju Obszarów Wiejskich oraz wspomogą realizację celów określonych w WPR.</t>
  </si>
  <si>
    <t>Podmioty zaangażowane we wdrażanie działań środowisko-wych PROW 2014-2020 (beneficjenci, leśnicy, doradcy rolno-środowiskowi, eksperci przyrodniczy, instytucje zaangażowane w proces wdrażania działań środowiskowych PROW 2014-2020, potencjalni beneficjenci). Kalendarze te będą wykorzystywane jako elementy informacyjno-promocyjne m.in. na konferencjach,  seminariach i innych spotkaniach  organizowanych przez Ministerstwo, związanych z wdrażaniem działań środowiskowych PROW 2014-2020. Ponadto poprzez ich dystrybucję do różnych Instytucji, wyselekcjonowanych pod kątem kontaktu z potencjalnym beneficjentem działań środowiskowych PROW, trafią do szerokiego grona odbiorców, zwracając uwagę na możliwość korzystania ze wsparcia w ramach PROW.</t>
  </si>
  <si>
    <t>1/30</t>
  </si>
  <si>
    <t>2 
56</t>
  </si>
  <si>
    <t>300
2 000 000-3 000 000</t>
  </si>
  <si>
    <t>20
3000
600
600
1
300
100</t>
  </si>
  <si>
    <t>min. 3 tygodniowo/3075</t>
  </si>
  <si>
    <t xml:space="preserve">Spotkanie ma na celu przekazanie informacji z zakresu obowiązujących przepisów, w tym wprowadzonych zmian w ramach Działania rolno-środowiskowo-klimatycznego PROW 2014-2020, umożliwi także wymianę doświadczeń wyniesionych z procesu wdrażania działania rolno-środowiskowo-klimatycznego. Spotkanie dot. również konsultacji przyrodniczych z ekspertami przyrodniczymi w zakresie PROW 2014-2020 oraz przyszłego okresu programowania WPR. </t>
  </si>
  <si>
    <t>Rok 2020: Wskaźnik oglądalności wszystkich audycji - 9 000 000 
Rok 2021: Wskaźnik oglądalności wszystkich audycji 12 000 000</t>
  </si>
  <si>
    <t xml:space="preserve">2020 rok:
1.	Emisja ok. 19 audycji informujących o pomocy z PROW 2014 - 2020 
2021 rok:
1.	Emisja ok. 31 audycji dotyczących PROW </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</si>
  <si>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</si>
  <si>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</si>
  <si>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</si>
  <si>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</si>
  <si>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Konferencje
Uczestnicy konferencji</t>
  </si>
  <si>
    <t>Potencjalni beneficjenci, beneficjenci, instytucje zaangażowane pośrednio we wdrażanie Programu, media</t>
  </si>
  <si>
    <t>Samorząd Województwa Dolnośląskiego</t>
  </si>
  <si>
    <t>Szkolenia specjalistyczne dla beneficjentów PROW 2014-2020</t>
  </si>
  <si>
    <t>Zapewnienie informacji pracownikom punktów informacyjnych, PIFE oraz doradcom i LGD</t>
  </si>
  <si>
    <t xml:space="preserve">Szkolenie  dla LGD związane z realizacją Lokalnych Strategii Rozwoju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</si>
  <si>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t>
  </si>
  <si>
    <t>Beneficjenci - Lokalne Grupy Działania</t>
  </si>
  <si>
    <t>media - strona internetowa</t>
  </si>
  <si>
    <t xml:space="preserve">30-50
</t>
  </si>
  <si>
    <t xml:space="preserve">Emisja spotu radiowego promującego PROW 2014-2020         </t>
  </si>
  <si>
    <t xml:space="preserve">Emisja 30-sekundowego spotu wyprodukowanego w 2020  roku w regionalnej rozgłośni radiowej. 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W spocie zostały pokazane różne rodzaje operacji, na które można uzyskać dofinansowanie. Społeczeństwo województwa dolnośląskiego przestanie kojarzyć PROW jako program skierowany głównie do rolników. </t>
  </si>
  <si>
    <t>media - radio</t>
  </si>
  <si>
    <t>100-150
100 000 -150 000</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</si>
  <si>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</si>
  <si>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</si>
  <si>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</si>
  <si>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</si>
  <si>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</si>
  <si>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</si>
  <si>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1
30-60
</t>
  </si>
  <si>
    <t xml:space="preserve">1
5 000- 10 000 
3 000- 4 500
</t>
  </si>
  <si>
    <t>Upowszechnianie wiedzy ogólnej i szczegółowej na temat PROW 2014-2020, rezultatów jego realizacji oraz informowanie o wkładzie UE w realizację PROW 2014-2020 
Zapewnienie informacji o nowym okresie programowania 2021-2027</t>
  </si>
  <si>
    <t>Organizacja szkoleń dla potencjalnych beneficjentów i beneficjentów</t>
  </si>
  <si>
    <t xml:space="preserve">Szkolenia/ seminaria informacyjne
Uczestnicy szkoleń/ seminariów informacyjnych
</t>
  </si>
  <si>
    <t xml:space="preserve">Szkolenia
</t>
  </si>
  <si>
    <t>3
450</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</si>
  <si>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</si>
  <si>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1
50</t>
  </si>
  <si>
    <t>Organizacja stoisk informacyjno-promocyjnych PROW 2014-2020</t>
  </si>
  <si>
    <t>Upowszechnianie wiedzy ogólnej i szczegółowej na temat PROW 2014-2020, rezultatów jego realizacji oraz informowanie o wkładzie UE w realizację PROW 2014-2020
Zapewnienie odpowiedniej wizualizacji PROW 2014-2020</t>
  </si>
  <si>
    <t>Imprezy regionalnym o charakterze rolniczym  Uczestnicy imprez regionalnym o charakterze rolniczym</t>
  </si>
  <si>
    <t>6
2000</t>
  </si>
  <si>
    <t>Organizacja spotkań informacyjno-promocyjnych w siedzibie Departamentu Rozwoju Obszarów Wiejskich oraz stoisk informacyjno-promocyjnych dla potencjalnych beneficjentów i beneficjentów</t>
  </si>
  <si>
    <t>20
3000
600
600
20
3000
100</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</si>
  <si>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</si>
  <si>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Upowszechnianie wiedzy ogólnej i szczegółowej na temat PROW 2014-2020, rezultatów jego realizacji oraz informowanie o wkładzie UE w realizację PROW 2014-2020
</t>
  </si>
  <si>
    <t>Odwiedziny strony internetowej 
 Unikalni użytkownicy strony internetowej</t>
  </si>
  <si>
    <t>70000
50000</t>
  </si>
  <si>
    <t>Współpraca Departamentu Rozwoju Obszarów Wiejskich ze środkami masowego przekazu</t>
  </si>
  <si>
    <t xml:space="preserve">Audycja, programy w radio i telewizji
Słuchalność/ oglądalność audycji i programów </t>
  </si>
  <si>
    <t>50
3000</t>
  </si>
  <si>
    <t>Wykorzystanie Tradia i prasy jako skutecznego narzędzia przekazu</t>
  </si>
  <si>
    <t>5/8000                                                         5/8000</t>
  </si>
  <si>
    <t>_</t>
  </si>
  <si>
    <t>Samorząd Województwa Lubelskiego</t>
  </si>
  <si>
    <t>Liczba zmodernizowanej strony</t>
  </si>
  <si>
    <t>Wykorzystanie: 1)TV, 2)radio i 3)prasy jako skutecznego narzędzia przekazu</t>
  </si>
  <si>
    <t>III,IV</t>
  </si>
  <si>
    <t>Seminaria informacyjne
Uczestnicy seminariów informacyjnych
Kalendarze</t>
  </si>
  <si>
    <t>2
65
380</t>
  </si>
  <si>
    <t>Spotkanie informacyjne dla beneficjentów PROW 2014-2020 w ramach poddziałania „Gospodarka wodno-ściekowa”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</si>
  <si>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</si>
  <si>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Podniesienie jakości wdrażania PROW;
Informowanie społeczeństwa i potencjalnych beneficjentów o polityce rozwoju obszarów wiejskich i wsparciu finansowym</t>
  </si>
  <si>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</si>
  <si>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</si>
  <si>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</si>
  <si>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</si>
  <si>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</si>
  <si>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szkolenia (1), spotkania (2)</t>
  </si>
  <si>
    <t>7845</t>
  </si>
  <si>
    <t>6/2/450</t>
  </si>
  <si>
    <t>Podniesienie jakości wdrażania PROW;
 Informowanie społeczeństwa i potencjalnych beneficjentów o polityce rozwoju obszarów wiejskich i o możliwości finansowania</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</si>
  <si>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przygotowanych zostanie do druku ośmiu wkładek tematycznych 2-stronicowych kolorowych w formie artykułów prasowych do gazet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 </t>
  </si>
  <si>
    <t>kampania informacyjna, działanie edukacyjne w mediach
(8 wkładek tematycznych 2-stronicowych, kolorowych w formie artykułów prasowych do gazet obejmujących zasięgiem województwo mazowieckie)</t>
  </si>
  <si>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</si>
  <si>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</si>
  <si>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</si>
  <si>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</si>
  <si>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</si>
  <si>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</si>
  <si>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</si>
  <si>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uczestnicy Dożynek Województwa Mazowieckiego – beneficjenci i potencjalni beneficjenci PROW 2014-2020</t>
  </si>
  <si>
    <t>Instytucje zaangażowane pośrednio we wdrażanie Programu, Lokalne Grupy Działania oraz potencjalni beneficjenci i beneficjenci PROW 2014- 2020, przedstawiciele mediów</t>
  </si>
  <si>
    <t>Konferencja podsumowująca wdrażanie PROW 2014-2020</t>
  </si>
  <si>
    <t>Programu. Konferencja spowoduje również upowszechnianie wiedzy wśród społeczeństwa, zapewniona zostanie pewna, aktualna i przejrzysta informacja o PROW 2014-2020 i PROW 2021-2027 dla ogółu interesariuszy, a beneficjenci i potencjalni beneficjenci będą informowani o polityce rozwoju obszarów wiejskich i o możliwościach finansowania. Planowana konferencja podsumowująca PROW 2014-2020 dla potencjalnych beneficjentów/beneficjentów ma na celu przede wszystkim wymianę cennych informacji i doświadczeń w zakresie realizacji kończącego się Programu PROW 2014- 2020. Wydarzenie będzie okazją do dyskusji nt. rezultatów i efektów (rzeczowych i finansowych) w realizacji PROW 2014- 2020, prezentacji dobrych projektów zrealizowanych w ramach poszczególnych działań PROW 2014-2020. Konferencja ma również na celu m.in. informowanie o przyszłych działaniach w ramach nowej perspektywy 2021-2027 . Konferencja posłuży również ułatwianiu wymiany wiedzy fachowej oraz dobrych praktyk w zakresie wdrażania PROW 2014-2020 na obszarach wiejskich poprzez wymianę wiedzy i doświadczeń oraz nawiązanie kontaktów między uczestnikami operacji, co może skutkować znalezieniem nowych rozwiązań i wdrażanie ich do szerszej grupy odbiorców. Omówione zostanie także odpowiednie przygotowanie do złożenia wniosków o przyznanie pomocy, wniosków o płatność, co przyczyni się do zwiększenia udziału zainteresowanych stron we wdrażaniu programów rozwoju obszarów wiejskich i podniesie poziom jakości wdrażania PROW w ramach priorytetu:</t>
  </si>
  <si>
    <t>1
120</t>
  </si>
  <si>
    <t>Potencjalni beneficjenci i beneficjenci PROW 2014-2020, instytucje zaangażowane pośrednio we wdrażanie Programu.</t>
  </si>
  <si>
    <t>Współpraca ze środkami masowego przekazu w ramach PROW 2014-2020</t>
  </si>
  <si>
    <t>Artykuły w prasie</t>
  </si>
  <si>
    <t>Ogół społeczeństwa, instytucje zaangażowane pośrednio we wdrażanie Programu, potencjalni beneficjenci i beneficjenci PROW 2014-2020 oraz przedstawiciele mediów.</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</si>
  <si>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t>
  </si>
  <si>
    <t>Liczba artykułów w prasie o zasięgu regionalnym</t>
  </si>
  <si>
    <t xml:space="preserve">Kampania informacyjna w mediach (telewizja, radio)
Audycja telewizyjna: 13
Audycje radiowe: 2
</t>
  </si>
  <si>
    <t>Wsparcie działań informacyjno-promocyjnych PROW 2014-2020 na obszarze woj. podkarpackiego - mapa realizacji zadań objętych Lokalnymi Strategiamii Rozwoju</t>
  </si>
  <si>
    <t>wydawnicto - mapa</t>
  </si>
  <si>
    <t>Udział w spotkaniach dotyczących PROW 2014-2020 oraz nowego okresu programowania 2021-2027</t>
  </si>
  <si>
    <t xml:space="preserve">Szkolenia, seminaria, warsztaty, konferencje, spotkania itp. </t>
  </si>
  <si>
    <t>3</t>
  </si>
  <si>
    <t>Spotkania szkoleniowe dla potencjalnych beneficjentów/beneficjentów PROW 2014-2020 oraz nowego okresu programowania 2021-2027</t>
  </si>
  <si>
    <t>Szkolenia/seminaria/inne formy szkoleniowe</t>
  </si>
  <si>
    <t>Beneficjenci/potencjalni beneficjenci</t>
  </si>
  <si>
    <t>Planowana operacja będzie miała na celu przekazanie beneficjentom PROW 2014-2020 niezbędnej wiedzy dot. przygotowania dokumentacji do rozliczenia  zrealizowanej operacji zgodnie z obowiązującymi przepisami prawa oraz analizę najczęściej pojawiających się pytań związanych z rozliczeniem pomocy. Ponadto beneficjentom/potencjalnym beneficjentom Programu przekazywane będą informacje dotyczące nowego okresu programowania 2021-2027.</t>
  </si>
  <si>
    <t>Szkolenia/seminaria/inne formy szkoleniowe 
Uczestnicy szkoleń/seminariów/innych form szkoleniowych 
Materiały promocyjne</t>
  </si>
  <si>
    <t>3
100
100</t>
  </si>
  <si>
    <t>Spotkania szkoleniowe dla pomorskich Lokalnych Grup Działania</t>
  </si>
  <si>
    <t>Beneficjenci/potencjalni beneficjenci (w tym Lokalne Grupy Działania)</t>
  </si>
  <si>
    <t xml:space="preserve">Podniesienie jakości wdrażania PROW.                
 Informowanie społeczeństwa i potencjalnych beneficjentów o polityce rozwoju obszarów wiejskich i wsparciu finansowym.                              </t>
  </si>
  <si>
    <t>Planowana operacja będzie miała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</si>
  <si>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2
100
100</t>
  </si>
  <si>
    <t>Konferencja - podsumowanie PROW 2014-2020 oraz założenia nowego okresu programowania 2021-2027.</t>
  </si>
  <si>
    <t>Konferencja</t>
  </si>
  <si>
    <t>Beneficjenci/potencjalni beneficjenci, instytucje zaangażowane pośrednio/bezpośrednio we wdrażanie Programu, media</t>
  </si>
  <si>
    <t>Konferencje
Uczestnicy konferencji
Materiały promocyjne</t>
  </si>
  <si>
    <t>1
100
100</t>
  </si>
  <si>
    <t>Publikacja dotycząca realizacji PROW 2014-2020</t>
  </si>
  <si>
    <t>Publikacja</t>
  </si>
  <si>
    <t>Beneficjenci/potencjalni beneficjenci, ogół społeczeństwa</t>
  </si>
  <si>
    <t>Tytuły publikacji wydane w formie papierowej</t>
  </si>
  <si>
    <t>Promocja PROW 2014-2020</t>
  </si>
  <si>
    <t>Konkurs, kampania w mediach</t>
  </si>
  <si>
    <t>Konkursy
Kampania medialna</t>
  </si>
  <si>
    <t>1
1</t>
  </si>
  <si>
    <t>Strona internetowa, publikacja informacji w mediach społecznościowych</t>
  </si>
  <si>
    <t>Strona internetowa/media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</si>
  <si>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</si>
  <si>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Odwiedziny strony internetowej
Fora internetowe, media społecznościowe</t>
  </si>
  <si>
    <t>10000
1</t>
  </si>
  <si>
    <t>Operacja ma na celu przekazanie praktycznej, rzetelnej informacji/wiedzy  na temat działań wdrażanych przez SW  w ramach PROW 2014-2020 oraz informacji o nowym okresie pro-gramowania.</t>
  </si>
  <si>
    <t>Udzielone konsultacje</t>
  </si>
  <si>
    <t>Audycje telewizyjne (16 audycji) i audycje radiowe (8 audycji)</t>
  </si>
  <si>
    <t>Audycje, programy, spoty w radio, telewizji i internecie</t>
  </si>
  <si>
    <t>Przekazanie wiedzy ogólnej i szczegółowej dotyczącej PROW 2014 – 2020 beneficjentom, potencjalnym beneficjentom.</t>
  </si>
  <si>
    <t>Udzielone konsultacje w punkcie informacyjnym PROW 2014-2020</t>
  </si>
  <si>
    <t>Strona internetowa dot. PROW 2014-2020</t>
  </si>
  <si>
    <t>Ogół społeczeństwa, Potencjalni beneficjenci i beneficjenci PROW</t>
  </si>
  <si>
    <t xml:space="preserve"> Ułatwienie tranferu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</si>
  <si>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</si>
  <si>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</si>
  <si>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40000
11000</t>
  </si>
  <si>
    <t>14 533</t>
  </si>
  <si>
    <t>5
26
278 012
5
40
76 000</t>
  </si>
  <si>
    <t>III, IV</t>
  </si>
  <si>
    <t>Punkt informacyjny 
Kalendarze na rok 2022</t>
  </si>
  <si>
    <t xml:space="preserve">
Ogół Społeczeństwa
Beneficjenci PROW 2014-2020
Potencjalni beneficjenci PROW 2014-2020</t>
  </si>
  <si>
    <t>Liczba udzielonych konsultacji w ramach punktu informacyjnego
Kalendarze (ścienne, książkowe, biurkowe)</t>
  </si>
  <si>
    <t>Prowadzenie działań na stronie internetowej poprzez publikację aktualnych informacji i dokumentów dotyczących programu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</si>
  <si>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</si>
  <si>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Organizacja spotkania szkoleniowego dla Lokalnych Grup Działania</t>
  </si>
  <si>
    <t>Beneficjenci PROW 2014-2020
Instytucje zaangażowane pośrednio we wdrażanie Programu</t>
  </si>
  <si>
    <t xml:space="preserve">spotkanie
Ilość osób
Materiały promocyjne (teczka, notes, długopis)
</t>
  </si>
  <si>
    <t>Spotkanie dla beneficjentów PROW 2014-2020</t>
  </si>
  <si>
    <t>Celem realizacji operacji jest poznanie zasad budowy oraz metod rozwoju własnej marki na rynku lokalnym. Przedstawienie nowoczesnych narzędzi marketingowych, które ułatwią sprzedaż świadczonych usług. Wskazanie źródeł możliwości pozyskiwania funduszy na budowę lub rozwój własnego przedsiębiorstwa.</t>
  </si>
  <si>
    <t>Współpraca ze środkami masowego przekazu</t>
  </si>
  <si>
    <t xml:space="preserve">Kampanie informacyjne w prasie
</t>
  </si>
  <si>
    <t xml:space="preserve">Spotkanie dwudniowe
Materiały promocyjne (teczka, notes, długopis) 
</t>
  </si>
  <si>
    <t xml:space="preserve">Film promujący Lokalne Grupy Działania
 Emisja filmów promocyjnych Lokalne Grupy Działania 
</t>
  </si>
  <si>
    <t>Film
Emisja</t>
  </si>
  <si>
    <t>12
36</t>
  </si>
  <si>
    <t xml:space="preserve">
Beneficjenci i potencjalni beneficjenci PROW 2014-2020 w 
województwie wielkopolskim, ogół społeczeństwa, media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</si>
  <si>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</si>
  <si>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 </t>
  </si>
  <si>
    <t xml:space="preserve">Beneficjenci i potencjalni beneficjenci PROW 2014-2020 w 
województwie wielkopolskim, ogół społeczeństwa, media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</si>
  <si>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</si>
  <si>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100
400
400</t>
  </si>
  <si>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</si>
  <si>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Kampania informacyjna w mediach (prasa, Internet, radio, telewizja)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</si>
  <si>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</si>
  <si>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Artykuły w prasie, artykuły na portalach internetowych, wywiady radiowe, spoty telewizyjne </t>
  </si>
  <si>
    <t>Liczba artykułów w prasie lokalnej
Liczba artykułów w Internecie
Liczba wywiadów radiowych
Liczba spotów telewizyjnych</t>
  </si>
  <si>
    <t>15
20
5
1</t>
  </si>
  <si>
    <t>Stoiska informacyjno-promocyjne PROW/KSOW podczas imprez plenerowych</t>
  </si>
  <si>
    <t>25</t>
  </si>
  <si>
    <t>400</t>
  </si>
  <si>
    <t>Wykonanie materiałów informacyjno-promocyjnych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</si>
  <si>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potencjalnych wnioskodawców zainteresowanych skorzystaniem ze wsparcia w ramach PROW 2014-2020.</t>
  </si>
  <si>
    <t>Konferencja dot. dotychczasowego stanu wdrażania PROW 2014-2020 oraz planów na nowy okres programowania</t>
  </si>
  <si>
    <t>Potencjalni beneficjenci, beneficjenci, instytucje zaangażowane pośrednio we wdrażanie Programu</t>
  </si>
  <si>
    <t>W konferencji weźmie udział co najmniej 85 beneficjentów Programu. W wyniku realizacji operacji zaproszeni uczestnicy będą mieli możliwość nawiązania wzajemnych kontaktów i wymiany doświadczeń, co przyczyni się do lepszego wdrażania Programu w następnych latach.</t>
  </si>
  <si>
    <t>Liczba zorganizowanych konferencji
Liczba uczestników konferencji</t>
  </si>
  <si>
    <t>internet</t>
  </si>
  <si>
    <t>Potencjalni beneficjenci, beneficjenci, ogół społeczeństwa.</t>
  </si>
  <si>
    <t>Materiały informacyjno-promocyjne</t>
  </si>
  <si>
    <t xml:space="preserve"> targi, wystawy, 8 imprezy o charakterze rolniczym,
- materiały promocyjne
</t>
  </si>
  <si>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</si>
  <si>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</si>
  <si>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</si>
  <si>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</si>
  <si>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</si>
  <si>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</si>
  <si>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</si>
  <si>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</si>
  <si>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</si>
  <si>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Podniesienie jakości wdrażania PROW
 Informowanie społeczeństwa i potencjalnych beneficjentów o polityce rozwoju obszarów wiejskich i o wsparciu finansowym
</t>
  </si>
  <si>
    <t>Potrzeba organizacji szkoleń dla beneficjentów wynika ze zgłaszanych przez nich potrzeb w ankietach szkoleniowych. W związku z tym postanowiono w 2021 roku zorganizować szkolenia poruszające tematykę: nowelizacji ustawy PZP, zakazu podwójnego finansowania wydatków oraz kwalifikowalność podatku. W wyniku realizacji operacji zostanie podniesiona i usystematyzowana szczegółowa wiedza beneficjentów i potencjalnych beneficjentów działań wdrażanych przez samorząd województwa. Przyczyni się to do upowszechnienie wiedzy na temat Programu, a przede wszystkim do składanie przez beneficjentów większej liczby prawidłowo wypełnionych wniosków o dofinansowanie i wniosków o płatność.</t>
  </si>
  <si>
    <t>Szkolenia/seminaria/inne formy szkoleniowe dla potencjalnych beneficjentów i beneficjentów
Uczestnicy szkoleń/seminariów/innych form szkoleniowych dla potencjalnych beneficjentów i beneficjentów</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</si>
  <si>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</si>
  <si>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</si>
  <si>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</si>
  <si>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</si>
  <si>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</si>
  <si>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aktywizację/Wsparcie na utworzenie i funkcjonowanie krajowej sieci obszarów wiejskich.</t>
  </si>
  <si>
    <t xml:space="preserve">1. Przekazanie mieszkańcom woj. podkarpackiego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</si>
  <si>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Targi, wystawy, imprezy lokalne, regionalne, krajowe i międzynarodowe
Materiały promocyjne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</si>
  <si>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</si>
  <si>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  Informowanie społeczeństwa i potencjalnych beneficjentów o polityce rozwoju obszarów wiejskich i wsparciu finansowym.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</si>
  <si>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</si>
  <si>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</si>
  <si>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</si>
  <si>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</si>
  <si>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</si>
  <si>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 xml:space="preserve"> Informowanie społeczeństwa i potencjalnych beneficjentów o polityce rozwoju obszarów wiejskich i wsparciu finansowym. 
Wspieranie innowacji w rolnictwie, produkcji żywności, leśnictwie i na obszarach wiejskich.
</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</si>
  <si>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</si>
  <si>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</si>
  <si>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t xml:space="preserve"> Informowanie społeczeństwa i potencjalnych beneficjentów o polityce rozwoju obszarów wiejskich i wsparciu finansowym.                              </t>
  </si>
  <si>
    <t>Celem operacji jest przedstawienie  osiągniętych w województwie pomorskim rezultatów wdrażania działań infrastrukturalnych PROW 2014-2020. Ideą wydania niniejszej publikacji jest również wskazanie osiągniętych korzyści grupy docelowej – mieszkańcom województwa pomorskiego -  z otrzymanego wsparcia. Prezentacja efektów osiągniętych przez poszczególne jednostki administracyjne województwa pomorskiego wydana w formie publikacji  przyczyni się także do upowszechnienia wiedzy na temat pozyskiwania wsparcia z Programu Rozwoju Obszarów Wiejskich i kształtowania pozytywnego wizerunku Unii Europejskiej w Polsce.</t>
  </si>
  <si>
    <t xml:space="preserve">Informowanie społeczeństwa i potencjalnych beneficjentów o polityce rozwoju obszarów wiejskich i wsparciu finansowym.                              </t>
  </si>
  <si>
    <t>Celem operacji jest popularyzowanie wiedzy o korzyściach jakie otrzymują mieszkańcy województwa pomorskiego przy wsparciu środków z Unii Europejskiej  oraz promocja Progra-mu Rozwoju Obszarów Wiejskich 2014-2020. Ideą projektu jest promocja efektów wsparcia z EFRROW i zainteresowanie tematyką funduszy unijnych. Cele operacji osiągnięte zostaną poprzez organizację konkursu i wybranie najlepszych filmów promujących efekty PROW 2014-2020, a następnie ich zaprezentowanie w formie kampanii medialnej szerszemu gronu widzów. Operacja  przyczyni się do upowszechnienia wiedzy na temat pozyskiwania wsparcia z Programu Rozwoju Obszarów Wiejskich i kształtowania pozytywnego wizerunku Unii Europejskiej.</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</si>
  <si>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</si>
  <si>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Informowanie społeczeństwa i potencjalnych beneficjentów o polityce rozwoju obszarów wiejskich i wsparciu finansowym.                              </t>
  </si>
  <si>
    <t>Zwiększenie rentowności gospodarstw i konkurencyjność. 
Promowanie włączenia społecznego, zmniejszenia ubóstwa oraz rozwoju gospodarczego na obszarach wiejskich</t>
  </si>
  <si>
    <t>Punkt informacyjny (informacje udzielane są przez pracowników Wydziału Terenów Wiejskich zajmujących się PROW)</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</si>
  <si>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</si>
  <si>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 xml:space="preserve">Prowadzenie działań na stronie internetowej poprzez publikację aktualnych informacji i dokumentów dotyczących Programu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</si>
  <si>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</si>
  <si>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</si>
  <si>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</si>
  <si>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</si>
  <si>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</si>
  <si>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1. Upowszechnianie wiedzy ogólnej i szczegółowej na temat PROW 2014-2020, rezulta-tów jego realizacji oraz informowanie o wkładzie UE w realizację PROW 2014-2020</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</si>
  <si>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</si>
  <si>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</si>
  <si>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</si>
  <si>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</si>
  <si>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</si>
  <si>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</si>
  <si>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</si>
  <si>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</si>
  <si>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Zwiększenie świadomości i wiedzy wśród potencjalnych beneficjentów/ beneficjentów PROW 2014-2020; Poszerzenie grupy zainteresowanych PROW 2014-2020;Przełamanie negatywnych stereotypów dotyczących życia na obszarach wiejskich;</t>
  </si>
  <si>
    <t xml:space="preserve">Informowanie o PROW 2014-2020 w radio oraz prasie  o zasięgu regionalnym
</t>
  </si>
  <si>
    <t>Spotkania informacyjne dla beneficjentów PROW 2014-2020</t>
  </si>
  <si>
    <t>Celem operacji jest zapewnienie aktualnej, rzetelnej i bezpośredniej wiedzy na temat PROW 2014-2020 dla ogółu interesariuszy oraz promowanie Programu jako instrumentu wpierającego rozwój rolnictwa i obszarów wiejskich w województwie pomorskim. Udział pracowników w spotkaniach organizowanych przez podmioty zewnętrzne umożliwi rozpowszechnianie wśród beneficjentów/potencjalnych beneficjentów, ogółu społeczeństwa, aktualnych informacji i korzyści wynikających z aplikowania o środki pieniężne w ramach PROW 2014 – 2020 i ich znaczącego wpływu na rozwój obszarów wiejskich oraz informacji na temat nowego okresu programowania 2021-2027.</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</si>
  <si>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</si>
  <si>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Zwiększenie rentowności gospodarstw i konkurencyjność
Promowanie włączenia społecznego, zmniejszenia ubóstwa oraz rozwoju gospodarczego na obszarach wiejskich</t>
  </si>
  <si>
    <t xml:space="preserve">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</si>
  <si>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 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</si>
  <si>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Celem realizacji operacji jest przedstawienie informacji oraz zakresu wsparcia dostosowanego do potrzeb zdiagnozowanych w LSR. Realizując założenia reformy WPR po 2023 roku, poprzez dokument Planu Strategicznego dla WPR, obejmującego wsparcie rozwoju obszarów wiejskich (II filar). Celem spotkania jest także przedstawienie założeń w zakresie wdrożenia nowego zakresu wsparcia w okresie przygotowawczym.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</si>
  <si>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</si>
  <si>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Prowadzenie działań na stronie internetowej www.dprow.umww.pl – publikacja aktualnych informacji i dokumentów dotyczących PROW 2014-2020</t>
  </si>
  <si>
    <t>Pełnienie roli punktu informacyjnego Programu Rozwoju Obszarów Wiejskich 2014-2020 oraz zakup materiałów informacyjno-promocyjnych: drukowanych i gadżetów</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</si>
  <si>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</si>
  <si>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t>
  </si>
  <si>
    <t>Kampania informacyjno-promocyjna PROW 2014-2020 w internecie</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</si>
  <si>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</si>
  <si>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</si>
  <si>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</si>
  <si>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r>
      <rPr>
        <b/>
        <sz val="9"/>
        <rFont val="Calibri"/>
        <family val="2"/>
        <charset val="238"/>
        <scheme val="minor"/>
      </rP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</si>
  <si>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</si>
  <si>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Podniesienie jakości wdrażania PROW;
Informowanie społeczeństwa i potencjalnych beneficjentów o polityce rozwoju obszarów wiejskich i o możliwościach finansowania</t>
  </si>
  <si>
    <t>Realizowana operacja ma na celu podsumowanie dotychczasowych efektów wdrażania Programu Rozwoju Obszarów Wiejskich na lata 2014-2020, wskazania korzyści z pozyskanego wsparcia na przykładzie wyróżniających się pod względem efektów projektów beneficjentów Programu oraz działalności Lokalnych Grup Działania. Ponadto zakłada przedstawienie założeń dotyczących nowego okresu programowania 2021-2027.</t>
  </si>
  <si>
    <t>Lokalne grupy działania (LGD) jako rodzaj partnerstwa terytorialnego zrzeszają przedstawicieli lokalnych organizacji z sektora publicznego, prywatnego i pozarządowego oraz mieszkańców obszarów wiejskich, działających na rzecz lokalnej społeczności. Istotne jest aby zaprezentować i przedstawić dorobek poszczególnych LGD z województwa warmińsko-mazurskiego, jako przykład skutecznych i oddolnych inicjatyw lokalnych mających wpływ na rozwój obszarów wiejskich.</t>
  </si>
  <si>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</si>
  <si>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 xml:space="preserve">Informowanie o PROW 2014-2020 w TV o zasięgu regionalnym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</si>
  <si>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</si>
  <si>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</si>
  <si>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</si>
  <si>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</si>
  <si>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</si>
  <si>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</si>
  <si>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Punkt informacyjny PROW 2014-2020, kalendarze na rok 2021,
stolik/lada,krzesło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</si>
  <si>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</si>
  <si>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</si>
  <si>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</si>
  <si>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</si>
  <si>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Kampania informacyjna w mediach (prasa, Internet, telewizja)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</si>
  <si>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</si>
  <si>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Ułatwienie transferu wiedzy i innowacji w rolnictwie i leśnictwie oraz na obszarach wiejskich
Wspieranie organizacji łańcucha żywnościowego</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</si>
  <si>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Wsparcie na rzecz kosztów bieżących i aktywizacji</t>
    </r>
  </si>
  <si>
    <t>Zwiększenie świadomości i wiedzy wśród potencjalnych beneficjentów/ beneficjentów PROW 2014-2020;Poszerzenie grupy zainteresowanych PROW 2014-2020; Przełamanie negatywnych stereotypów dotyczących życia na obszarach wiejskich;</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</si>
  <si>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</si>
  <si>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</si>
  <si>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t xml:space="preserve">Zwiększenie świadomości i wiedzy wśród potencjalnych beneficjentów/ beneficjentów PROW 2014-2020;Poszerzenie grupy zainteresowanych PROW 2014-2020;Przełamanie negatywnych stereotypów dotyczących życia na obszarach wiejskich;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</si>
  <si>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</si>
  <si>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 xml:space="preserve">Informowanie społeczeństwa i potencjalnych beneficjentów o polityce rozwoju obszarów
-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</si>
  <si>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</si>
  <si>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Liczba przeszkolonych potencjalnych wnioskodawców
Liczba szkoleń</t>
  </si>
  <si>
    <t>Szkolenia informacyjne dla potencjalnych beneficjentów i beneficjentów
Liczba przeszkolonych potencjalnych wnioskodawców</t>
  </si>
  <si>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</si>
  <si>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</si>
  <si>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</si>
  <si>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Rok 2020: Łączny nakład tygodników, w których zamieszczone zostały artykuły o PROW - 850 000</t>
  </si>
  <si>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</si>
  <si>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Zwiększenie świadomości i wiedzy wśród potencjalnych beneficjentów/ beneficjentów PROW 2014-2020; Poszerzenie grupy zainteresowanych PROW 2014-2020; Przełamanie negatywnych stereotypów dotyczących życia na obszarach wiejskich;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</si>
  <si>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</si>
  <si>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Seminaria informacyjne Uczestnicy seminariów informacyjnych
Inne materiały informacyjne - nakład 
Inne materiały informacyjne - dystrybucja
Imprezy lokalne o charakterze rolniczym 
Uczestnicy imprez lokalnych o charakterze rolniczym
Inne materiały promocyjne</t>
  </si>
  <si>
    <t>Artykuły internetowe
Odsłona artykułów internetowych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</si>
  <si>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</si>
  <si>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</si>
  <si>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Liczba emisji
Liczba widzów</t>
  </si>
  <si>
    <t>9
20 000</t>
  </si>
  <si>
    <t>Liczba audycji/Liczba odbiorcówi 
Liczba publikacji w prasie/ ilośc odbiorców</t>
  </si>
  <si>
    <r>
      <rPr>
        <b/>
        <sz val="8"/>
        <rFont val="Calibri"/>
        <family val="2"/>
        <charset val="238"/>
        <scheme val="minor"/>
      </rPr>
      <t xml:space="preserve">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</si>
  <si>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Liczba spotkań informacyjnych dla beneficjentów PROW 2014-2020
Liczba uczestników spotkań informacyjnych dla beneficjentów PROW 2014-2020</t>
  </si>
  <si>
    <t>2
120</t>
  </si>
  <si>
    <t>Szkolenia
Spotkania
Uczestnicy szkoleń i spotkań</t>
  </si>
  <si>
    <t>1
2
163</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</si>
  <si>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</si>
  <si>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</si>
  <si>
    <t xml:space="preserve"> Upowszechnianie wiedzy ogólnej i szczegółowej na temat PROW 2014-2020, rezultatów jego realizacji oraz informowanie o wkładzie UE w realizację PROW 2014-2020,
 4.Zapewnienie odpowiedniej wizualizacji PROW 2014-2020</t>
  </si>
  <si>
    <t xml:space="preserve"> Wkładki tematyczne - 2021 rok</t>
  </si>
  <si>
    <t>Kampania promocyjna „WIEŚci z Mazowsza”  - 2021 rok</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</si>
  <si>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</si>
  <si>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</si>
  <si>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</si>
  <si>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</si>
  <si>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</si>
  <si>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</si>
  <si>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t xml:space="preserve">Targi, wystawy, imprezy lokalne, regionalne, krajowe i międzynarodowe (stoisko) 
Konkursy 
Uczestnicy konkursów 
Materiały promocyjne </t>
  </si>
  <si>
    <t xml:space="preserve">20.000 zł 
1
 400 osób 
10.000 zł 
</t>
  </si>
  <si>
    <t xml:space="preserve">Audycje, programy, spoty w radio, telewizji i internecie 
Słuchalność/oglądalność audycji, programów, spotów (wartość szacunkowa) 
Fora internetowe, media społecznościowe itp. </t>
  </si>
  <si>
    <t xml:space="preserve">Minimum 15 maksimum 30 
500 000 
2                                        </t>
  </si>
  <si>
    <t xml:space="preserve">Strony internetowe 
Unikalni użytkownicy strony internetowej </t>
  </si>
  <si>
    <t xml:space="preserve">2/8000 zł
24.000 osób </t>
  </si>
  <si>
    <t>Udzielone konsultacje w punkcie informacyjnym PROW 2014-2020 (wartość szacunkowa)
 Materiały promocyjne (kalendarze)</t>
  </si>
  <si>
    <t>3000
90.000 zł</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</si>
  <si>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</si>
  <si>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</si>
  <si>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</si>
  <si>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-zbudowanie i utrzymanie wysokiej rozpoznawalności EFRROW i PROW 2014 - 2020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</si>
  <si>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</si>
  <si>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</si>
  <si>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</si>
  <si>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Strony internetowe 2. Unikalni użytkownicy strony internetowej </t>
  </si>
  <si>
    <t>Audycje, programy, spoty w radio, telewizji i internecie 
Słuchalność/oglądalność audycji, programów, spotów (wartość szacunkowa) 
Fora internetowe, media społecznościowe itp. 
Unikalni użytkownicy forów internetowych, mediów społecznościowych itp. (wartość szacunkowa)</t>
  </si>
  <si>
    <t xml:space="preserve">Minimum 16 maksimum 40 
500 000 
34                                            
50 000    </t>
  </si>
  <si>
    <t xml:space="preserve">2                                                                      2. 28.000 osób </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</si>
  <si>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inwestycji związanych  tworzenie, ulepszanie i rozwijaie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</si>
  <si>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</si>
  <si>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t>Liczba odwiedzin portalu internetowego dotyczącego PROW 2014-2020, w tym: zakładek, podzakładek, stron poświęconych Programowi w danym przedziale czasowym w 2020 r
Liczba unikalnych odsłon strony internetowej w 2020 r
Liczba odwiedzin portalu internetowego dotyczącego PROW 2014-2020, w tym: zakładek, podzakładek, stron poświęconych Programowi w danym przedziale czasowym w 2021 r
Liczba unikalnych odsłon strony internetowej w 2021 r.</t>
  </si>
  <si>
    <t>30 149
11 920
30 000
12 000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</si>
  <si>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               </t>
    </r>
  </si>
  <si>
    <t>20
410
32
2500</t>
  </si>
  <si>
    <r>
      <rPr>
        <b/>
        <sz val="8"/>
        <rFont val="Calibri"/>
        <family val="2"/>
        <charset val="238"/>
        <scheme val="minor"/>
      </rPr>
      <t xml:space="preserve">Inwestycje w środki trwałe:
 </t>
    </r>
    <r>
      <rPr>
        <sz val="8"/>
        <rFont val="Calibri"/>
        <family val="2"/>
        <charset val="238"/>
        <scheme val="minor"/>
      </rPr>
      <t xml:space="preserve">- Wsparcie na inwestycji związaną z rozwojem, modernizacją i dostosowywaniem rolnictwa i leśnictwa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8"/>
        <rFont val="Calibri"/>
        <family val="2"/>
        <charset val="238"/>
        <scheme val="minor"/>
      </rPr>
      <t>Wsparcie na utworzenie i funkcjonowanie krajowej sieci obszarów wiejskich.</t>
    </r>
  </si>
  <si>
    <t>1
75</t>
  </si>
  <si>
    <t>70
2</t>
  </si>
  <si>
    <t>3
200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</si>
  <si>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</si>
  <si>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kalendarze na 2022 rok, które będą przekazywane osobom odwiedzającym punkt informacyjny. Kalendarze będą oznakowane zgodnie z Księgą Wizualizacji Znaku PROW 2014-2020 oraz będą opatrzone informacją o Programie oraz ilustracjami dobrych praktyk w ramach promocji PROW 2014-2020</t>
  </si>
  <si>
    <t>700
30 000</t>
  </si>
  <si>
    <t>Podniesienie jakości wdrażania PROW, 
Informowanie społeczeństwa i potencjalnych beneficjentów o polityce rozwoju obszarów wiejskich i wsparciu finansowym</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</si>
  <si>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</si>
  <si>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</si>
  <si>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 xml:space="preserve">Spotkanie
Ilość osób
Materiały promocyjne (teczka, notes, długopis)
</t>
  </si>
  <si>
    <t>1
60
5000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</si>
  <si>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</si>
  <si>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</si>
  <si>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</si>
  <si>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</si>
  <si>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</si>
  <si>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Inwestycje w środki trwałe
- Wsparcie na inwestycje związane z rozwojem, modernizacją i dostosowywaniem rolnictwa i leśnictwa</t>
    </r>
    <r>
      <rPr>
        <sz val="9"/>
        <color theme="1"/>
        <rFont val="Calibri"/>
        <family val="2"/>
        <charset val="238"/>
        <scheme val="minor"/>
      </rPr>
      <t xml:space="preserve">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
- Wsparcie na wdrażanie operacji w ramach strategii rozwoju lokalnego kierowanego przez społeczność</t>
    </r>
    <r>
      <rPr>
        <sz val="9"/>
        <color theme="1"/>
        <rFont val="Calibri"/>
        <family val="2"/>
        <charset val="238"/>
        <scheme val="minor"/>
      </rPr>
      <t xml:space="preserve">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</si>
  <si>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</si>
  <si>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</si>
  <si>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</si>
  <si>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</si>
  <si>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</si>
  <si>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</si>
  <si>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t>1
80 -180</t>
  </si>
  <si>
    <t>2                                                                                       
100 -150</t>
  </si>
  <si>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</si>
  <si>
    <t>Przekazywanie informacji na temat PROW 2014-2020 poprzez Punkty Informacyjne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</si>
  <si>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</si>
  <si>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Wsparcie na utworzenie i funk-cjonowanie krajowej sieci obszarów wiejskich.</t>
    </r>
  </si>
  <si>
    <t>Szkolenia (6), spotkania (2)</t>
  </si>
  <si>
    <t>Podniesienie jakości wdrażania PROW; 
Informowanie społeczeństwa i potencjalnych beneficjentów o polityce rozwoju obszarów wiejskich i o możliwości finansowania</t>
  </si>
  <si>
    <t xml:space="preserve">Przygotowanie informacji poświęconej PROW 2014-2020 – zawarcie ogólnych informacji o PROW, możliwościach skorzystania z Programu, przebieg realizacji programu PROW, itp. 
Celami współpracy z mediami są: 
3. Usprawnienie przepływu informacji pomiędzy podmiotami zaangażowanymi we wdrażanie PROW 2014-2020 a potencjalnymi beneficjentami, ogółem społeczeństwa i przedstawicielami mediów. 
4. Zapewnienie zintegrowanego źródła informacji o PROW 2014-2020 w ramach zadań realizowanych przez różne instytucje jako przeciwdziałanie fragmentarycznego postrzegania Programu. </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</si>
  <si>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</si>
  <si>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
Zapewnienie informacji o nowym okresie programowania 2021-2027</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</si>
  <si>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</si>
  <si>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</si>
  <si>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</si>
  <si>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</si>
  <si>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</si>
  <si>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</si>
  <si>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t>Spotkania informacyjno-konsultacyjne/szkolenia dla beneficjentów/potencjalnych beneficjentów w ramach PROW 2014-2020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</si>
  <si>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</si>
  <si>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t>Podniesienie jakości wdrażania PROW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</si>
  <si>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</si>
  <si>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</si>
  <si>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</si>
  <si>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t xml:space="preserve">Inwestycje w środki trwałe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</si>
  <si>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audycje telewizyjne
audycje radiowe</t>
  </si>
  <si>
    <t>13
2</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</si>
  <si>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</si>
  <si>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</si>
  <si>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</si>
  <si>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liczba wydawnictw-Materiał informacyjny mapa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</si>
  <si>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</si>
  <si>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</si>
  <si>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t>20
2520</t>
  </si>
  <si>
    <t xml:space="preserve"> Upowszechnianie wiedzy ogólnej i szczegółowej na temat PROW 2014-2020, rezultatów jego realizacji oraz informowanie o wkładzie UE w realizację PROW 2014-2020,
Zapewnienie odpowiedniej wizualizacji PROW 2014-2020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</si>
  <si>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Wsparcie inwestycji związanych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</si>
  <si>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t>Udzielone konsultacje w punkcie informacyjnym PROW 2014-2020
materiały promocyjne</t>
  </si>
  <si>
    <t>min. 3 tygodniowo
2960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</si>
  <si>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t>
    </r>
    <r>
      <rPr>
        <sz val="9"/>
        <rFont val="Calibri"/>
        <family val="2"/>
        <charset val="238"/>
        <scheme val="minor"/>
      </rPr>
      <t>R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</si>
  <si>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</si>
  <si>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t>
    </r>
  </si>
  <si>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</si>
  <si>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</si>
  <si>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</si>
  <si>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</si>
  <si>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</si>
  <si>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</si>
  <si>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inwestycji związanych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</si>
  <si>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</si>
  <si>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</si>
  <si>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</si>
  <si>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inwestyce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</si>
  <si>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</si>
  <si>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</si>
  <si>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t>Liczba udzielonych konsultacji
Liczba kalendarzy</t>
  </si>
  <si>
    <t>3000
2500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</si>
  <si>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</si>
  <si>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</si>
  <si>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</si>
  <si>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</si>
  <si>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narzecz kosztów bieżących i aktywizacji
</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</si>
  <si>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</si>
  <si>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</si>
  <si>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</si>
  <si>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Liczba kampanii internetowych
Liczba odwiedzin strony internetowych</t>
  </si>
  <si>
    <t>1
50000</t>
  </si>
  <si>
    <t>Liczba materiałów informacyjno-promocyjnych</t>
  </si>
  <si>
    <r>
      <rPr>
        <b/>
        <sz val="9"/>
        <rFont val="Calibri"/>
        <family val="2"/>
        <charset val="238"/>
        <scheme val="minor"/>
      </rPr>
      <t xml:space="preserve">Podstawowe usługi i odnowa wsi na obszarach wiejskich 
</t>
    </r>
    <r>
      <rPr>
        <sz val="9"/>
        <rFont val="Calibri"/>
        <family val="2"/>
        <charset val="238"/>
        <scheme val="minor"/>
      </rPr>
      <t>- Wsparcie inwestycji w tworzenie, ulepszanie i rozwijanie podstawowych usług lokalnych dla ludności wiejskiej, w tym rekreacji i kultury, i powiązanej infrastruktury</t>
    </r>
  </si>
  <si>
    <r>
      <t xml:space="preserve">Uczestnicy
Przedsięwzięcia, w których zostanie utworzony punkt informacyjny PROW
Materiały informacyjno-promocyjne
</t>
    </r>
    <r>
      <rPr>
        <strike/>
        <sz val="9"/>
        <rFont val="Calibri"/>
        <family val="2"/>
        <charset val="238"/>
        <scheme val="minor"/>
      </rPr>
      <t xml:space="preserve">Liczba udzielonych informacji </t>
    </r>
    <r>
      <rPr>
        <sz val="9"/>
        <rFont val="Calibri"/>
        <family val="2"/>
        <charset val="238"/>
        <scheme val="minor"/>
      </rPr>
      <t xml:space="preserve">
</t>
    </r>
    <r>
      <rPr>
        <strike/>
        <sz val="9"/>
        <rFont val="Calibri"/>
        <family val="2"/>
        <charset val="238"/>
        <scheme val="minor"/>
      </rPr>
      <t>Element wizualizacji-ścianka reklamowa PROW-KSOW</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</si>
  <si>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</si>
  <si>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</si>
  <si>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t>Liczba emisji w telewizji
Liczba odbiorców
Liczba audycji w radio
Liczba odbiorców
Liczba publikacji w prasie</t>
  </si>
  <si>
    <t xml:space="preserve">5
20 000                                      
5
10  000 
5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</si>
  <si>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</si>
  <si>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lokalnego rozwoju kierowanego przez społeczność 
</t>
    </r>
  </si>
  <si>
    <t>Uczestnicy
Liczba szkoleń</t>
  </si>
  <si>
    <t>55
2</t>
  </si>
  <si>
    <t xml:space="preserve">Informowanie o PROW 2014-2020 w telewizji, radio i prasie o zasięgu regionalnym
</t>
  </si>
  <si>
    <t>Informowanie o PROW 2014-2020. Modernizacja I dostosowanie strony internetowej do odczytu na urządzeniach mobilnych</t>
  </si>
  <si>
    <r>
      <t xml:space="preserve">Transfer wiedzy i działalność informacyjna  
</t>
    </r>
    <r>
      <rPr>
        <sz val="9"/>
        <rFont val="Calibri"/>
        <family val="2"/>
        <charset val="238"/>
        <scheme val="minor"/>
      </rPr>
      <t xml:space="preserve">-Wsparcie dla działań w zakresie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rolno-środowiskowo- klimatyczne.
</t>
    </r>
    <r>
      <rPr>
        <sz val="9"/>
        <rFont val="Calibri"/>
        <family val="2"/>
        <charset val="238"/>
        <scheme val="minor"/>
      </rPr>
      <t>-Płatności z tytułu zobowiązań rolnośrodowiskowo-klimatycznych</t>
    </r>
    <r>
      <rPr>
        <b/>
        <sz val="9"/>
        <rFont val="Calibri"/>
        <family val="2"/>
        <charset val="238"/>
        <scheme val="minor"/>
      </rPr>
      <t xml:space="preserve">
-</t>
    </r>
    <r>
      <rPr>
        <sz val="9"/>
        <rFont val="Calibri"/>
        <family val="2"/>
        <charset val="238"/>
        <scheme val="minor"/>
      </rPr>
      <t xml:space="preserve">Wsparcie na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konwersji na ekologiczne praktyki i metody w rolnictwie</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</si>
  <si>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 Wsparcie na rzecz kosztów bieżących o aktywizacji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</si>
  <si>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</si>
  <si>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</si>
  <si>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Działanie: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  Wsparcie na utworzenie i funkcjonowanie krajowej sieci obszarów wiejskich</t>
    </r>
  </si>
  <si>
    <t>Cykl spotkań informacyjno-szkoleniowych potencjalnym beneficjentom i beneficjentom PROW 2014-2020</t>
  </si>
  <si>
    <t>Potencjalni beneficjenci/beneficjenci oraz podmioty zaangażowane we wdrażanie PROW 2014-2020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</si>
  <si>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</si>
  <si>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</si>
  <si>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t>
    </r>
  </si>
  <si>
    <t>Działanie rolno- środowiskowo- klimatyczne: 
Płatności w ramach zobowiązań rolno-środowiskowo-klimatycznych, Wsparcie na rzecz ochrony i zrównoważonego wykorzystania i rozwoju zasobów genetycznych w rolnictwie.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</si>
  <si>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</si>
  <si>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Spotkanie/    Konferencja</t>
  </si>
  <si>
    <t>Liczba: uczestników,  Liczba spotkań</t>
  </si>
  <si>
    <t>Działanie rolno- środowiskowo- klimatyczne: Płatności w ramach zobowiązań rolno-środowiskowo-klimatycznych, 
Wsparcie na rzecz ochrony i zrównoważonego wykorzystania i rozwoju zasobów genetycznych w rolnictwie.</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</si>
  <si>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</si>
  <si>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</si>
  <si>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
32
100</t>
  </si>
  <si>
    <t xml:space="preserve">
Organizacja szkoleń dla doradców rolniczych</t>
  </si>
  <si>
    <t>Wykonanie materiałów informacyjno-promocyjnych z logo
 rolnictwa ekologicznego na rok 2020 i 2021 rok (gadżety).</t>
  </si>
  <si>
    <t>Wykonanie materiałów informacyjno-promocyjnych z logo 
rolnictwa ekologicznego</t>
  </si>
  <si>
    <t xml:space="preserve">
Liczba materiałów informacyjno-promocyjnych wykonanych w 2021 r.</t>
  </si>
  <si>
    <t xml:space="preserve">
25000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</si>
  <si>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</si>
  <si>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Zamieszczenie w ,,Kalendarzu Rolników” na rok 2021 
i 2022 rok materiału informacyjno-promocyjnego MRiRW dotyczącego PROW 2014-2020</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</si>
  <si>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</si>
  <si>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1.	Upowszechnianie wiedzy ogólnej i szczegółowej na temat PROW 2014-2020, rezultatów jego realizacji oraz informowanie o wkładzie UE w realizację PROW 2014-2021</t>
  </si>
  <si>
    <t>3. Podniesienie jakości wdrażania PROW
3. Informowanie społeczeństwa i potencjalnych beneficjentów o polityce rozwoju obszarów wiejskich i wsparciu finansowym
4. Wspieranie innowacji w rolnictwie, produkcji żywności, leśnictwie i na obszarach wiejskich</t>
  </si>
  <si>
    <t>Realizacja kampanii informacyjnej promującej instrumenty finansowe dla mikro, małych i średnich przedsiębiorstw
w ramach PROW 2014-2020</t>
  </si>
  <si>
    <t>4. Zapewnienie odpowiedniej wizualizacji PROW 2014-2020</t>
  </si>
  <si>
    <t>9 653
9 000</t>
  </si>
  <si>
    <t>Targi, wystawy, imprezy lokalne, regionalne, krajowe i międzynarodowe w 2020 r.
Liczba uczestników targów, wystaw, imprez lokalnych, regionalnych, krajowych i międzynarodowych w 2020 r. 
Targi, wystawy, imprezy lokalne, regionalne, krajowe i międzynarodowe w 2021 r.
Liczba uczestników targów, wystaw, imprez lokalnych, regionalnych, krajowych i międzynarodowych w 2021 r.</t>
  </si>
  <si>
    <t>Targi, wystawy, imprezy lokalne, regionalne, spotkania, terenowe punkty informacyjne</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</si>
  <si>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</si>
  <si>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Przekazywanie potencjalnym beneficjentom/ beneficjentom Programu szczegółowych informacji dotyczących warunków i zasad udzielania pomocy</t>
  </si>
  <si>
    <t>liczba spotkań /
liczba uczestników</t>
  </si>
  <si>
    <t>16                                                                       600</t>
  </si>
  <si>
    <t>Instytucje zaangażowane  pośrednio we wdrażanie Programu: Lokalne Grupy Działania oraz potencjalni beneficjenci i beneficjenci PROW 2014-2020</t>
  </si>
  <si>
    <t>UM województwa opolskiego</t>
  </si>
  <si>
    <t>Upowszechnianie wiedzy ogólnej na temat Programu</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</si>
  <si>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</si>
  <si>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</si>
  <si>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</si>
  <si>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</si>
  <si>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</si>
  <si>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</si>
  <si>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17 000</t>
  </si>
  <si>
    <t>i-IV</t>
  </si>
  <si>
    <t>Punkt informacyjny, 
usługa wykonania profesjonalnych zdjęć na potrzeby wykonania doku-mentacji fotograficznej w ramach PROW 2014-2020, zapewniająca mate-riały niezbędne do wykorzystania przy tworzeniu materiałów informacyj-no-promocyjnych, na potrzeby punktu informacyjnego, spotkań/szkoleń z beneficjentami/potencjalnymi beneficjentami oraz do zamieszczenia na stronie internetowej, które są koniecznym narzędziem do wdrażania Programu, informowania o PROW 2014-2020 oraz jego wizualizacji.</t>
  </si>
  <si>
    <t>Liczba konsultacji/                              usługa fotograficzna</t>
  </si>
  <si>
    <t>110/                                                                        1</t>
  </si>
  <si>
    <t>Potencjalni beneficjenci i beneficjenci PROW 2014-2020, instytucje zaangażowane bezpośrednio i pośrednio we wdrażanie Programu.</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</si>
  <si>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 uwidocznienie roli Wspólnoty we współfinansowaniu rozwoju obszarów wiejskich w Polsce
- zmiana w świadomości mieszkańców kraju funkcjonowania PROW jako programu głównie lub wyłącznie wspierającego rolników/rolnictwo
</t>
    </r>
  </si>
  <si>
    <t xml:space="preserve">5.Promowanie efektywnego gospodarowania zasobami i wspieranie przechodzenia w sektorach rolnym, spożywczym i leśnym na gospodarkę niskoemisyjną i odporną na zmianę klimatu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</si>
  <si>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</si>
  <si>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t xml:space="preserve">Inwestycje w rozwój obszarów leśnych i poprawę żywotności lasów
</t>
    </r>
    <r>
      <rPr>
        <sz val="9"/>
        <rFont val="Calibri"/>
        <family val="2"/>
        <charset val="238"/>
        <scheme val="minor"/>
      </rPr>
      <t>-Wsparcie inwestycji zwiększających odporność ekosystemów leśnych i ich wartość środowiskową,
-Wsparcie na zalesianie i tworzenie terenu zalesionego</t>
    </r>
    <r>
      <rPr>
        <b/>
        <sz val="9"/>
        <rFont val="Calibri"/>
        <family val="2"/>
        <charset val="238"/>
        <scheme val="minor"/>
      </rPr>
      <t xml:space="preserve">
Działanie rolno- środowiskowo- klimatyczne
</t>
    </r>
    <r>
      <rPr>
        <sz val="9"/>
        <rFont val="Calibri"/>
        <family val="2"/>
        <charset val="238"/>
        <scheme val="minor"/>
      </rPr>
      <t>-Płatności z tytułu zobowiązań rolno_x0002_środowiskowo-klimatycznych,</t>
    </r>
    <r>
      <rPr>
        <b/>
        <sz val="9"/>
        <rFont val="Calibri"/>
        <family val="2"/>
        <charset val="238"/>
        <scheme val="minor"/>
      </rPr>
      <t xml:space="preserve">
</t>
    </r>
    <r>
      <rPr>
        <sz val="9"/>
        <rFont val="Calibri"/>
        <family val="2"/>
        <charset val="238"/>
        <scheme val="minor"/>
      </rPr>
      <t>-Wsparcie dla ochrony oraz zrównoważonego użytkowania i rozwoju zasobów genetycznych w rolnictwie</t>
    </r>
    <r>
      <rPr>
        <b/>
        <sz val="9"/>
        <rFont val="Calibri"/>
        <family val="2"/>
        <charset val="238"/>
        <scheme val="minor"/>
      </rPr>
      <t xml:space="preserve">
Rolnictwo ekologiczne
</t>
    </r>
    <r>
      <rPr>
        <sz val="9"/>
        <rFont val="Calibri"/>
        <family val="2"/>
        <charset val="238"/>
        <scheme val="minor"/>
      </rPr>
      <t>-Płatności na rzecz konwersji na ekologiczne praktyki i metody w rolnictwie
-Płatności na rzecz utrzymania ekologicznych praktyk i metod w rolnictwie</t>
    </r>
    <r>
      <rPr>
        <b/>
        <sz val="9"/>
        <rFont val="Calibri"/>
        <family val="2"/>
        <charset val="238"/>
        <scheme val="minor"/>
      </rPr>
      <t xml:space="preserve">
Płatności dla obszarów z ograniczeniami naturalnymi lub innymi szczególnymi ograniczeniami
</t>
    </r>
    <r>
      <rPr>
        <sz val="9"/>
        <rFont val="Calibri"/>
        <family val="2"/>
        <charset val="238"/>
        <scheme val="minor"/>
      </rPr>
      <t>-Rekompensata na obszarach górskich,
-Rekompensaty na rzecz innych obszarów charakteryzujących się szczególnymi ograniczeniami naturalnymi,
-Rekompensaty na rzecz innych obszarów charakteryzujących się szczególnymi ograniczeniami</t>
    </r>
  </si>
  <si>
    <t>ND
max. 24 500</t>
  </si>
  <si>
    <t>Liczba</t>
  </si>
  <si>
    <t>Kwota</t>
  </si>
  <si>
    <r>
      <t xml:space="preserve">500 osób  
3 szt. 
88 180
</t>
    </r>
    <r>
      <rPr>
        <strike/>
        <sz val="9"/>
        <rFont val="Calibri"/>
        <family val="2"/>
        <charset val="238"/>
        <scheme val="minor"/>
      </rPr>
      <t>1 szt.
8083 szt.</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</si>
  <si>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</si>
  <si>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</si>
  <si>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koszty bieżące i aktywizację</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</si>
  <si>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</si>
  <si>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Liczba udzielonych konsultacji w ramach punktu informacyjnego w 2020 r.
Liczba udzielonych konsultacji w ramach punktu informacyjnego w 2021 r.</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</si>
  <si>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rFont val="Calibri"/>
        <family val="2"/>
        <charset val="238"/>
        <scheme val="minor"/>
      </rPr>
      <t>Wsparcie na rozwój lokalny kierowany przez społeczność w ramach LEADER</t>
    </r>
    <r>
      <rPr>
        <sz val="8"/>
        <rFont val="Calibri"/>
        <family val="2"/>
        <charset val="238"/>
        <scheme val="minor"/>
      </rPr>
      <t xml:space="preserve">
 - Wsparcie na wdrażanie operacji w ramach strategii lokalnego rozwoju kierowanego przez społeczność
</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</si>
  <si>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 Podstawowe usługi i odnowa wsi na obszarach wiejskich:
</t>
    </r>
    <r>
      <rPr>
        <sz val="8"/>
        <rFont val="Calibri"/>
        <family val="2"/>
        <charset val="238"/>
        <scheme val="minor"/>
      </rPr>
      <t xml:space="preserve"> - Wsparcie inwestycji związanych z tworzeniem, ulepszaniem lub rozbudową wszystkich rodzajów małej infrastruktury, w tym inwestycje w energię odnawialną i w oszczędzanie energii</t>
    </r>
    <r>
      <rPr>
        <b/>
        <sz val="8"/>
        <rFont val="Calibri"/>
        <family val="2"/>
        <charset val="238"/>
        <scheme val="minor"/>
      </rPr>
      <t xml:space="preserve">
</t>
    </r>
    <r>
      <rPr>
        <sz val="8"/>
        <rFont val="Calibri"/>
        <family val="2"/>
        <charset val="238"/>
        <scheme val="minor"/>
      </rPr>
      <t xml:space="preserve">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wdrażanie operacji w ramach strategii rozwoju lokalnego kierowanego przez społeczność</t>
    </r>
  </si>
  <si>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</si>
  <si>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</si>
  <si>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</si>
  <si>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</si>
  <si>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 xml:space="preserve">1
min. 6 000
min. 13
min. 5
</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</si>
  <si>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</si>
  <si>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</si>
  <si>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t>min. 3     min. 81</t>
  </si>
  <si>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</si>
  <si>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</si>
  <si>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</si>
  <si>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</si>
  <si>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</si>
  <si>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</si>
  <si>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</si>
  <si>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wdrażanie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</si>
  <si>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</si>
  <si>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</si>
  <si>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</si>
  <si>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3000
1800</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</si>
  <si>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-budowanie pozytywnego wizerunku wsi jako miejsca zamieszkania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</si>
  <si>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</si>
  <si>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</si>
  <si>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</si>
  <si>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 xml:space="preserve">Inwestycje w środki trwałe
</t>
    </r>
    <r>
      <rPr>
        <sz val="9"/>
        <rFont val="Calibri"/>
        <family val="2"/>
        <charset val="238"/>
        <scheme val="minor"/>
      </rPr>
      <t>-Wsparcie inwestycji w gospodarstwach rolnych</t>
    </r>
    <r>
      <rPr>
        <b/>
        <sz val="9"/>
        <rFont val="Calibri"/>
        <family val="2"/>
        <charset val="238"/>
        <scheme val="minor"/>
      </rPr>
      <t xml:space="preserve">
-</t>
    </r>
    <r>
      <rPr>
        <sz val="9"/>
        <rFont val="Calibri"/>
        <family val="2"/>
        <charset val="238"/>
        <scheme val="minor"/>
      </rPr>
      <t>Wsparcie inwestycji w przetwarzanie produktów rolnych, obrót nimi lub ich rozwój</t>
    </r>
    <r>
      <rPr>
        <b/>
        <sz val="9"/>
        <rFont val="Calibri"/>
        <family val="2"/>
        <charset val="238"/>
        <scheme val="minor"/>
      </rPr>
      <t xml:space="preserve"> 
</t>
    </r>
  </si>
  <si>
    <t>I,IV</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</si>
  <si>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 </t>
  </si>
  <si>
    <t>Spot w telewizji
Słuchalność/oglądalność audycji, programów, spotów</t>
  </si>
  <si>
    <t>1
6 mln</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</si>
  <si>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</si>
  <si>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</si>
  <si>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</si>
  <si>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</si>
  <si>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</si>
  <si>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</si>
  <si>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</si>
  <si>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</si>
  <si>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uwidocznienie roli Wspólnoty we współfinansowaniu rozwoju obszarów wiejskich w Polsce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</si>
  <si>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nieżących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</si>
  <si>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</si>
  <si>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</si>
  <si>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</si>
  <si>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</si>
  <si>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</si>
  <si>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</si>
  <si>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</si>
  <si>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społecznosć, 
- Przygotowanie i realizacja działań w zakresie współpracy z lokalną grupą działania, 
- Wsparcie na rzecz kosztow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</si>
  <si>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</si>
  <si>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</si>
  <si>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</si>
  <si>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</si>
  <si>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wdrażenie operacji w ramach strategii lokalnego rozwoju kierowanego przez społeczność, 
- Przygotowanie i realizacja działań w zakresie współpracy z lokalną grupą działania,
- Wsparcie na rzecz kosztów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</si>
  <si>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</si>
  <si>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rzecz kosztów bieżących i aktywizację,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</si>
  <si>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</si>
  <si>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koszty bieżące i aktywizację,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</si>
  <si>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narzecz kosztów bieżących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</si>
  <si>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</si>
  <si>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wdrożenie operacji w ramach strategii lokalnego rozwoju kierowanego przez społeczność ,
- Przygotowanie i realizacja działań w zakresie współpracy z lokalną grupą działania,
- Wsparcie na rzecz kosztów bieżącychi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</si>
  <si>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</si>
  <si>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 xml:space="preserve">Punkt informacyjny PROW 2014-2020 - 2021 rok                              </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</si>
  <si>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</si>
  <si>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Cykl spotkań informacyjno - promocyjnych oraz realizacja działań informacyjno - promocyjnych (w tym stoiska informacyjne podczas spotkań oraz kalendarze na 2022 rok) </t>
  </si>
  <si>
    <t>Organizacja spotkań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</si>
  <si>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6/200/500</t>
  </si>
  <si>
    <t>I-IV kwartał</t>
  </si>
  <si>
    <t>Samorząd Województwa Lubuskiego</t>
  </si>
  <si>
    <t xml:space="preserve"> 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</si>
  <si>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</si>
  <si>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 xml:space="preserve">Kampania promocyjna na temat „Cudze chwalicie, swego nie znacie” </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</si>
  <si>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</si>
  <si>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Filmy promocyjne, audycje radiowe, kampania w mediach społecznościowych </t>
  </si>
  <si>
    <t xml:space="preserve">Liczba filmów promocyjnych/ 
Liczba audycji radiowych  
</t>
  </si>
  <si>
    <t>8/2</t>
  </si>
  <si>
    <t>II-IV kwartał</t>
  </si>
  <si>
    <t xml:space="preserve">Podniesienie jakości wdrażania PROW oraz  Informowanie społeczeństwa i potencjalnych beneficjentów o polityce rozwoju obszarów wiejskich i wsparciu finansowym
</t>
  </si>
  <si>
    <t xml:space="preserve">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</si>
  <si>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</si>
  <si>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Odsłona artykułów internetowych
</t>
  </si>
  <si>
    <t>20/2000</t>
  </si>
  <si>
    <t xml:space="preserve">1. Spotkania/Seminaria informacyjne
2. Uczestnicy seminariów informacyjnych
3. Kalendarze </t>
  </si>
  <si>
    <t>Ułatwienie transferu wiedzy i innowacji w rolnictwie i leśnictwie oraz na obszarach wiejskich Promowanie włączenia społecznego, zmniejszenia ubóstwa oraz rozwoju gospodarczego na obszarach wiejskich</t>
  </si>
  <si>
    <t>Cel główny: Zapewnienie pewnej, aktualnej i przejrzystej informacji o PROW 2014-2020 dla ogółu interesariuszy oraz promowanie Programu, jako instrumentu wspierającego rozwój rolnictwa i obszarów wiejskich w Polsce, Cel szczegółowy: zmiana w świadomości mieszkańców kraju funkcjonowania PROW jako programu głównie lub wyłącznie wspierającego rolników/rolnictwo</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</si>
  <si>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</si>
  <si>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</si>
  <si>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Rozwój gospodarstw i działalności gospodarczej                                                                    </t>
    </r>
    <r>
      <rPr>
        <sz val="9"/>
        <rFont val="Calibri"/>
        <family val="2"/>
        <charset val="238"/>
        <scheme val="minor"/>
      </rPr>
      <t xml:space="preserve">Pomoc w rozpoczęciu działalności gospodarczej na rzecz młodych rolników                    Pomoc na rozpoczęcie pozarolniczej działalności gospodarczej na obszarach wiejskich                                                                                                                                          Pomoc na rozpoczęcie działalności gospodarczej na rzecz rozwoju małych gospodarstw                                                                                                                            Wsparcie inwestycji w tworzenie i rozwój działalności pozarolniczej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Działanie rolno-środowiskowo- klimatyczne</t>
    </r>
    <r>
      <rPr>
        <sz val="9"/>
        <rFont val="Calibri"/>
        <family val="2"/>
        <charset val="238"/>
        <scheme val="minor"/>
      </rPr>
      <t xml:space="preserve">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utrzymania ekologicznych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</si>
  <si>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rolno-środowiskowo- klimatyczne</t>
    </r>
    <r>
      <rPr>
        <sz val="9"/>
        <rFont val="Calibri"/>
        <family val="2"/>
        <charset val="238"/>
        <scheme val="minor"/>
      </rPr>
      <t xml:space="preserve">
Płatności z tytułu zobowiązań rolnośrodowiskowo-klimatycznych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</si>
  <si>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Transfer wiedzy i działalność informacyjna      </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</si>
  <si>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t>Upowszechnianie wiedzy ogólnej i szczegółowejna  temat PROW  2014-2020, rezultatów jego realizacji oraz informowanie o wkładzie  UE w realizację  PROW 2014-2020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</si>
  <si>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</si>
  <si>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 zdjęć (pakietów) dokumentujących projekty</t>
  </si>
  <si>
    <t>Baza dobrych praktyk</t>
  </si>
  <si>
    <t>Wykonanie zdjęć projektów zrealizowanych w ramach PROW 2014-2020 celem zamieszczenia na stronie internetowej</t>
  </si>
  <si>
    <t>Potencjalni beneficjenci, beneficjenci, instytucje zaangażowa-ne pośrednio we wdrażanie programu</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</si>
  <si>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</si>
  <si>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t>
    </r>
  </si>
  <si>
    <t>8 wkładek w 7 gazetach/ 
koszt: 106.000 zł</t>
  </si>
  <si>
    <t>Jednodniowa konferencja w formule online: 
-wynajem studia z profesjonalnym sprzętem i obsługą
-wynajem platformy eventowej z produkcją i realizacją transmisji wideo, przygotowaniem materiałów graficznych, możliwa post produkcja
- wynagrodzenie dla wykładowców (1-4 osoby)</t>
  </si>
  <si>
    <t xml:space="preserve">Konferencje 
Uczestnicy konferencji  
</t>
  </si>
  <si>
    <t xml:space="preserve">50.000 zł 
250 osób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</si>
  <si>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wraz z płatnymi elementami promocji w mediach społecznościowych oraz na kanale YouTube;
- cyklu audycji pod nazwą "WIEŚci z Mazowsza" w rozgłośniach radiowych – o zasięgu województwa mazowieckiego 
</t>
  </si>
  <si>
    <t>Audycje pod nazwą "WIEŚci z Mazowsza" w radiu oraz na kanale YouTube, Facebook wraz z płatnymi elementami promocji w mediach społecznościowych i na kanale You-Tube</t>
  </si>
  <si>
    <t>Ministerstwo Rolinictwa I Rowzwoju Wsi</t>
  </si>
  <si>
    <t>Liczba operacji</t>
  </si>
  <si>
    <t>Kwota operacji</t>
  </si>
  <si>
    <t>Po zmianie</t>
  </si>
  <si>
    <t xml:space="preserve">Załącznik nr 3 do uchwały nr 59 Grupy Roboczej do spraw Krajowej Sieci Obszarów Wiejskich z dnia       lipca 2021 r. </t>
  </si>
  <si>
    <t>Departament Pomocy Technicznej i Promocji MRiRW</t>
  </si>
  <si>
    <t>III. IV</t>
  </si>
  <si>
    <t xml:space="preserve">Beneficjenci i potencjalni beneficjenci PROW  </t>
  </si>
  <si>
    <t>10
110 000 zł</t>
  </si>
  <si>
    <t xml:space="preserve">Spotkania, szkolenia, konferencje, wydarzenia wystawiennicze 
Materiały promocyjne  
</t>
  </si>
  <si>
    <t>Spotkania, szkolenia, konferencje, wydarzenia wysta-wiennicze</t>
  </si>
  <si>
    <t>Celem realizacji operacji jest przekazanie niezbędnych informacji a także promocja PROW 2014-2020 , podczas spotkań z beneficjentami i potencjalnymi beneficjentami PROW, konferencji, wydarzeń wystawienniczych i targów.</t>
  </si>
  <si>
    <t xml:space="preserve">Działania informacyjno-promocyjne w ramach PROW 2014-2020.
</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</si>
  <si>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</si>
  <si>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2. Podniesienie jakości wdrażania PROW
3. Informowanie społeczeństwa i potencjalnych beneficjentów o polityce rozwoju obszarów wiejskich i wsparciu finansowym
4. Wspieranie innowacji w rolnictwie, produkcji żywności, leśnictwie i na obszarach wiejskich
</t>
  </si>
  <si>
    <t>Wsparcie na utworzenie i funkcjonowanie krajowej sieci obszarów wiejskich.</t>
  </si>
  <si>
    <t xml:space="preserve">1.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
</t>
  </si>
  <si>
    <t>Departament Klimatu i Środowiska MRiRW</t>
  </si>
  <si>
    <t>Departament Systemów Jakości MRiRW</t>
  </si>
  <si>
    <t>I, III</t>
  </si>
  <si>
    <t>Ogół społeczeństwa, potencjalni beneficjenci, beneficjenci,
 instytucje zaangażowane bezpośrednio we wdrożenie 
Programu, instytucje zaangażowane pośrednio we wdrożenie Programu.</t>
  </si>
  <si>
    <t xml:space="preserve">
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</si>
  <si>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</si>
  <si>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Organizacja stoisk informacyjno – promocyjnych dot. PROW 2014-2020 podczas targów 
i wystaw</t>
  </si>
  <si>
    <t>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t>
  </si>
  <si>
    <t>Departament Informacji i Komunikacji MRiRW</t>
  </si>
  <si>
    <t>Departament Strategii i Rozwoju MRiRW</t>
  </si>
  <si>
    <t xml:space="preserve">Plan operacyjny KSOW na lata 2020-2021 dla działania 8 Plan komunikacyjny - Ministerstwo Rolnictwa i Rozwoju Wsi - lipiec 2021 r. </t>
  </si>
  <si>
    <t xml:space="preserve">Plan operacyjny KSOW na lata 2020-2021 dla działania 8 Plan komunikacyjny - Samorząd Województwa Dolnośląskiego - lipiec 2021 r. </t>
  </si>
  <si>
    <t xml:space="preserve">Plan operacyjny KSOW na lata 2020-2021 dla działania 8 Plan komunikacyjny - Samorząd Województwa Kujawsko-Pomorskiego - lipiec  2021 r. </t>
  </si>
  <si>
    <t xml:space="preserve">Plan operacyjny KSOW na lata 2020-2021 dla działania 8 Plan komunikacyjny - Samorząd Województwa Lubelskiego - lipiec  2021 r. </t>
  </si>
  <si>
    <t xml:space="preserve">Plan operacyjny KSOW na lata 2020-2021 dla działania 8 Plan komunikacyjny - Samorząd Województwa Lubuskiego - lipiec  2021 r. </t>
  </si>
  <si>
    <t xml:space="preserve">Plan operacyjny KSOW na lata 2020-2021 dla działania 8 Plan komunikacyjny - Samorząd Województwa Łódzkiego - lipiec  2021 r. </t>
  </si>
  <si>
    <t xml:space="preserve">Plan operacyjny KSOW na lata 2020-2021 dla działania 8 Plan komunikacyjny - Samorząd Województwa Małopolskiego - lipiec  2021 r. </t>
  </si>
  <si>
    <t xml:space="preserve">Plan operacyjny KSOW na lata 2020-2021 dla działania 8 Plan komunikacyjny - Samorząd Województwa Opolskiego - lipiec  2021 r. </t>
  </si>
  <si>
    <t>Plan operacyjny KSOW na lata 2020-2021 dla działania 8 Plan komunikacyjny - Samorząd Województwa Podkarpackiego - lipiec  2021 r.</t>
  </si>
  <si>
    <t xml:space="preserve">Plan operacyjny KSOW na lata 2020-2021 dla działania 8 Plan komunikacyjny - Samorząd Województwa Podlaskiego - lipiec 2021 r. </t>
  </si>
  <si>
    <t xml:space="preserve">Plan operacyjny KSOW na lata 2020-2021 dla działania 8 Plan komunikacyjny - Samorząd Województwa Pomorskiego - lipiec  2021 r. </t>
  </si>
  <si>
    <t xml:space="preserve">Plan operacyjny KSOW na lata 2020-2021 dla działania 8 Plan komunikacyjny - Samorząd Województwa Ślaskiego - lipiec 2021 r. </t>
  </si>
  <si>
    <t xml:space="preserve">Plan operacyjny KSOW na lata 2020-2021 dla działania 8 Plan komunikacyjny - Samorząd Województw Świętokrzyskiego - lipiec 2021 r. </t>
  </si>
  <si>
    <t xml:space="preserve">Plan operacyjny KSOW na lata 2020-2021 dla działania 8 Plan komunikacyjny - Samorząd Województwa Warmińsko-mazurskiego - lipiec 2021 r. </t>
  </si>
  <si>
    <t xml:space="preserve">Plan operacyjny KSOW na lata 2020-2021 dla działania 8 Plan komunikacyjny - Samorząd Województwa Wielkopolskiego - lipiec 2021 r. </t>
  </si>
  <si>
    <t xml:space="preserve">Plan operacyjny KSOW na lata 2018-2019 dla działania 8 Plan komunikacyjny - Samorząd Województwa Zachodniopomorskiego - lipiec 2021 r. </t>
  </si>
  <si>
    <t xml:space="preserve">Plan operacyjny KSOW na lata 2020-2021 dla działania 8 Plan komunikacyjny - Agencja Restrukturyzacji i Modernizacji Rolnictwa - lipiec 2021 r. </t>
  </si>
  <si>
    <t xml:space="preserve">Plan operacyjny KSOW na lata 2020-2021 dla działania 8 Plan komunikacyjny - Krajowy Ośrodek Wsparcia Rolnictwa - lipiec 2021 r. </t>
  </si>
  <si>
    <t xml:space="preserve">Punkt informacyjny PROW 2014-2020
Drukowane materiały informacyjne i promocyjne:
- kalendarze na 2022 rok dla beneficjentów i potencjalnych beneficjentów PROW 2014-2020, ogółu społeczeństwa                                                                -  koperty z logo i teczki tekturowe, które będą wykorzystane podczas bieżącej korespondencji i spotkań z beneficjentami i potencjalnymi beneficjentami PROW 2014-2020
- wydruki wielkoformatowe do zawieszenia w siedzibie Urzędu Marszałkowskiego Województwa Mazowieckiego w Warszawie </t>
  </si>
  <si>
    <t>Udzielone konsultacje w punkcie informacyjnym PROW 2014-2020 (wartość szacunkowa) Materiały promocyjne (kalendarze, koperty z logo, teczki tekturowe, zdjęcia wielkoformatowe)</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</si>
  <si>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</si>
  <si>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Prowadzenie działań na stronie internetowej poprzez publikację aktualnych informacji i dokumentów dotyczących Programu - 2021 rok                                                       </t>
  </si>
  <si>
    <t>2000 
114.000 zł</t>
  </si>
  <si>
    <t xml:space="preserve">Plan operacyjny KSOW na lata 2020-2021 dla działania 8 Plan komunikacyjny - Samorząd Województwa Mazowieckiego - lipiec 2021 r. </t>
  </si>
  <si>
    <t xml:space="preserve">                                                                                             224 osób,                                                                                          1 spotkanie</t>
  </si>
  <si>
    <t xml:space="preserve">
2
9
48 796,00 zł 
195 000 zł
 17 100 szt.
200 000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</si>
</sst>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_ ;\-#,##0.00\ "/>
    <numFmt numFmtId="166" formatCode="#,##0_ ;\-#,##0\ "/>
    <numFmt numFmtId="167" formatCode="#,##0.00\ _z_ł"/>
    <numFmt numFmtId="168" formatCode="[$-415]General"/>
    <numFmt numFmtId="169" formatCode="#,##0_ ;[Red]\-#,##0\ "/>
  </numFmts>
  <fonts count="40">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u/>
      <sz val="9"/>
      <name val="Calibri"/>
      <family val="2"/>
      <charset val="238"/>
      <scheme val="minor"/>
    </font>
    <font>
      <sz val="10"/>
      <color rgb="FFFF0000"/>
      <name val="Calibri"/>
      <family val="2"/>
      <charset val="238"/>
      <scheme val="minor"/>
    </font>
    <font>
      <sz val="18"/>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0"/>
      <color theme="1"/>
      <name val="Calibri "/>
      <charset val="238"/>
    </font>
    <font>
      <sz val="12"/>
      <color theme="1"/>
      <name val="Calibri"/>
      <family val="2"/>
      <scheme val="minor"/>
    </font>
    <font>
      <sz val="10"/>
      <name val="Arial"/>
      <family val="2"/>
      <charset val="238"/>
    </font>
    <font>
      <strike/>
      <sz val="9"/>
      <name val="Calibri"/>
      <family val="2"/>
      <charset val="238"/>
      <scheme val="minor"/>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b/>
      <sz val="10"/>
      <color theme="1"/>
      <name val="Calibri"/>
      <family val="2"/>
      <charset val="238"/>
      <scheme val="minor"/>
    </font>
    <font>
      <sz val="11"/>
      <color indexed="8"/>
      <name val="Calibri"/>
      <family val="2"/>
      <charset val="238"/>
    </font>
    <font>
      <sz val="12"/>
      <color theme="1"/>
      <name val="Times New Roman"/>
      <family val="1"/>
      <charset val="238"/>
    </font>
    <font>
      <sz val="18"/>
      <color theme="1"/>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6">
    <xf numFmtId="0" fontId="0" fillId="0" borderId="0"/>
    <xf numFmtId="0" fontId="8" fillId="0" borderId="0"/>
    <xf numFmtId="43" fontId="13" fillId="0" borderId="0" applyFont="0" applyFill="0" applyBorder="0" applyAlignment="0" applyProtection="0"/>
    <xf numFmtId="0" fontId="29" fillId="0" borderId="0"/>
    <xf numFmtId="0" fontId="30" fillId="0" borderId="0"/>
    <xf numFmtId="0" fontId="30" fillId="0" borderId="0"/>
    <xf numFmtId="44" fontId="13" fillId="0" borderId="0" applyFont="0" applyFill="0" applyBorder="0" applyAlignment="0" applyProtection="0"/>
    <xf numFmtId="168" fontId="34" fillId="0" borderId="0" applyBorder="0" applyProtection="0"/>
    <xf numFmtId="0" fontId="13" fillId="0" borderId="0"/>
    <xf numFmtId="0" fontId="35" fillId="6" borderId="0" applyBorder="0" applyProtection="0"/>
    <xf numFmtId="0" fontId="32" fillId="5" borderId="0" applyNumberFormat="0" applyBorder="0" applyAlignment="0" applyProtection="0"/>
    <xf numFmtId="0" fontId="33" fillId="0" borderId="0"/>
    <xf numFmtId="0" fontId="8"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29" fillId="0" borderId="0"/>
    <xf numFmtId="0" fontId="30"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cellStyleXfs>
  <cellXfs count="292">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0" fontId="0" fillId="4" borderId="6" xfId="0" applyFill="1" applyBorder="1" applyAlignment="1">
      <alignment horizontal="center" vertical="center"/>
    </xf>
    <xf numFmtId="0" fontId="7" fillId="0" borderId="0" xfId="0" applyFont="1"/>
    <xf numFmtId="2" fontId="0" fillId="0" borderId="0" xfId="0" applyNumberFormat="1"/>
    <xf numFmtId="0" fontId="16" fillId="0" borderId="0" xfId="0" applyFont="1"/>
    <xf numFmtId="0" fontId="10" fillId="0" borderId="0" xfId="0" applyFont="1"/>
    <xf numFmtId="0" fontId="7" fillId="0" borderId="0" xfId="0" applyFont="1" applyAlignment="1">
      <alignment horizontal="center"/>
    </xf>
    <xf numFmtId="0" fontId="15" fillId="4" borderId="6" xfId="0" applyFont="1" applyFill="1" applyBorder="1" applyAlignment="1">
      <alignment horizontal="center" vertical="center" wrapText="1"/>
    </xf>
    <xf numFmtId="0" fontId="15" fillId="4" borderId="6" xfId="0" applyFont="1" applyFill="1" applyBorder="1" applyAlignment="1">
      <alignment horizontal="center" vertical="center"/>
    </xf>
    <xf numFmtId="0" fontId="17" fillId="4" borderId="6" xfId="0" applyFont="1" applyFill="1" applyBorder="1" applyAlignment="1">
      <alignment horizontal="center" vertical="center" wrapText="1"/>
    </xf>
    <xf numFmtId="49" fontId="15" fillId="4" borderId="6" xfId="0" applyNumberFormat="1" applyFont="1" applyFill="1" applyBorder="1" applyAlignment="1">
      <alignment horizontal="center" vertical="center"/>
    </xf>
    <xf numFmtId="4" fontId="15"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wrapText="1"/>
    </xf>
    <xf numFmtId="0" fontId="6" fillId="0" borderId="5" xfId="0" applyFont="1" applyFill="1" applyBorder="1" applyAlignment="1">
      <alignment horizontal="center" vertical="center" wrapText="1"/>
    </xf>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Alignment="1">
      <alignment horizontal="center"/>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4" borderId="0" xfId="0" applyFont="1" applyFill="1"/>
    <xf numFmtId="2" fontId="10" fillId="4" borderId="0" xfId="0" applyNumberFormat="1" applyFont="1" applyFill="1"/>
    <xf numFmtId="0" fontId="5" fillId="4" borderId="0" xfId="0" applyFont="1" applyFill="1"/>
    <xf numFmtId="49" fontId="5" fillId="2"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10" fillId="3" borderId="6" xfId="0" applyFont="1" applyFill="1" applyBorder="1" applyAlignment="1">
      <alignment horizontal="center" vertic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5" fillId="0" borderId="0" xfId="0" applyFont="1" applyFill="1" applyAlignment="1">
      <alignment horizontal="center" vertical="center"/>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23" fillId="0" borderId="0" xfId="0" applyFont="1"/>
    <xf numFmtId="0" fontId="14" fillId="0" borderId="0" xfId="0" applyFont="1"/>
    <xf numFmtId="0" fontId="0" fillId="2" borderId="6" xfId="0" applyFill="1" applyBorder="1"/>
    <xf numFmtId="4" fontId="0" fillId="4" borderId="6" xfId="0" applyNumberFormat="1" applyFill="1" applyBorder="1" applyAlignment="1">
      <alignment horizontal="center" vertical="center"/>
    </xf>
    <xf numFmtId="0" fontId="0" fillId="2" borderId="6" xfId="0" applyFill="1" applyBorder="1" applyAlignment="1">
      <alignment wrapText="1"/>
    </xf>
    <xf numFmtId="0" fontId="11" fillId="0" borderId="0" xfId="0" applyFont="1"/>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8" fillId="4" borderId="0" xfId="0" applyFont="1" applyFill="1"/>
    <xf numFmtId="0" fontId="27" fillId="0" borderId="0" xfId="0" applyFont="1"/>
    <xf numFmtId="0" fontId="19" fillId="4" borderId="0" xfId="0" applyFont="1" applyFill="1"/>
    <xf numFmtId="0" fontId="5" fillId="4" borderId="0" xfId="0" applyFont="1" applyFill="1" applyAlignment="1">
      <alignment horizontal="center"/>
    </xf>
    <xf numFmtId="0" fontId="19" fillId="4" borderId="0" xfId="0" applyFont="1" applyFill="1" applyAlignment="1">
      <alignment horizontal="center"/>
    </xf>
    <xf numFmtId="0" fontId="0" fillId="0" borderId="0" xfId="0"/>
    <xf numFmtId="164" fontId="0" fillId="4" borderId="6"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xf numFmtId="0" fontId="0" fillId="0" borderId="0" xfId="0" applyFont="1" applyAlignment="1">
      <alignment horizontal="center"/>
    </xf>
    <xf numFmtId="0" fontId="7" fillId="0" borderId="0" xfId="0" applyFont="1" applyFill="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0" fillId="0" borderId="0" xfId="0" applyNumberFormat="1"/>
    <xf numFmtId="4" fontId="0" fillId="0" borderId="0" xfId="0" applyNumberFormat="1"/>
    <xf numFmtId="0" fontId="0" fillId="0" borderId="6" xfId="0" applyFill="1" applyBorder="1" applyAlignment="1">
      <alignment horizontal="center" vertical="center"/>
    </xf>
    <xf numFmtId="3"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xf numFmtId="0" fontId="7" fillId="0" borderId="0" xfId="0" applyFont="1" applyFill="1" applyAlignment="1">
      <alignment horizontal="center" vertical="center"/>
    </xf>
    <xf numFmtId="0" fontId="0" fillId="4" borderId="0" xfId="0" applyFont="1" applyFill="1"/>
    <xf numFmtId="49" fontId="15" fillId="4" borderId="6" xfId="0" applyNumberFormat="1" applyFont="1" applyFill="1" applyBorder="1" applyAlignment="1">
      <alignment horizontal="center" vertical="center" wrapText="1"/>
    </xf>
    <xf numFmtId="4" fontId="15"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0" xfId="0"/>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4" fontId="5" fillId="4" borderId="6" xfId="0" applyNumberFormat="1" applyFont="1" applyFill="1" applyBorder="1" applyAlignment="1">
      <alignment horizontal="center" vertical="center"/>
    </xf>
    <xf numFmtId="0" fontId="10" fillId="0" borderId="0" xfId="0" applyFont="1" applyAlignment="1">
      <alignment horizontal="left" vertical="top" wrapText="1"/>
    </xf>
    <xf numFmtId="0" fontId="7" fillId="0" borderId="0" xfId="0" applyFont="1" applyAlignment="1">
      <alignment vertical="center"/>
    </xf>
    <xf numFmtId="0" fontId="5" fillId="4" borderId="6" xfId="0" applyFont="1" applyFill="1" applyBorder="1" applyAlignment="1">
      <alignment horizontal="center" vertical="center"/>
    </xf>
    <xf numFmtId="1" fontId="37" fillId="3" borderId="6" xfId="0" applyNumberFormat="1" applyFont="1" applyFill="1" applyBorder="1" applyAlignment="1">
      <alignment horizontal="center" vertical="center" wrapText="1"/>
    </xf>
    <xf numFmtId="1" fontId="0" fillId="0" borderId="6" xfId="0" applyNumberFormat="1" applyBorder="1" applyAlignment="1">
      <alignment horizontal="center"/>
    </xf>
    <xf numFmtId="4" fontId="0" fillId="0" borderId="6" xfId="0" applyNumberFormat="1" applyBorder="1" applyAlignment="1">
      <alignment horizontal="center"/>
    </xf>
    <xf numFmtId="4" fontId="37" fillId="0" borderId="6" xfId="0" applyNumberFormat="1" applyFont="1" applyBorder="1" applyAlignment="1">
      <alignment horizontal="center" vertical="center" wrapText="1"/>
    </xf>
    <xf numFmtId="1" fontId="37" fillId="3" borderId="4" xfId="0" applyNumberFormat="1" applyFont="1" applyFill="1" applyBorder="1" applyAlignment="1">
      <alignment horizontal="center" vertical="center" wrapText="1"/>
    </xf>
    <xf numFmtId="4" fontId="0" fillId="0" borderId="4" xfId="0" applyNumberFormat="1" applyBorder="1" applyAlignment="1">
      <alignment horizontal="center"/>
    </xf>
    <xf numFmtId="0" fontId="5" fillId="0" borderId="14" xfId="0" applyFont="1" applyFill="1" applyBorder="1" applyAlignment="1">
      <alignment horizontal="center" vertical="center" wrapText="1"/>
    </xf>
    <xf numFmtId="0" fontId="0" fillId="0" borderId="14" xfId="0" applyFont="1" applyBorder="1"/>
    <xf numFmtId="1" fontId="37" fillId="3"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6" xfId="0" applyFont="1" applyBorder="1" applyAlignment="1">
      <alignment horizontal="center" vertical="center"/>
    </xf>
    <xf numFmtId="0" fontId="0" fillId="3" borderId="6" xfId="0" applyFont="1" applyFill="1" applyBorder="1" applyAlignment="1">
      <alignment horizontal="center" vertical="center" wrapText="1"/>
    </xf>
    <xf numFmtId="4" fontId="0" fillId="0" borderId="6" xfId="0" applyNumberFormat="1" applyFont="1" applyBorder="1"/>
    <xf numFmtId="0" fontId="10" fillId="3" borderId="6" xfId="0" applyFont="1" applyFill="1" applyBorder="1" applyAlignment="1">
      <alignment horizontal="center" wrapText="1"/>
    </xf>
    <xf numFmtId="4" fontId="10" fillId="4" borderId="6" xfId="0" applyNumberFormat="1" applyFont="1" applyFill="1" applyBorder="1" applyAlignment="1">
      <alignment horizontal="center" vertical="center"/>
    </xf>
    <xf numFmtId="4" fontId="10" fillId="0" borderId="6" xfId="0" applyNumberFormat="1" applyFont="1" applyBorder="1"/>
    <xf numFmtId="0" fontId="38" fillId="0" borderId="0" xfId="0" applyFont="1"/>
    <xf numFmtId="167"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167" fontId="5" fillId="4" borderId="6"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right" vertical="center" wrapText="1"/>
    </xf>
    <xf numFmtId="166" fontId="5" fillId="4" borderId="6" xfId="2" applyNumberFormat="1" applyFont="1" applyFill="1" applyBorder="1" applyAlignment="1">
      <alignment horizontal="center" vertical="center" wrapText="1"/>
    </xf>
    <xf numFmtId="4" fontId="5" fillId="4" borderId="6" xfId="0" applyNumberFormat="1" applyFont="1" applyFill="1" applyBorder="1" applyAlignment="1">
      <alignment horizontal="right" vertical="center" wrapText="1"/>
    </xf>
    <xf numFmtId="0" fontId="5" fillId="4" borderId="9" xfId="0" applyFont="1" applyFill="1" applyBorder="1" applyAlignment="1">
      <alignment horizontal="center" vertical="center" wrapText="1"/>
    </xf>
    <xf numFmtId="0" fontId="20" fillId="4" borderId="9"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0" fontId="5" fillId="4" borderId="8" xfId="0" applyFont="1" applyFill="1" applyBorder="1" applyAlignment="1">
      <alignment horizontal="center" vertical="center"/>
    </xf>
    <xf numFmtId="4" fontId="5" fillId="4" borderId="10"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0" xfId="0" applyFont="1" applyFill="1" applyBorder="1" applyAlignment="1">
      <alignment horizontal="center" vertical="center"/>
    </xf>
    <xf numFmtId="0" fontId="6"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2" fontId="5" fillId="4" borderId="8"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24" fillId="4" borderId="6"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6" xfId="0" applyFont="1" applyFill="1" applyBorder="1" applyAlignment="1">
      <alignment vertical="top" wrapText="1"/>
    </xf>
    <xf numFmtId="8" fontId="5" fillId="4" borderId="6" xfId="0" applyNumberFormat="1" applyFont="1" applyFill="1" applyBorder="1" applyAlignment="1">
      <alignment horizontal="center" vertical="center" wrapText="1"/>
    </xf>
    <xf numFmtId="4" fontId="0" fillId="0" borderId="6" xfId="0" applyNumberFormat="1" applyBorder="1" applyAlignment="1">
      <alignment horizontal="center" vertical="center"/>
    </xf>
    <xf numFmtId="0" fontId="10" fillId="4" borderId="4" xfId="0"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7" fillId="4" borderId="0" xfId="0" applyFont="1" applyFill="1" applyAlignment="1">
      <alignment horizontal="left" vertical="center"/>
    </xf>
    <xf numFmtId="3" fontId="10" fillId="4" borderId="6" xfId="0" applyNumberFormat="1" applyFont="1" applyFill="1" applyBorder="1" applyAlignment="1">
      <alignment horizontal="center" vertical="center" wrapText="1"/>
    </xf>
    <xf numFmtId="0" fontId="39" fillId="4" borderId="6" xfId="0" applyFont="1" applyFill="1" applyBorder="1" applyAlignment="1">
      <alignment horizontal="center" vertical="center" wrapText="1"/>
    </xf>
    <xf numFmtId="1" fontId="0" fillId="4" borderId="6" xfId="0" applyNumberFormat="1" applyFill="1" applyBorder="1" applyAlignment="1">
      <alignment horizontal="center"/>
    </xf>
    <xf numFmtId="4" fontId="0" fillId="4" borderId="6" xfId="0" applyNumberFormat="1" applyFill="1" applyBorder="1" applyAlignment="1">
      <alignment horizontal="center"/>
    </xf>
    <xf numFmtId="1" fontId="7" fillId="0" borderId="6" xfId="0" applyNumberFormat="1" applyFont="1" applyBorder="1" applyAlignment="1">
      <alignment horizontal="center"/>
    </xf>
    <xf numFmtId="4" fontId="7" fillId="0" borderId="6" xfId="0" applyNumberFormat="1" applyFont="1" applyBorder="1" applyAlignment="1">
      <alignment horizontal="center"/>
    </xf>
    <xf numFmtId="4" fontId="7" fillId="4" borderId="6" xfId="0" applyNumberFormat="1" applyFont="1" applyFill="1" applyBorder="1" applyAlignment="1">
      <alignment horizontal="center" vertical="center"/>
    </xf>
    <xf numFmtId="0" fontId="0" fillId="2" borderId="6" xfId="0" applyFill="1" applyBorder="1" applyAlignment="1">
      <alignment horizontal="center" vertical="center" wrapText="1"/>
    </xf>
    <xf numFmtId="1" fontId="37" fillId="3" borderId="6" xfId="0" applyNumberFormat="1" applyFont="1" applyFill="1" applyBorder="1" applyAlignment="1">
      <alignment horizontal="center" vertical="center" wrapText="1"/>
    </xf>
    <xf numFmtId="1" fontId="37" fillId="3"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 fontId="37" fillId="3"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0" fillId="0" borderId="0" xfId="0" applyNumberFormat="1" applyFont="1"/>
    <xf numFmtId="4" fontId="7" fillId="0" borderId="0" xfId="0" applyNumberFormat="1" applyFont="1" applyAlignment="1">
      <alignment horizontal="left" vertical="center"/>
    </xf>
    <xf numFmtId="169" fontId="5" fillId="4" borderId="6"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1" fontId="37" fillId="3" borderId="4" xfId="0" applyNumberFormat="1" applyFont="1" applyFill="1" applyBorder="1" applyAlignment="1">
      <alignment horizontal="center" vertical="center" wrapText="1"/>
    </xf>
    <xf numFmtId="1" fontId="37" fillId="3" borderId="5" xfId="0" applyNumberFormat="1" applyFont="1" applyFill="1" applyBorder="1" applyAlignment="1">
      <alignment horizontal="center" vertical="center" wrapText="1"/>
    </xf>
    <xf numFmtId="0" fontId="28" fillId="3" borderId="6" xfId="0" applyFont="1" applyFill="1" applyBorder="1" applyAlignment="1">
      <alignment horizontal="center" vertical="center"/>
    </xf>
    <xf numFmtId="1" fontId="37" fillId="3" borderId="6" xfId="0" applyNumberFormat="1"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xf numFmtId="0" fontId="9" fillId="0" borderId="0" xfId="0" applyFont="1" applyAlignment="1">
      <alignment horizontal="left" vertical="top" wrapText="1"/>
    </xf>
    <xf numFmtId="0" fontId="9" fillId="0" borderId="0" xfId="0" applyFont="1"/>
    <xf numFmtId="0" fontId="28" fillId="3" borderId="1" xfId="0" applyFont="1" applyFill="1" applyBorder="1" applyAlignment="1">
      <alignment horizontal="center" vertical="center"/>
    </xf>
    <xf numFmtId="0" fontId="28" fillId="3" borderId="10" xfId="0" applyFont="1" applyFill="1" applyBorder="1" applyAlignment="1">
      <alignment horizontal="center" vertical="center"/>
    </xf>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0" fontId="21" fillId="2" borderId="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0" fontId="9" fillId="4" borderId="0" xfId="0" applyFont="1" applyFill="1" applyAlignment="1">
      <alignment horizontal="left" vertical="top" wrapText="1"/>
    </xf>
    <xf numFmtId="0" fontId="2" fillId="4" borderId="0" xfId="0" applyFont="1" applyFill="1"/>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0" fillId="3" borderId="6"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0" fillId="3" borderId="6" xfId="0" applyFont="1" applyFill="1" applyBorder="1" applyAlignment="1">
      <alignment horizontal="center" wrapText="1"/>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 xfId="0" applyFont="1" applyFill="1" applyBorder="1" applyAlignment="1">
      <alignment horizontal="center" wrapText="1"/>
    </xf>
    <xf numFmtId="0" fontId="10" fillId="3" borderId="10" xfId="0" applyFont="1" applyFill="1" applyBorder="1" applyAlignment="1">
      <alignment horizontal="center" wrapText="1"/>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F29"/>
  <sheetViews>
    <sheetView zoomScaleNormal="100" workbookViewId="0">
      <selection activeCell="F28" sqref="F28"/>
    </sheetView>
  </sheetViews>
  <sheetFormatPr defaultRowHeight="15"/>
  <cols>
    <col min="2" max="2" width="26.85546875" customWidth="1"/>
    <col min="3" max="3" width="12.140625" customWidth="1"/>
    <col min="4" max="4" width="17.7109375" customWidth="1"/>
    <col min="5" max="5" width="14" bestFit="1" customWidth="1"/>
    <col min="6" max="6" width="14.28515625" bestFit="1" customWidth="1"/>
    <col min="7" max="7" width="11.42578125" bestFit="1" customWidth="1"/>
    <col min="8" max="8" width="12.140625" bestFit="1" customWidth="1"/>
  </cols>
  <sheetData>
    <row r="1" spans="1:5">
      <c r="A1" s="13" t="s">
        <v>1218</v>
      </c>
      <c r="B1" s="13"/>
    </row>
    <row r="2" spans="1:5">
      <c r="A2" s="13" t="s">
        <v>59</v>
      </c>
      <c r="B2" s="13"/>
    </row>
    <row r="3" spans="1:5" s="83" customFormat="1">
      <c r="A3" s="13"/>
      <c r="B3" s="13"/>
    </row>
    <row r="4" spans="1:5" s="120" customFormat="1">
      <c r="A4" s="13"/>
      <c r="B4" s="218" t="s">
        <v>39</v>
      </c>
      <c r="C4" s="220" t="s">
        <v>1217</v>
      </c>
      <c r="D4" s="221"/>
    </row>
    <row r="5" spans="1:5" ht="30">
      <c r="B5" s="219"/>
      <c r="C5" s="201" t="s">
        <v>1215</v>
      </c>
      <c r="D5" s="201" t="s">
        <v>1216</v>
      </c>
    </row>
    <row r="6" spans="1:5">
      <c r="B6" s="71" t="s">
        <v>40</v>
      </c>
      <c r="C6" s="137">
        <v>12</v>
      </c>
      <c r="D6" s="190">
        <v>206075</v>
      </c>
      <c r="E6" s="98"/>
    </row>
    <row r="7" spans="1:5">
      <c r="B7" s="71" t="s">
        <v>41</v>
      </c>
      <c r="C7" s="138">
        <v>11</v>
      </c>
      <c r="D7" s="190">
        <v>198878.06</v>
      </c>
      <c r="E7" s="98"/>
    </row>
    <row r="8" spans="1:5">
      <c r="B8" s="71" t="s">
        <v>42</v>
      </c>
      <c r="C8" s="138">
        <v>7</v>
      </c>
      <c r="D8" s="190">
        <v>450000</v>
      </c>
      <c r="E8" s="98"/>
    </row>
    <row r="9" spans="1:5">
      <c r="B9" s="71" t="s">
        <v>43</v>
      </c>
      <c r="C9" s="138">
        <v>7</v>
      </c>
      <c r="D9" s="200">
        <v>80389.73</v>
      </c>
      <c r="E9" s="98"/>
    </row>
    <row r="10" spans="1:5">
      <c r="B10" s="71" t="s">
        <v>44</v>
      </c>
      <c r="C10" s="138">
        <v>7</v>
      </c>
      <c r="D10" s="200">
        <v>33615.050000000003</v>
      </c>
      <c r="E10" s="98"/>
    </row>
    <row r="11" spans="1:5">
      <c r="B11" s="71" t="s">
        <v>45</v>
      </c>
      <c r="C11" s="138">
        <v>9</v>
      </c>
      <c r="D11" s="200">
        <v>54400</v>
      </c>
      <c r="E11" s="98"/>
    </row>
    <row r="12" spans="1:5">
      <c r="B12" s="71" t="s">
        <v>46</v>
      </c>
      <c r="C12" s="138">
        <v>11</v>
      </c>
      <c r="D12" s="200">
        <v>850000</v>
      </c>
      <c r="E12" s="98"/>
    </row>
    <row r="13" spans="1:5">
      <c r="B13" s="71" t="s">
        <v>47</v>
      </c>
      <c r="C13" s="138">
        <v>6</v>
      </c>
      <c r="D13" s="190">
        <v>190000</v>
      </c>
      <c r="E13" s="98"/>
    </row>
    <row r="14" spans="1:5">
      <c r="B14" s="71" t="s">
        <v>48</v>
      </c>
      <c r="C14" s="138">
        <v>9</v>
      </c>
      <c r="D14" s="190">
        <v>347665.41000000003</v>
      </c>
      <c r="E14" s="98"/>
    </row>
    <row r="15" spans="1:5">
      <c r="B15" s="71" t="s">
        <v>49</v>
      </c>
      <c r="C15" s="138">
        <v>6</v>
      </c>
      <c r="D15" s="190">
        <v>165290.16999999998</v>
      </c>
      <c r="E15" s="98"/>
    </row>
    <row r="16" spans="1:5">
      <c r="B16" s="71" t="s">
        <v>50</v>
      </c>
      <c r="C16" s="138">
        <v>14</v>
      </c>
      <c r="D16" s="190">
        <v>261230</v>
      </c>
      <c r="E16" s="98"/>
    </row>
    <row r="17" spans="2:6">
      <c r="B17" s="71" t="s">
        <v>51</v>
      </c>
      <c r="C17" s="138">
        <v>6</v>
      </c>
      <c r="D17" s="190">
        <v>184784</v>
      </c>
      <c r="E17" s="98"/>
    </row>
    <row r="18" spans="2:6">
      <c r="B18" s="71" t="s">
        <v>52</v>
      </c>
      <c r="C18" s="138">
        <v>7</v>
      </c>
      <c r="D18" s="190">
        <f>'SW świętokrzyskiego'!S20+'SW świętokrzyskiego'!T20</f>
        <v>194615.4</v>
      </c>
      <c r="E18" s="98"/>
    </row>
    <row r="19" spans="2:6">
      <c r="B19" s="71" t="s">
        <v>53</v>
      </c>
      <c r="C19" s="138">
        <v>8</v>
      </c>
      <c r="D19" s="190">
        <v>341000</v>
      </c>
      <c r="E19" s="98"/>
    </row>
    <row r="20" spans="2:6">
      <c r="B20" s="71" t="s">
        <v>54</v>
      </c>
      <c r="C20" s="138">
        <v>10</v>
      </c>
      <c r="D20" s="190">
        <v>363570</v>
      </c>
      <c r="E20" s="98"/>
    </row>
    <row r="21" spans="2:6">
      <c r="B21" s="71" t="s">
        <v>55</v>
      </c>
      <c r="C21" s="138">
        <v>13</v>
      </c>
      <c r="D21" s="190">
        <v>201808.89</v>
      </c>
      <c r="E21" s="98"/>
    </row>
    <row r="22" spans="2:6" ht="30">
      <c r="B22" s="73" t="s">
        <v>1214</v>
      </c>
      <c r="C22" s="138">
        <v>14</v>
      </c>
      <c r="D22" s="190">
        <v>3901836.8</v>
      </c>
      <c r="E22" s="98"/>
    </row>
    <row r="23" spans="2:6" ht="30">
      <c r="B23" s="73" t="s">
        <v>56</v>
      </c>
      <c r="C23" s="99">
        <v>6</v>
      </c>
      <c r="D23" s="190">
        <v>1703610</v>
      </c>
      <c r="E23" s="98"/>
    </row>
    <row r="24" spans="2:6" ht="30">
      <c r="B24" s="73" t="s">
        <v>57</v>
      </c>
      <c r="C24" s="99">
        <v>1</v>
      </c>
      <c r="D24" s="190">
        <v>300000</v>
      </c>
      <c r="E24" s="98"/>
    </row>
    <row r="25" spans="2:6">
      <c r="B25" s="71" t="s">
        <v>58</v>
      </c>
      <c r="C25" s="16">
        <f>SUM(C6:C24)</f>
        <v>164</v>
      </c>
      <c r="D25" s="72">
        <f>SUM(D6:D24)</f>
        <v>10028768.51</v>
      </c>
      <c r="E25" s="98"/>
    </row>
    <row r="26" spans="2:6">
      <c r="C26" s="83"/>
      <c r="D26" s="83"/>
      <c r="E26" s="97"/>
      <c r="F26" s="97"/>
    </row>
    <row r="27" spans="2:6" ht="15.75">
      <c r="C27" s="120"/>
      <c r="D27" s="120"/>
      <c r="E27" s="146"/>
      <c r="F27" s="120"/>
    </row>
    <row r="28" spans="2:6">
      <c r="F28" s="98"/>
    </row>
    <row r="29" spans="2:6">
      <c r="D29" s="98"/>
      <c r="F29" s="98"/>
    </row>
  </sheetData>
  <mergeCells count="2">
    <mergeCell ref="B4:B5"/>
    <mergeCell ref="C4:D4"/>
  </mergeCells>
  <pageMargins left="0.25" right="0.25" top="0.75" bottom="0.75" header="0.3" footer="0.3"/>
  <pageSetup paperSize="9" scale="94"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
  <sheetViews>
    <sheetView topLeftCell="A14" zoomScale="80" zoomScaleNormal="80" workbookViewId="0">
      <selection activeCell="B14" sqref="B14"/>
    </sheetView>
  </sheetViews>
  <sheetFormatPr defaultColWidth="9.140625" defaultRowHeight="12"/>
  <cols>
    <col min="1" max="1" width="7.28515625" style="59" customWidth="1"/>
    <col min="2" max="2" width="17.42578125" style="59" customWidth="1"/>
    <col min="3" max="3" width="50.42578125" style="59" customWidth="1"/>
    <col min="4" max="4" width="20.7109375" style="59" customWidth="1"/>
    <col min="5" max="5" width="40.85546875" style="59" customWidth="1"/>
    <col min="6" max="6" width="22.140625" style="59" customWidth="1"/>
    <col min="7" max="7" width="19" style="59" customWidth="1"/>
    <col min="8" max="8" width="49.85546875" style="59" customWidth="1"/>
    <col min="9" max="9" width="23.5703125" style="59" customWidth="1"/>
    <col min="10" max="10" width="23.28515625" style="59" customWidth="1"/>
    <col min="11" max="11" width="22" style="60" customWidth="1"/>
    <col min="12" max="12" width="26.7109375" style="59" customWidth="1"/>
    <col min="13" max="13" width="16.7109375" style="60" customWidth="1"/>
    <col min="14" max="14" width="15.5703125" style="60" customWidth="1"/>
    <col min="15" max="15" width="13.28515625" style="60" customWidth="1"/>
    <col min="16" max="16" width="17" style="60" customWidth="1"/>
    <col min="17" max="17" width="17.140625" style="59" customWidth="1"/>
    <col min="18" max="18" width="18" style="59" customWidth="1"/>
    <col min="19" max="19" width="15.5703125" style="59" customWidth="1"/>
    <col min="20" max="16384" width="9.140625" style="59"/>
  </cols>
  <sheetData>
    <row r="1" spans="1:20" ht="15.75" customHeight="1">
      <c r="A1" s="256" t="s">
        <v>1249</v>
      </c>
      <c r="B1" s="256"/>
      <c r="C1" s="256"/>
      <c r="D1" s="256"/>
      <c r="E1" s="256"/>
      <c r="F1" s="256"/>
      <c r="G1" s="256"/>
      <c r="H1" s="256"/>
      <c r="I1" s="256"/>
      <c r="J1" s="256"/>
      <c r="K1" s="257"/>
      <c r="L1" s="257"/>
      <c r="M1" s="257"/>
      <c r="N1" s="257"/>
      <c r="O1" s="257"/>
      <c r="P1" s="257"/>
      <c r="Q1" s="257"/>
      <c r="R1" s="257"/>
      <c r="S1" s="257"/>
      <c r="T1" s="257"/>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65" customFormat="1" ht="324">
      <c r="A6" s="112">
        <v>1</v>
      </c>
      <c r="B6" s="113" t="s">
        <v>60</v>
      </c>
      <c r="C6" s="157" t="s">
        <v>802</v>
      </c>
      <c r="D6" s="113" t="s">
        <v>61</v>
      </c>
      <c r="E6" s="113" t="s">
        <v>907</v>
      </c>
      <c r="F6" s="113" t="s">
        <v>608</v>
      </c>
      <c r="G6" s="167" t="s">
        <v>355</v>
      </c>
      <c r="H6" s="113" t="s">
        <v>356</v>
      </c>
      <c r="I6" s="113" t="s">
        <v>357</v>
      </c>
      <c r="J6" s="113" t="s">
        <v>358</v>
      </c>
      <c r="K6" s="114" t="s">
        <v>578</v>
      </c>
      <c r="L6" s="168" t="s">
        <v>359</v>
      </c>
      <c r="M6" s="113" t="s">
        <v>127</v>
      </c>
      <c r="N6" s="113"/>
      <c r="O6" s="115">
        <v>15374.97</v>
      </c>
      <c r="P6" s="115">
        <v>0</v>
      </c>
      <c r="Q6" s="115">
        <v>15374.97</v>
      </c>
      <c r="R6" s="115">
        <v>0</v>
      </c>
      <c r="S6" s="157" t="s">
        <v>48</v>
      </c>
    </row>
    <row r="7" spans="1:20" s="65" customFormat="1" ht="409.5">
      <c r="A7" s="169">
        <v>2</v>
      </c>
      <c r="B7" s="47" t="s">
        <v>60</v>
      </c>
      <c r="C7" s="170" t="s">
        <v>460</v>
      </c>
      <c r="D7" s="47" t="s">
        <v>61</v>
      </c>
      <c r="E7" s="47" t="s">
        <v>907</v>
      </c>
      <c r="F7" s="47" t="s">
        <v>102</v>
      </c>
      <c r="G7" s="171" t="s">
        <v>360</v>
      </c>
      <c r="H7" s="47" t="s">
        <v>864</v>
      </c>
      <c r="I7" s="47" t="s">
        <v>406</v>
      </c>
      <c r="J7" s="47" t="s">
        <v>361</v>
      </c>
      <c r="K7" s="172" t="s">
        <v>362</v>
      </c>
      <c r="L7" s="47" t="s">
        <v>359</v>
      </c>
      <c r="M7" s="47" t="s">
        <v>127</v>
      </c>
      <c r="N7" s="47"/>
      <c r="O7" s="173">
        <v>76408.789999999994</v>
      </c>
      <c r="P7" s="174">
        <v>0</v>
      </c>
      <c r="Q7" s="174">
        <v>76408.789999999994</v>
      </c>
      <c r="R7" s="174">
        <v>0</v>
      </c>
      <c r="S7" s="170" t="s">
        <v>48</v>
      </c>
    </row>
    <row r="8" spans="1:20" s="65" customFormat="1" ht="403.5" customHeight="1">
      <c r="A8" s="112">
        <v>3</v>
      </c>
      <c r="B8" s="113" t="s">
        <v>60</v>
      </c>
      <c r="C8" s="157" t="s">
        <v>908</v>
      </c>
      <c r="D8" s="113" t="s">
        <v>61</v>
      </c>
      <c r="E8" s="113" t="s">
        <v>907</v>
      </c>
      <c r="F8" s="113" t="s">
        <v>909</v>
      </c>
      <c r="G8" s="167" t="s">
        <v>407</v>
      </c>
      <c r="H8" s="113" t="s">
        <v>865</v>
      </c>
      <c r="I8" s="167" t="s">
        <v>363</v>
      </c>
      <c r="J8" s="113" t="s">
        <v>364</v>
      </c>
      <c r="K8" s="114" t="s">
        <v>603</v>
      </c>
      <c r="L8" s="113" t="s">
        <v>359</v>
      </c>
      <c r="M8" s="113" t="s">
        <v>73</v>
      </c>
      <c r="N8" s="113"/>
      <c r="O8" s="115">
        <v>55881.65</v>
      </c>
      <c r="P8" s="115">
        <v>0</v>
      </c>
      <c r="Q8" s="115">
        <v>55881.65</v>
      </c>
      <c r="R8" s="115">
        <v>0</v>
      </c>
      <c r="S8" s="157" t="s">
        <v>48</v>
      </c>
    </row>
    <row r="9" spans="1:20" s="65" customFormat="1" ht="336">
      <c r="A9" s="169">
        <v>4</v>
      </c>
      <c r="B9" s="47" t="s">
        <v>60</v>
      </c>
      <c r="C9" s="170" t="s">
        <v>990</v>
      </c>
      <c r="D9" s="47" t="s">
        <v>354</v>
      </c>
      <c r="E9" s="47" t="s">
        <v>461</v>
      </c>
      <c r="F9" s="47" t="s">
        <v>405</v>
      </c>
      <c r="G9" s="175" t="s">
        <v>365</v>
      </c>
      <c r="H9" s="47" t="s">
        <v>366</v>
      </c>
      <c r="I9" s="176" t="s">
        <v>116</v>
      </c>
      <c r="J9" s="47" t="s">
        <v>367</v>
      </c>
      <c r="K9" s="172" t="s">
        <v>311</v>
      </c>
      <c r="L9" s="47" t="s">
        <v>359</v>
      </c>
      <c r="M9" s="47" t="s">
        <v>73</v>
      </c>
      <c r="N9" s="47"/>
      <c r="O9" s="174">
        <v>2000</v>
      </c>
      <c r="P9" s="174">
        <v>0</v>
      </c>
      <c r="Q9" s="174">
        <v>0</v>
      </c>
      <c r="R9" s="174">
        <v>0</v>
      </c>
      <c r="S9" s="170" t="s">
        <v>48</v>
      </c>
    </row>
    <row r="10" spans="1:20" s="65" customFormat="1" ht="336">
      <c r="A10" s="112">
        <v>5</v>
      </c>
      <c r="B10" s="113" t="s">
        <v>60</v>
      </c>
      <c r="C10" s="157" t="s">
        <v>993</v>
      </c>
      <c r="D10" s="113" t="s">
        <v>61</v>
      </c>
      <c r="E10" s="113" t="s">
        <v>989</v>
      </c>
      <c r="F10" s="113" t="s">
        <v>608</v>
      </c>
      <c r="G10" s="177" t="s">
        <v>355</v>
      </c>
      <c r="H10" s="113" t="s">
        <v>356</v>
      </c>
      <c r="I10" s="113" t="s">
        <v>694</v>
      </c>
      <c r="J10" s="113" t="s">
        <v>991</v>
      </c>
      <c r="K10" s="114" t="s">
        <v>992</v>
      </c>
      <c r="L10" s="178" t="s">
        <v>359</v>
      </c>
      <c r="M10" s="113"/>
      <c r="N10" s="113" t="s">
        <v>73</v>
      </c>
      <c r="O10" s="115">
        <v>0</v>
      </c>
      <c r="P10" s="115">
        <v>30000</v>
      </c>
      <c r="Q10" s="115">
        <v>0</v>
      </c>
      <c r="R10" s="115">
        <v>30000</v>
      </c>
      <c r="S10" s="157" t="s">
        <v>48</v>
      </c>
    </row>
    <row r="11" spans="1:20" s="65" customFormat="1" ht="336">
      <c r="A11" s="169">
        <v>6</v>
      </c>
      <c r="B11" s="113" t="s">
        <v>60</v>
      </c>
      <c r="C11" s="113" t="s">
        <v>995</v>
      </c>
      <c r="D11" s="113" t="s">
        <v>806</v>
      </c>
      <c r="E11" s="113" t="s">
        <v>994</v>
      </c>
      <c r="F11" s="113" t="s">
        <v>150</v>
      </c>
      <c r="G11" s="27" t="s">
        <v>695</v>
      </c>
      <c r="H11" s="113" t="s">
        <v>803</v>
      </c>
      <c r="I11" s="113" t="s">
        <v>696</v>
      </c>
      <c r="J11" s="113" t="s">
        <v>996</v>
      </c>
      <c r="K11" s="114" t="s">
        <v>309</v>
      </c>
      <c r="L11" s="113" t="s">
        <v>160</v>
      </c>
      <c r="M11" s="113"/>
      <c r="N11" s="115" t="s">
        <v>489</v>
      </c>
      <c r="O11" s="115"/>
      <c r="P11" s="124">
        <v>25000</v>
      </c>
      <c r="Q11" s="115"/>
      <c r="R11" s="124">
        <v>25000</v>
      </c>
      <c r="S11" s="113" t="s">
        <v>48</v>
      </c>
    </row>
    <row r="12" spans="1:20" s="65" customFormat="1" ht="409.5">
      <c r="A12" s="112">
        <v>7</v>
      </c>
      <c r="B12" s="47" t="s">
        <v>60</v>
      </c>
      <c r="C12" s="170" t="s">
        <v>998</v>
      </c>
      <c r="D12" s="47" t="s">
        <v>61</v>
      </c>
      <c r="E12" s="47" t="s">
        <v>997</v>
      </c>
      <c r="F12" s="47" t="s">
        <v>102</v>
      </c>
      <c r="G12" s="179" t="s">
        <v>360</v>
      </c>
      <c r="H12" s="47" t="s">
        <v>866</v>
      </c>
      <c r="I12" s="47" t="s">
        <v>784</v>
      </c>
      <c r="J12" s="47" t="s">
        <v>804</v>
      </c>
      <c r="K12" s="172" t="s">
        <v>999</v>
      </c>
      <c r="L12" s="47" t="s">
        <v>359</v>
      </c>
      <c r="M12" s="47" t="s">
        <v>127</v>
      </c>
      <c r="N12" s="47"/>
      <c r="O12" s="180">
        <v>0</v>
      </c>
      <c r="P12" s="174">
        <v>80000</v>
      </c>
      <c r="Q12" s="174">
        <v>0</v>
      </c>
      <c r="R12" s="174">
        <v>80000</v>
      </c>
      <c r="S12" s="170" t="s">
        <v>48</v>
      </c>
    </row>
    <row r="13" spans="1:20" s="65" customFormat="1" ht="408">
      <c r="A13" s="169">
        <v>8</v>
      </c>
      <c r="B13" s="113" t="s">
        <v>60</v>
      </c>
      <c r="C13" s="157" t="s">
        <v>1001</v>
      </c>
      <c r="D13" s="113" t="s">
        <v>61</v>
      </c>
      <c r="E13" s="113" t="s">
        <v>997</v>
      </c>
      <c r="F13" s="113" t="s">
        <v>1000</v>
      </c>
      <c r="G13" s="177" t="s">
        <v>407</v>
      </c>
      <c r="H13" s="113" t="s">
        <v>867</v>
      </c>
      <c r="I13" s="167" t="s">
        <v>363</v>
      </c>
      <c r="J13" s="113" t="s">
        <v>1002</v>
      </c>
      <c r="K13" s="114" t="s">
        <v>1003</v>
      </c>
      <c r="L13" s="113" t="s">
        <v>359</v>
      </c>
      <c r="M13" s="113"/>
      <c r="N13" s="113" t="s">
        <v>73</v>
      </c>
      <c r="O13" s="115"/>
      <c r="P13" s="115">
        <v>65000</v>
      </c>
      <c r="Q13" s="115">
        <v>0</v>
      </c>
      <c r="R13" s="115">
        <v>65000</v>
      </c>
      <c r="S13" s="157" t="s">
        <v>48</v>
      </c>
    </row>
    <row r="14" spans="1:20" s="65" customFormat="1" ht="336">
      <c r="A14" s="112">
        <v>9</v>
      </c>
      <c r="B14" s="47" t="s">
        <v>60</v>
      </c>
      <c r="C14" s="170" t="s">
        <v>1004</v>
      </c>
      <c r="D14" s="47" t="s">
        <v>61</v>
      </c>
      <c r="E14" s="47" t="s">
        <v>997</v>
      </c>
      <c r="F14" s="47" t="s">
        <v>608</v>
      </c>
      <c r="G14" s="177" t="s">
        <v>365</v>
      </c>
      <c r="H14" s="47" t="s">
        <v>366</v>
      </c>
      <c r="I14" s="176" t="s">
        <v>116</v>
      </c>
      <c r="J14" s="47" t="s">
        <v>367</v>
      </c>
      <c r="K14" s="172" t="s">
        <v>311</v>
      </c>
      <c r="L14" s="47" t="s">
        <v>359</v>
      </c>
      <c r="M14" s="47"/>
      <c r="N14" s="47" t="s">
        <v>73</v>
      </c>
      <c r="O14" s="174">
        <v>0</v>
      </c>
      <c r="P14" s="174">
        <v>2000</v>
      </c>
      <c r="Q14" s="174">
        <v>0</v>
      </c>
      <c r="R14" s="174">
        <v>0</v>
      </c>
      <c r="S14" s="170" t="s">
        <v>48</v>
      </c>
    </row>
    <row r="15" spans="1:20" s="65" customFormat="1">
      <c r="P15" s="60"/>
    </row>
    <row r="16" spans="1:20" ht="15">
      <c r="P16" s="229"/>
      <c r="Q16" s="230" t="s">
        <v>1102</v>
      </c>
      <c r="R16" s="227" t="s">
        <v>1103</v>
      </c>
      <c r="S16" s="228"/>
    </row>
    <row r="17" spans="16:19" ht="15">
      <c r="P17" s="229"/>
      <c r="Q17" s="230"/>
      <c r="R17" s="128">
        <v>2020</v>
      </c>
      <c r="S17" s="128">
        <v>2021</v>
      </c>
    </row>
    <row r="18" spans="16:19" ht="15">
      <c r="P18" s="128" t="s">
        <v>58</v>
      </c>
      <c r="Q18" s="129">
        <v>9</v>
      </c>
      <c r="R18" s="131">
        <f>Q6+Q7+Q8+Q9</f>
        <v>147665.41</v>
      </c>
      <c r="S18" s="130">
        <f>R14+R13+R12+R10+R11</f>
        <v>200000</v>
      </c>
    </row>
  </sheetData>
  <mergeCells count="19">
    <mergeCell ref="P16:P17"/>
    <mergeCell ref="Q16:Q17"/>
    <mergeCell ref="R16:S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5"/>
  <sheetViews>
    <sheetView topLeftCell="E10" zoomScale="80" zoomScaleNormal="80" workbookViewId="0">
      <selection activeCell="N14" sqref="N14"/>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19" customWidth="1"/>
    <col min="8" max="8" width="22.7109375" customWidth="1"/>
    <col min="9" max="9" width="13.7109375" customWidth="1"/>
    <col min="10" max="10" width="24.5703125" customWidth="1"/>
    <col min="12" max="12" width="12.42578125" customWidth="1"/>
    <col min="15" max="15" width="9.140625" style="18"/>
    <col min="16" max="16" width="14.42578125" style="18" customWidth="1"/>
    <col min="17" max="17" width="13.85546875" style="18" bestFit="1" customWidth="1"/>
    <col min="18" max="18" width="10.5703125" customWidth="1"/>
    <col min="19" max="19" width="13.7109375" bestFit="1" customWidth="1"/>
  </cols>
  <sheetData>
    <row r="1" spans="1:19" ht="15.75" customHeight="1">
      <c r="A1" s="265" t="s">
        <v>1250</v>
      </c>
      <c r="B1" s="265"/>
      <c r="C1" s="265"/>
      <c r="D1" s="265"/>
      <c r="E1" s="265"/>
      <c r="F1" s="265"/>
      <c r="G1" s="265"/>
      <c r="H1" s="265"/>
      <c r="I1" s="265"/>
      <c r="J1" s="265"/>
      <c r="K1" s="266"/>
      <c r="L1" s="266"/>
      <c r="M1" s="266"/>
      <c r="N1" s="266"/>
      <c r="O1" s="266"/>
      <c r="P1" s="266"/>
      <c r="Q1" s="266"/>
      <c r="R1" s="266"/>
      <c r="S1" s="266"/>
    </row>
    <row r="2" spans="1:19">
      <c r="A2" s="40"/>
      <c r="B2" s="40"/>
      <c r="C2" s="40"/>
      <c r="D2" s="40"/>
      <c r="E2" s="40"/>
      <c r="F2" s="40"/>
      <c r="G2" s="49"/>
      <c r="H2" s="40"/>
      <c r="I2" s="40"/>
      <c r="J2" s="40"/>
      <c r="K2" s="40"/>
      <c r="L2" s="40"/>
      <c r="M2" s="40"/>
      <c r="N2" s="40"/>
      <c r="O2" s="41"/>
      <c r="P2" s="41"/>
      <c r="Q2" s="268"/>
      <c r="R2" s="269"/>
      <c r="S2" s="269"/>
    </row>
    <row r="3" spans="1:19" ht="42.75" customHeight="1">
      <c r="A3" s="258" t="s">
        <v>0</v>
      </c>
      <c r="B3" s="258" t="s">
        <v>1</v>
      </c>
      <c r="C3" s="258" t="s">
        <v>2</v>
      </c>
      <c r="D3" s="258" t="s">
        <v>3</v>
      </c>
      <c r="E3" s="258" t="s">
        <v>4</v>
      </c>
      <c r="F3" s="258" t="s">
        <v>5</v>
      </c>
      <c r="G3" s="258" t="s">
        <v>6</v>
      </c>
      <c r="H3" s="258" t="s">
        <v>7</v>
      </c>
      <c r="I3" s="258" t="s">
        <v>8</v>
      </c>
      <c r="J3" s="270" t="s">
        <v>9</v>
      </c>
      <c r="K3" s="271"/>
      <c r="L3" s="258" t="s">
        <v>10</v>
      </c>
      <c r="M3" s="260" t="s">
        <v>11</v>
      </c>
      <c r="N3" s="261"/>
      <c r="O3" s="262" t="s">
        <v>12</v>
      </c>
      <c r="P3" s="263"/>
      <c r="Q3" s="264" t="s">
        <v>13</v>
      </c>
      <c r="R3" s="264"/>
      <c r="S3" s="240" t="s">
        <v>14</v>
      </c>
    </row>
    <row r="4" spans="1:19" ht="24">
      <c r="A4" s="259"/>
      <c r="B4" s="259"/>
      <c r="C4" s="267"/>
      <c r="D4" s="259"/>
      <c r="E4" s="259"/>
      <c r="F4" s="259"/>
      <c r="G4" s="259"/>
      <c r="H4" s="259"/>
      <c r="I4" s="259"/>
      <c r="J4" s="66" t="s">
        <v>15</v>
      </c>
      <c r="K4" s="67" t="s">
        <v>16</v>
      </c>
      <c r="L4" s="259"/>
      <c r="M4" s="66">
        <v>2020</v>
      </c>
      <c r="N4" s="66">
        <v>2021</v>
      </c>
      <c r="O4" s="66">
        <v>2020</v>
      </c>
      <c r="P4" s="66">
        <v>2021</v>
      </c>
      <c r="Q4" s="66">
        <v>2020</v>
      </c>
      <c r="R4" s="66">
        <v>2021</v>
      </c>
      <c r="S4" s="241"/>
    </row>
    <row r="5" spans="1:19">
      <c r="A5" s="66" t="s">
        <v>17</v>
      </c>
      <c r="B5" s="66" t="s">
        <v>18</v>
      </c>
      <c r="C5" s="66" t="s">
        <v>19</v>
      </c>
      <c r="D5" s="66" t="s">
        <v>20</v>
      </c>
      <c r="E5" s="66" t="s">
        <v>21</v>
      </c>
      <c r="F5" s="66" t="s">
        <v>22</v>
      </c>
      <c r="G5" s="66" t="s">
        <v>23</v>
      </c>
      <c r="H5" s="66" t="s">
        <v>24</v>
      </c>
      <c r="I5" s="66" t="s">
        <v>25</v>
      </c>
      <c r="J5" s="66" t="s">
        <v>26</v>
      </c>
      <c r="K5" s="66" t="s">
        <v>27</v>
      </c>
      <c r="L5" s="66" t="s">
        <v>28</v>
      </c>
      <c r="M5" s="66" t="s">
        <v>29</v>
      </c>
      <c r="N5" s="66" t="s">
        <v>30</v>
      </c>
      <c r="O5" s="68" t="s">
        <v>31</v>
      </c>
      <c r="P5" s="68" t="s">
        <v>32</v>
      </c>
      <c r="Q5" s="68" t="s">
        <v>133</v>
      </c>
      <c r="R5" s="66" t="s">
        <v>34</v>
      </c>
      <c r="S5" s="66" t="s">
        <v>35</v>
      </c>
    </row>
    <row r="6" spans="1:19" s="14" customFormat="1" ht="348">
      <c r="A6" s="122">
        <v>1</v>
      </c>
      <c r="B6" s="113" t="s">
        <v>134</v>
      </c>
      <c r="C6" s="113" t="s">
        <v>1046</v>
      </c>
      <c r="D6" s="113" t="s">
        <v>447</v>
      </c>
      <c r="E6" s="27" t="s">
        <v>785</v>
      </c>
      <c r="F6" s="113" t="s">
        <v>135</v>
      </c>
      <c r="G6" s="27" t="s">
        <v>136</v>
      </c>
      <c r="H6" s="113" t="s">
        <v>137</v>
      </c>
      <c r="I6" s="113" t="s">
        <v>138</v>
      </c>
      <c r="J6" s="113" t="s">
        <v>139</v>
      </c>
      <c r="K6" s="114" t="s">
        <v>1116</v>
      </c>
      <c r="L6" s="122" t="s">
        <v>140</v>
      </c>
      <c r="M6" s="122" t="s">
        <v>73</v>
      </c>
      <c r="N6" s="122" t="s">
        <v>73</v>
      </c>
      <c r="O6" s="124">
        <v>42753.57</v>
      </c>
      <c r="P6" s="124">
        <v>10000</v>
      </c>
      <c r="Q6" s="124">
        <v>42753.57</v>
      </c>
      <c r="R6" s="124">
        <v>10000</v>
      </c>
      <c r="S6" s="122" t="s">
        <v>492</v>
      </c>
    </row>
    <row r="7" spans="1:19" s="120" customFormat="1" ht="337.5" customHeight="1">
      <c r="A7" s="122">
        <v>2</v>
      </c>
      <c r="B7" s="113" t="s">
        <v>60</v>
      </c>
      <c r="C7" s="113" t="s">
        <v>1049</v>
      </c>
      <c r="D7" s="113" t="s">
        <v>141</v>
      </c>
      <c r="E7" s="113" t="s">
        <v>1048</v>
      </c>
      <c r="F7" s="113" t="s">
        <v>135</v>
      </c>
      <c r="G7" s="27" t="s">
        <v>142</v>
      </c>
      <c r="H7" s="123" t="s">
        <v>1047</v>
      </c>
      <c r="I7" s="122" t="s">
        <v>143</v>
      </c>
      <c r="J7" s="113" t="s">
        <v>1117</v>
      </c>
      <c r="K7" s="114" t="s">
        <v>1118</v>
      </c>
      <c r="L7" s="122" t="s">
        <v>144</v>
      </c>
      <c r="M7" s="122"/>
      <c r="N7" s="122" t="s">
        <v>73</v>
      </c>
      <c r="O7" s="124">
        <v>0</v>
      </c>
      <c r="P7" s="124">
        <v>500</v>
      </c>
      <c r="Q7" s="124">
        <v>0</v>
      </c>
      <c r="R7" s="124">
        <v>500</v>
      </c>
      <c r="S7" s="122" t="s">
        <v>492</v>
      </c>
    </row>
    <row r="8" spans="1:19" s="17" customFormat="1" ht="336">
      <c r="A8" s="122">
        <v>3</v>
      </c>
      <c r="B8" s="113" t="s">
        <v>134</v>
      </c>
      <c r="C8" s="113" t="s">
        <v>1053</v>
      </c>
      <c r="D8" s="113" t="s">
        <v>145</v>
      </c>
      <c r="E8" s="113" t="s">
        <v>1052</v>
      </c>
      <c r="F8" s="113" t="s">
        <v>146</v>
      </c>
      <c r="G8" s="27" t="s">
        <v>1050</v>
      </c>
      <c r="H8" s="113" t="s">
        <v>147</v>
      </c>
      <c r="I8" s="113" t="s">
        <v>148</v>
      </c>
      <c r="J8" s="122" t="s">
        <v>149</v>
      </c>
      <c r="K8" s="163" t="s">
        <v>1119</v>
      </c>
      <c r="L8" s="122" t="s">
        <v>1051</v>
      </c>
      <c r="M8" s="122" t="s">
        <v>73</v>
      </c>
      <c r="N8" s="122" t="s">
        <v>73</v>
      </c>
      <c r="O8" s="124">
        <v>1630.8</v>
      </c>
      <c r="P8" s="124">
        <v>5000</v>
      </c>
      <c r="Q8" s="124">
        <v>1630.8</v>
      </c>
      <c r="R8" s="124">
        <v>5000</v>
      </c>
      <c r="S8" s="122" t="s">
        <v>492</v>
      </c>
    </row>
    <row r="9" spans="1:19" s="17" customFormat="1" ht="264">
      <c r="A9" s="127">
        <v>4</v>
      </c>
      <c r="B9" s="113" t="s">
        <v>60</v>
      </c>
      <c r="C9" s="113" t="s">
        <v>498</v>
      </c>
      <c r="D9" s="113" t="s">
        <v>141</v>
      </c>
      <c r="E9" s="113" t="s">
        <v>786</v>
      </c>
      <c r="F9" s="113" t="s">
        <v>150</v>
      </c>
      <c r="G9" s="113" t="s">
        <v>151</v>
      </c>
      <c r="H9" s="113" t="s">
        <v>152</v>
      </c>
      <c r="I9" s="113" t="s">
        <v>153</v>
      </c>
      <c r="J9" s="113" t="s">
        <v>154</v>
      </c>
      <c r="K9" s="114" t="s">
        <v>155</v>
      </c>
      <c r="L9" s="113" t="s">
        <v>156</v>
      </c>
      <c r="M9" s="122" t="s">
        <v>73</v>
      </c>
      <c r="N9" s="127" t="s">
        <v>66</v>
      </c>
      <c r="O9" s="124">
        <v>63500</v>
      </c>
      <c r="P9" s="124">
        <v>0</v>
      </c>
      <c r="Q9" s="115">
        <v>63500</v>
      </c>
      <c r="R9" s="124">
        <v>0</v>
      </c>
      <c r="S9" s="113" t="s">
        <v>492</v>
      </c>
    </row>
    <row r="10" spans="1:19" s="83" customFormat="1" ht="288">
      <c r="A10" s="127">
        <v>5</v>
      </c>
      <c r="B10" s="113" t="s">
        <v>60</v>
      </c>
      <c r="C10" s="113" t="s">
        <v>868</v>
      </c>
      <c r="D10" s="113" t="s">
        <v>141</v>
      </c>
      <c r="E10" s="113" t="s">
        <v>787</v>
      </c>
      <c r="F10" s="113" t="s">
        <v>150</v>
      </c>
      <c r="G10" s="113" t="s">
        <v>157</v>
      </c>
      <c r="H10" s="113" t="s">
        <v>805</v>
      </c>
      <c r="I10" s="113" t="s">
        <v>158</v>
      </c>
      <c r="J10" s="113" t="s">
        <v>159</v>
      </c>
      <c r="K10" s="114" t="s">
        <v>579</v>
      </c>
      <c r="L10" s="113" t="s">
        <v>160</v>
      </c>
      <c r="M10" s="122" t="s">
        <v>73</v>
      </c>
      <c r="N10" s="115" t="s">
        <v>66</v>
      </c>
      <c r="O10" s="115">
        <v>17405.8</v>
      </c>
      <c r="P10" s="124">
        <v>0</v>
      </c>
      <c r="Q10" s="115">
        <v>17405.8</v>
      </c>
      <c r="R10" s="124">
        <v>0</v>
      </c>
      <c r="S10" s="113" t="s">
        <v>492</v>
      </c>
    </row>
    <row r="11" spans="1:19" ht="300">
      <c r="A11" s="127">
        <v>6</v>
      </c>
      <c r="B11" s="113" t="s">
        <v>60</v>
      </c>
      <c r="C11" s="113" t="s">
        <v>1054</v>
      </c>
      <c r="D11" s="113" t="s">
        <v>806</v>
      </c>
      <c r="E11" s="113" t="s">
        <v>1005</v>
      </c>
      <c r="F11" s="113" t="s">
        <v>150</v>
      </c>
      <c r="G11" s="27" t="s">
        <v>161</v>
      </c>
      <c r="H11" s="113" t="s">
        <v>152</v>
      </c>
      <c r="I11" s="113" t="s">
        <v>162</v>
      </c>
      <c r="J11" s="113" t="s">
        <v>462</v>
      </c>
      <c r="K11" s="114" t="s">
        <v>1101</v>
      </c>
      <c r="L11" s="113" t="s">
        <v>156</v>
      </c>
      <c r="M11" s="113" t="s">
        <v>73</v>
      </c>
      <c r="N11" s="113" t="s">
        <v>73</v>
      </c>
      <c r="O11" s="115">
        <v>9500</v>
      </c>
      <c r="P11" s="124">
        <v>15000</v>
      </c>
      <c r="Q11" s="115">
        <v>9500</v>
      </c>
      <c r="R11" s="124">
        <v>15000</v>
      </c>
      <c r="S11" s="113" t="s">
        <v>492</v>
      </c>
    </row>
    <row r="13" spans="1:19">
      <c r="P13" s="229"/>
      <c r="Q13" s="230" t="s">
        <v>1102</v>
      </c>
      <c r="R13" s="227" t="s">
        <v>1103</v>
      </c>
      <c r="S13" s="228"/>
    </row>
    <row r="14" spans="1:19">
      <c r="P14" s="229"/>
      <c r="Q14" s="230"/>
      <c r="R14" s="128">
        <v>2020</v>
      </c>
      <c r="S14" s="128">
        <v>2021</v>
      </c>
    </row>
    <row r="15" spans="1:19">
      <c r="P15" s="128" t="s">
        <v>58</v>
      </c>
      <c r="Q15" s="129">
        <v>6</v>
      </c>
      <c r="R15" s="130">
        <f>Q6+Q7+Q8+Q9+Q10+Q11</f>
        <v>134790.16999999998</v>
      </c>
      <c r="S15" s="130">
        <f>R11+R8+R7+R6</f>
        <v>30500</v>
      </c>
    </row>
  </sheetData>
  <mergeCells count="20">
    <mergeCell ref="P13:P14"/>
    <mergeCell ref="Q13:Q14"/>
    <mergeCell ref="R13:S13"/>
    <mergeCell ref="A1:S1"/>
    <mergeCell ref="A3:A4"/>
    <mergeCell ref="B3:B4"/>
    <mergeCell ref="C3:C4"/>
    <mergeCell ref="D3:D4"/>
    <mergeCell ref="E3:E4"/>
    <mergeCell ref="F3:F4"/>
    <mergeCell ref="G3:G4"/>
    <mergeCell ref="H3:H4"/>
    <mergeCell ref="I3:I4"/>
    <mergeCell ref="Q2:S2"/>
    <mergeCell ref="J3:K3"/>
    <mergeCell ref="L3:L4"/>
    <mergeCell ref="M3:N3"/>
    <mergeCell ref="O3:P3"/>
    <mergeCell ref="Q3:R3"/>
    <mergeCell ref="S3:S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3"/>
  <sheetViews>
    <sheetView topLeftCell="D2" zoomScale="80" zoomScaleNormal="80" workbookViewId="0">
      <selection activeCell="L7" sqref="L7"/>
    </sheetView>
  </sheetViews>
  <sheetFormatPr defaultColWidth="8.85546875" defaultRowHeight="15"/>
  <cols>
    <col min="1" max="1" width="4.85546875" style="17" customWidth="1"/>
    <col min="2" max="2" width="29.42578125" style="17" customWidth="1"/>
    <col min="3" max="3" width="36.140625" style="17" customWidth="1"/>
    <col min="4" max="4" width="25.85546875" style="17" customWidth="1"/>
    <col min="5" max="5" width="35.42578125" style="17" customWidth="1"/>
    <col min="6" max="6" width="22.140625" style="17" customWidth="1"/>
    <col min="7" max="7" width="22" style="17" customWidth="1"/>
    <col min="8" max="8" width="49.85546875" style="17" customWidth="1"/>
    <col min="9" max="9" width="15.5703125" style="17" customWidth="1"/>
    <col min="10" max="10" width="16.42578125" style="17" customWidth="1"/>
    <col min="11" max="11" width="15.140625" style="21" customWidth="1"/>
    <col min="12" max="12" width="21.7109375" style="17" customWidth="1"/>
    <col min="13" max="13" width="9.42578125" style="21" customWidth="1"/>
    <col min="14" max="14" width="8.7109375" style="21" customWidth="1"/>
    <col min="15" max="15" width="15.140625" style="21" customWidth="1"/>
    <col min="16" max="16" width="15" style="21" customWidth="1"/>
    <col min="17" max="17" width="11.42578125" style="17" customWidth="1"/>
    <col min="18" max="18" width="12.7109375" style="17" bestFit="1" customWidth="1"/>
    <col min="19" max="19" width="15.5703125" style="17" customWidth="1"/>
    <col min="20" max="16384" width="8.85546875" style="17"/>
  </cols>
  <sheetData>
    <row r="1" spans="1:20" ht="15.75">
      <c r="A1" s="255" t="s">
        <v>1251</v>
      </c>
      <c r="B1" s="255"/>
      <c r="C1" s="255"/>
      <c r="D1" s="255"/>
      <c r="E1" s="255"/>
      <c r="F1" s="255"/>
      <c r="G1" s="255"/>
      <c r="H1" s="255"/>
      <c r="I1" s="255"/>
      <c r="J1" s="255"/>
      <c r="K1" s="251"/>
      <c r="L1" s="251"/>
      <c r="M1" s="251"/>
      <c r="N1" s="251"/>
      <c r="O1" s="251"/>
      <c r="P1" s="251"/>
      <c r="Q1" s="251"/>
      <c r="R1" s="251"/>
      <c r="S1" s="251"/>
      <c r="T1" s="251"/>
    </row>
    <row r="3" spans="1:20" ht="42.75" customHeight="1">
      <c r="A3" s="277" t="s">
        <v>0</v>
      </c>
      <c r="B3" s="277" t="s">
        <v>1</v>
      </c>
      <c r="C3" s="277" t="s">
        <v>2</v>
      </c>
      <c r="D3" s="277" t="s">
        <v>3</v>
      </c>
      <c r="E3" s="277" t="s">
        <v>4</v>
      </c>
      <c r="F3" s="277" t="s">
        <v>5</v>
      </c>
      <c r="G3" s="277" t="s">
        <v>6</v>
      </c>
      <c r="H3" s="277" t="s">
        <v>7</v>
      </c>
      <c r="I3" s="277" t="s">
        <v>8</v>
      </c>
      <c r="J3" s="274" t="s">
        <v>9</v>
      </c>
      <c r="K3" s="275"/>
      <c r="L3" s="277" t="s">
        <v>10</v>
      </c>
      <c r="M3" s="272" t="s">
        <v>11</v>
      </c>
      <c r="N3" s="273"/>
      <c r="O3" s="274" t="s">
        <v>12</v>
      </c>
      <c r="P3" s="275"/>
      <c r="Q3" s="276" t="s">
        <v>235</v>
      </c>
      <c r="R3" s="276"/>
      <c r="S3" s="279" t="s">
        <v>14</v>
      </c>
    </row>
    <row r="4" spans="1:20">
      <c r="A4" s="278"/>
      <c r="B4" s="278"/>
      <c r="C4" s="278"/>
      <c r="D4" s="278"/>
      <c r="E4" s="278"/>
      <c r="F4" s="278"/>
      <c r="G4" s="278"/>
      <c r="H4" s="278"/>
      <c r="I4" s="278"/>
      <c r="J4" s="38" t="s">
        <v>15</v>
      </c>
      <c r="K4" s="1" t="s">
        <v>16</v>
      </c>
      <c r="L4" s="278"/>
      <c r="M4" s="38">
        <v>2020</v>
      </c>
      <c r="N4" s="38">
        <v>2021</v>
      </c>
      <c r="O4" s="38">
        <v>2020</v>
      </c>
      <c r="P4" s="38">
        <v>2021</v>
      </c>
      <c r="Q4" s="38">
        <v>2020</v>
      </c>
      <c r="R4" s="38">
        <v>2021</v>
      </c>
      <c r="S4" s="280"/>
    </row>
    <row r="5" spans="1:20">
      <c r="A5" s="2" t="s">
        <v>17</v>
      </c>
      <c r="B5" s="11" t="s">
        <v>18</v>
      </c>
      <c r="C5" s="2" t="s">
        <v>19</v>
      </c>
      <c r="D5" s="2" t="s">
        <v>20</v>
      </c>
      <c r="E5" s="2" t="s">
        <v>21</v>
      </c>
      <c r="F5" s="2" t="s">
        <v>22</v>
      </c>
      <c r="G5" s="39" t="s">
        <v>23</v>
      </c>
      <c r="H5" s="2" t="s">
        <v>24</v>
      </c>
      <c r="I5" s="2" t="s">
        <v>25</v>
      </c>
      <c r="J5" s="2" t="s">
        <v>26</v>
      </c>
      <c r="K5" s="3" t="s">
        <v>27</v>
      </c>
      <c r="L5" s="2" t="s">
        <v>28</v>
      </c>
      <c r="M5" s="2" t="s">
        <v>29</v>
      </c>
      <c r="N5" s="2" t="s">
        <v>30</v>
      </c>
      <c r="O5" s="2" t="s">
        <v>31</v>
      </c>
      <c r="P5" s="2" t="s">
        <v>32</v>
      </c>
      <c r="Q5" s="2" t="s">
        <v>33</v>
      </c>
      <c r="R5" s="2" t="s">
        <v>34</v>
      </c>
      <c r="S5" s="4" t="s">
        <v>35</v>
      </c>
    </row>
    <row r="6" spans="1:20" ht="396">
      <c r="A6" s="112">
        <v>1</v>
      </c>
      <c r="B6" s="113" t="s">
        <v>463</v>
      </c>
      <c r="C6" s="157" t="s">
        <v>807</v>
      </c>
      <c r="D6" s="182" t="s">
        <v>808</v>
      </c>
      <c r="E6" s="183" t="s">
        <v>464</v>
      </c>
      <c r="F6" s="27" t="s">
        <v>150</v>
      </c>
      <c r="G6" s="27" t="s">
        <v>236</v>
      </c>
      <c r="H6" s="113" t="s">
        <v>237</v>
      </c>
      <c r="I6" s="113" t="s">
        <v>238</v>
      </c>
      <c r="J6" s="113" t="s">
        <v>239</v>
      </c>
      <c r="K6" s="114" t="s">
        <v>465</v>
      </c>
      <c r="L6" s="113" t="s">
        <v>240</v>
      </c>
      <c r="M6" s="113" t="s">
        <v>73</v>
      </c>
      <c r="N6" s="113"/>
      <c r="O6" s="115">
        <v>500</v>
      </c>
      <c r="P6" s="115">
        <v>0</v>
      </c>
      <c r="Q6" s="115">
        <v>500</v>
      </c>
      <c r="R6" s="115">
        <v>0</v>
      </c>
      <c r="S6" s="157" t="s">
        <v>50</v>
      </c>
    </row>
    <row r="7" spans="1:20" ht="396">
      <c r="A7" s="112">
        <v>2</v>
      </c>
      <c r="B7" s="113" t="s">
        <v>466</v>
      </c>
      <c r="C7" s="157" t="s">
        <v>809</v>
      </c>
      <c r="D7" s="182" t="s">
        <v>467</v>
      </c>
      <c r="E7" s="182" t="s">
        <v>468</v>
      </c>
      <c r="F7" s="27" t="s">
        <v>150</v>
      </c>
      <c r="G7" s="27" t="s">
        <v>241</v>
      </c>
      <c r="H7" s="113" t="s">
        <v>242</v>
      </c>
      <c r="I7" s="113" t="s">
        <v>243</v>
      </c>
      <c r="J7" s="113" t="s">
        <v>244</v>
      </c>
      <c r="K7" s="114" t="s">
        <v>500</v>
      </c>
      <c r="L7" s="113" t="s">
        <v>245</v>
      </c>
      <c r="M7" s="113" t="s">
        <v>73</v>
      </c>
      <c r="N7" s="113"/>
      <c r="O7" s="115">
        <v>1538.86</v>
      </c>
      <c r="P7" s="115">
        <v>0</v>
      </c>
      <c r="Q7" s="115">
        <v>1538.86</v>
      </c>
      <c r="R7" s="115">
        <v>0</v>
      </c>
      <c r="S7" s="157" t="s">
        <v>50</v>
      </c>
    </row>
    <row r="8" spans="1:20" ht="264">
      <c r="A8" s="112">
        <v>3</v>
      </c>
      <c r="B8" s="113" t="s">
        <v>246</v>
      </c>
      <c r="C8" s="157" t="s">
        <v>471</v>
      </c>
      <c r="D8" s="182" t="s">
        <v>469</v>
      </c>
      <c r="E8" s="182" t="s">
        <v>470</v>
      </c>
      <c r="F8" s="27" t="s">
        <v>150</v>
      </c>
      <c r="G8" s="27" t="s">
        <v>247</v>
      </c>
      <c r="H8" s="113" t="s">
        <v>248</v>
      </c>
      <c r="I8" s="113" t="s">
        <v>249</v>
      </c>
      <c r="J8" s="113" t="s">
        <v>250</v>
      </c>
      <c r="K8" s="114" t="s">
        <v>251</v>
      </c>
      <c r="L8" s="113" t="s">
        <v>252</v>
      </c>
      <c r="M8" s="113" t="s">
        <v>73</v>
      </c>
      <c r="N8" s="113"/>
      <c r="O8" s="115">
        <v>9419</v>
      </c>
      <c r="P8" s="115">
        <v>0</v>
      </c>
      <c r="Q8" s="115">
        <v>9419</v>
      </c>
      <c r="R8" s="115">
        <v>0</v>
      </c>
      <c r="S8" s="157" t="s">
        <v>50</v>
      </c>
    </row>
    <row r="9" spans="1:20" ht="396">
      <c r="A9" s="112">
        <v>4</v>
      </c>
      <c r="B9" s="113" t="s">
        <v>60</v>
      </c>
      <c r="C9" s="157" t="s">
        <v>869</v>
      </c>
      <c r="D9" s="182" t="s">
        <v>253</v>
      </c>
      <c r="E9" s="182" t="s">
        <v>472</v>
      </c>
      <c r="F9" s="27" t="s">
        <v>150</v>
      </c>
      <c r="G9" s="27" t="s">
        <v>132</v>
      </c>
      <c r="H9" s="113" t="s">
        <v>254</v>
      </c>
      <c r="I9" s="113" t="s">
        <v>255</v>
      </c>
      <c r="J9" s="113" t="s">
        <v>256</v>
      </c>
      <c r="K9" s="114" t="s">
        <v>88</v>
      </c>
      <c r="L9" s="113" t="s">
        <v>245</v>
      </c>
      <c r="M9" s="113" t="s">
        <v>73</v>
      </c>
      <c r="N9" s="113"/>
      <c r="O9" s="115">
        <v>20400</v>
      </c>
      <c r="P9" s="115">
        <v>0</v>
      </c>
      <c r="Q9" s="115">
        <v>0</v>
      </c>
      <c r="R9" s="115">
        <v>0</v>
      </c>
      <c r="S9" s="157" t="s">
        <v>50</v>
      </c>
    </row>
    <row r="10" spans="1:20" ht="396">
      <c r="A10" s="112">
        <v>5</v>
      </c>
      <c r="B10" s="113" t="s">
        <v>473</v>
      </c>
      <c r="C10" s="157" t="s">
        <v>810</v>
      </c>
      <c r="D10" s="182" t="s">
        <v>253</v>
      </c>
      <c r="E10" s="182" t="s">
        <v>474</v>
      </c>
      <c r="F10" s="27" t="s">
        <v>150</v>
      </c>
      <c r="G10" s="27" t="s">
        <v>257</v>
      </c>
      <c r="H10" s="113" t="s">
        <v>258</v>
      </c>
      <c r="I10" s="113" t="s">
        <v>259</v>
      </c>
      <c r="J10" s="113" t="s">
        <v>475</v>
      </c>
      <c r="K10" s="114" t="s">
        <v>260</v>
      </c>
      <c r="L10" s="113" t="s">
        <v>261</v>
      </c>
      <c r="M10" s="113" t="s">
        <v>73</v>
      </c>
      <c r="N10" s="113"/>
      <c r="O10" s="115">
        <v>11230</v>
      </c>
      <c r="P10" s="115">
        <v>0</v>
      </c>
      <c r="Q10" s="115">
        <v>0</v>
      </c>
      <c r="R10" s="115">
        <v>0</v>
      </c>
      <c r="S10" s="157" t="s">
        <v>50</v>
      </c>
    </row>
    <row r="11" spans="1:20" ht="372.75" customHeight="1">
      <c r="A11" s="113">
        <v>6</v>
      </c>
      <c r="B11" s="113" t="s">
        <v>60</v>
      </c>
      <c r="C11" s="113" t="s">
        <v>811</v>
      </c>
      <c r="D11" s="182" t="s">
        <v>253</v>
      </c>
      <c r="E11" s="182" t="s">
        <v>476</v>
      </c>
      <c r="F11" s="27" t="s">
        <v>150</v>
      </c>
      <c r="G11" s="27" t="s">
        <v>262</v>
      </c>
      <c r="H11" s="113" t="s">
        <v>263</v>
      </c>
      <c r="I11" s="113" t="s">
        <v>565</v>
      </c>
      <c r="J11" s="113" t="s">
        <v>566</v>
      </c>
      <c r="K11" s="114" t="s">
        <v>567</v>
      </c>
      <c r="L11" s="113" t="s">
        <v>261</v>
      </c>
      <c r="M11" s="113" t="s">
        <v>112</v>
      </c>
      <c r="N11" s="113"/>
      <c r="O11" s="115">
        <v>88542.14</v>
      </c>
      <c r="P11" s="115">
        <v>0</v>
      </c>
      <c r="Q11" s="115">
        <v>88542.14</v>
      </c>
      <c r="R11" s="115">
        <v>0</v>
      </c>
      <c r="S11" s="113" t="s">
        <v>50</v>
      </c>
    </row>
    <row r="12" spans="1:20" ht="264">
      <c r="A12" s="112">
        <v>7</v>
      </c>
      <c r="B12" s="113" t="s">
        <v>463</v>
      </c>
      <c r="C12" s="157" t="s">
        <v>1007</v>
      </c>
      <c r="D12" s="182" t="s">
        <v>812</v>
      </c>
      <c r="E12" s="183" t="s">
        <v>1006</v>
      </c>
      <c r="F12" s="113" t="s">
        <v>150</v>
      </c>
      <c r="G12" s="27" t="s">
        <v>697</v>
      </c>
      <c r="H12" s="113" t="s">
        <v>842</v>
      </c>
      <c r="I12" s="113" t="s">
        <v>238</v>
      </c>
      <c r="J12" s="113" t="s">
        <v>698</v>
      </c>
      <c r="K12" s="114" t="s">
        <v>699</v>
      </c>
      <c r="L12" s="113" t="s">
        <v>240</v>
      </c>
      <c r="M12" s="113"/>
      <c r="N12" s="113" t="s">
        <v>73</v>
      </c>
      <c r="O12" s="115">
        <v>0</v>
      </c>
      <c r="P12" s="115">
        <v>1500</v>
      </c>
      <c r="Q12" s="115">
        <v>0</v>
      </c>
      <c r="R12" s="115">
        <v>1500</v>
      </c>
      <c r="S12" s="157" t="s">
        <v>50</v>
      </c>
    </row>
    <row r="13" spans="1:20" ht="264">
      <c r="A13" s="112">
        <v>8</v>
      </c>
      <c r="B13" s="113" t="s">
        <v>843</v>
      </c>
      <c r="C13" s="157" t="s">
        <v>1009</v>
      </c>
      <c r="D13" s="182" t="s">
        <v>1008</v>
      </c>
      <c r="E13" s="183" t="s">
        <v>1006</v>
      </c>
      <c r="F13" s="113" t="s">
        <v>150</v>
      </c>
      <c r="G13" s="27" t="s">
        <v>700</v>
      </c>
      <c r="H13" s="113" t="s">
        <v>703</v>
      </c>
      <c r="I13" s="113" t="s">
        <v>701</v>
      </c>
      <c r="J13" s="113" t="s">
        <v>704</v>
      </c>
      <c r="K13" s="114" t="s">
        <v>705</v>
      </c>
      <c r="L13" s="113" t="s">
        <v>702</v>
      </c>
      <c r="M13" s="113"/>
      <c r="N13" s="113" t="s">
        <v>73</v>
      </c>
      <c r="O13" s="115">
        <v>0</v>
      </c>
      <c r="P13" s="115">
        <v>10059</v>
      </c>
      <c r="Q13" s="115">
        <v>0</v>
      </c>
      <c r="R13" s="115">
        <v>10059</v>
      </c>
      <c r="S13" s="157" t="s">
        <v>50</v>
      </c>
    </row>
    <row r="14" spans="1:20" ht="264">
      <c r="A14" s="112">
        <v>9</v>
      </c>
      <c r="B14" s="113" t="s">
        <v>60</v>
      </c>
      <c r="C14" s="157" t="s">
        <v>814</v>
      </c>
      <c r="D14" s="182" t="s">
        <v>708</v>
      </c>
      <c r="E14" s="183" t="s">
        <v>1010</v>
      </c>
      <c r="F14" s="113" t="s">
        <v>150</v>
      </c>
      <c r="G14" s="27" t="s">
        <v>706</v>
      </c>
      <c r="H14" s="113" t="s">
        <v>709</v>
      </c>
      <c r="I14" s="113" t="s">
        <v>701</v>
      </c>
      <c r="J14" s="113" t="s">
        <v>704</v>
      </c>
      <c r="K14" s="114" t="s">
        <v>710</v>
      </c>
      <c r="L14" s="113" t="s">
        <v>707</v>
      </c>
      <c r="M14" s="113"/>
      <c r="N14" s="113" t="s">
        <v>73</v>
      </c>
      <c r="O14" s="115">
        <v>0</v>
      </c>
      <c r="P14" s="115">
        <v>13266</v>
      </c>
      <c r="Q14" s="115">
        <v>0</v>
      </c>
      <c r="R14" s="115">
        <v>13266</v>
      </c>
      <c r="S14" s="157" t="s">
        <v>50</v>
      </c>
    </row>
    <row r="15" spans="1:20" ht="264">
      <c r="A15" s="112">
        <v>10</v>
      </c>
      <c r="B15" s="113" t="s">
        <v>60</v>
      </c>
      <c r="C15" s="157" t="s">
        <v>1009</v>
      </c>
      <c r="D15" s="182" t="s">
        <v>815</v>
      </c>
      <c r="E15" s="183" t="s">
        <v>1010</v>
      </c>
      <c r="F15" s="113" t="s">
        <v>150</v>
      </c>
      <c r="G15" s="27" t="s">
        <v>711</v>
      </c>
      <c r="H15" s="113" t="s">
        <v>860</v>
      </c>
      <c r="I15" s="113" t="s">
        <v>712</v>
      </c>
      <c r="J15" s="113" t="s">
        <v>714</v>
      </c>
      <c r="K15" s="114" t="s">
        <v>715</v>
      </c>
      <c r="L15" s="113" t="s">
        <v>713</v>
      </c>
      <c r="M15" s="113"/>
      <c r="N15" s="113" t="s">
        <v>73</v>
      </c>
      <c r="O15" s="115">
        <v>0</v>
      </c>
      <c r="P15" s="115">
        <v>13875</v>
      </c>
      <c r="Q15" s="115">
        <v>0</v>
      </c>
      <c r="R15" s="115">
        <v>13875</v>
      </c>
      <c r="S15" s="157" t="s">
        <v>50</v>
      </c>
    </row>
    <row r="16" spans="1:20" ht="264">
      <c r="A16" s="112">
        <v>11</v>
      </c>
      <c r="B16" s="113" t="s">
        <v>60</v>
      </c>
      <c r="C16" s="157" t="s">
        <v>1009</v>
      </c>
      <c r="D16" s="182" t="s">
        <v>815</v>
      </c>
      <c r="E16" s="183" t="s">
        <v>1010</v>
      </c>
      <c r="F16" s="113" t="s">
        <v>150</v>
      </c>
      <c r="G16" s="27" t="s">
        <v>716</v>
      </c>
      <c r="H16" s="113" t="s">
        <v>816</v>
      </c>
      <c r="I16" s="113" t="s">
        <v>717</v>
      </c>
      <c r="J16" s="113" t="s">
        <v>719</v>
      </c>
      <c r="K16" s="114">
        <v>1</v>
      </c>
      <c r="L16" s="113" t="s">
        <v>718</v>
      </c>
      <c r="M16" s="113"/>
      <c r="N16" s="113" t="s">
        <v>73</v>
      </c>
      <c r="O16" s="115">
        <v>0</v>
      </c>
      <c r="P16" s="115">
        <v>12300</v>
      </c>
      <c r="Q16" s="115">
        <v>0</v>
      </c>
      <c r="R16" s="115">
        <v>12300</v>
      </c>
      <c r="S16" s="157" t="s">
        <v>50</v>
      </c>
    </row>
    <row r="17" spans="1:19" s="102" customFormat="1" ht="228">
      <c r="A17" s="113">
        <v>12</v>
      </c>
      <c r="B17" s="113" t="s">
        <v>60</v>
      </c>
      <c r="C17" s="113" t="s">
        <v>1013</v>
      </c>
      <c r="D17" s="182" t="s">
        <v>817</v>
      </c>
      <c r="E17" s="183" t="s">
        <v>1011</v>
      </c>
      <c r="F17" s="113" t="s">
        <v>150</v>
      </c>
      <c r="G17" s="27" t="s">
        <v>720</v>
      </c>
      <c r="H17" s="113" t="s">
        <v>818</v>
      </c>
      <c r="I17" s="113" t="s">
        <v>721</v>
      </c>
      <c r="J17" s="113" t="s">
        <v>722</v>
      </c>
      <c r="K17" s="113" t="s">
        <v>723</v>
      </c>
      <c r="L17" s="113" t="s">
        <v>293</v>
      </c>
      <c r="M17" s="113"/>
      <c r="N17" s="113" t="s">
        <v>73</v>
      </c>
      <c r="O17" s="113">
        <v>0</v>
      </c>
      <c r="P17" s="28">
        <v>99000</v>
      </c>
      <c r="Q17" s="113">
        <v>0</v>
      </c>
      <c r="R17" s="28">
        <v>99000</v>
      </c>
      <c r="S17" s="113" t="s">
        <v>50</v>
      </c>
    </row>
    <row r="18" spans="1:19" s="102" customFormat="1" ht="276">
      <c r="A18" s="113">
        <v>13</v>
      </c>
      <c r="B18" s="113" t="s">
        <v>819</v>
      </c>
      <c r="C18" s="113" t="s">
        <v>813</v>
      </c>
      <c r="D18" s="182" t="s">
        <v>820</v>
      </c>
      <c r="E18" s="183" t="s">
        <v>1012</v>
      </c>
      <c r="F18" s="113" t="s">
        <v>150</v>
      </c>
      <c r="G18" s="27" t="s">
        <v>725</v>
      </c>
      <c r="H18" s="113" t="s">
        <v>726</v>
      </c>
      <c r="I18" s="113" t="s">
        <v>724</v>
      </c>
      <c r="J18" s="113" t="s">
        <v>727</v>
      </c>
      <c r="K18" s="113" t="s">
        <v>728</v>
      </c>
      <c r="L18" s="113" t="s">
        <v>718</v>
      </c>
      <c r="M18" s="113"/>
      <c r="N18" s="113" t="s">
        <v>73</v>
      </c>
      <c r="O18" s="28">
        <v>0</v>
      </c>
      <c r="P18" s="28">
        <v>11230</v>
      </c>
      <c r="Q18" s="28">
        <v>0</v>
      </c>
      <c r="R18" s="28">
        <v>11230</v>
      </c>
      <c r="S18" s="113" t="s">
        <v>50</v>
      </c>
    </row>
    <row r="19" spans="1:19" ht="228">
      <c r="A19" s="113">
        <v>14</v>
      </c>
      <c r="B19" s="113" t="s">
        <v>60</v>
      </c>
      <c r="C19" s="113" t="s">
        <v>1009</v>
      </c>
      <c r="D19" s="182" t="s">
        <v>820</v>
      </c>
      <c r="E19" s="183" t="s">
        <v>1014</v>
      </c>
      <c r="F19" s="113" t="s">
        <v>150</v>
      </c>
      <c r="G19" s="27" t="s">
        <v>272</v>
      </c>
      <c r="H19" s="113" t="s">
        <v>729</v>
      </c>
      <c r="I19" s="113" t="s">
        <v>255</v>
      </c>
      <c r="J19" s="113" t="s">
        <v>730</v>
      </c>
      <c r="K19" s="113">
        <v>100</v>
      </c>
      <c r="L19" s="113" t="s">
        <v>702</v>
      </c>
      <c r="M19" s="113"/>
      <c r="N19" s="113" t="s">
        <v>73</v>
      </c>
      <c r="O19" s="28">
        <v>0</v>
      </c>
      <c r="P19" s="28">
        <v>20400</v>
      </c>
      <c r="Q19" s="28">
        <v>0</v>
      </c>
      <c r="R19" s="28">
        <v>0</v>
      </c>
      <c r="S19" s="113" t="s">
        <v>50</v>
      </c>
    </row>
    <row r="21" spans="1:19">
      <c r="P21" s="229"/>
      <c r="Q21" s="230" t="s">
        <v>1102</v>
      </c>
      <c r="R21" s="227" t="s">
        <v>1103</v>
      </c>
      <c r="S21" s="228"/>
    </row>
    <row r="22" spans="1:19">
      <c r="P22" s="229"/>
      <c r="Q22" s="230"/>
      <c r="R22" s="128">
        <v>2020</v>
      </c>
      <c r="S22" s="128">
        <v>2021</v>
      </c>
    </row>
    <row r="23" spans="1:19">
      <c r="P23" s="128" t="s">
        <v>58</v>
      </c>
      <c r="Q23" s="129">
        <v>14</v>
      </c>
      <c r="R23" s="130">
        <f>Q6+Q7+Q8+Q11+Q10+Q9</f>
        <v>100000</v>
      </c>
      <c r="S23" s="130">
        <f>R19+R18+R17+R16+R15+R14+R13+R12</f>
        <v>161230</v>
      </c>
    </row>
  </sheetData>
  <mergeCells count="19">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P21:P22"/>
    <mergeCell ref="Q21:Q22"/>
    <mergeCell ref="R21:S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
  <sheetViews>
    <sheetView topLeftCell="G2" zoomScale="90" zoomScaleNormal="90" workbookViewId="0">
      <selection activeCell="Q6" sqref="Q6"/>
    </sheetView>
  </sheetViews>
  <sheetFormatPr defaultColWidth="8.85546875" defaultRowHeight="15"/>
  <cols>
    <col min="1" max="1" width="7.28515625" style="17" customWidth="1"/>
    <col min="2" max="2" width="19.7109375" style="17" customWidth="1"/>
    <col min="3" max="3" width="43.28515625" style="17" customWidth="1"/>
    <col min="4" max="4" width="20.7109375" style="17" customWidth="1"/>
    <col min="5" max="5" width="32.140625" style="17" customWidth="1"/>
    <col min="6" max="6" width="22.140625" style="17" customWidth="1"/>
    <col min="7" max="7" width="17" style="17" customWidth="1"/>
    <col min="8" max="8" width="49.85546875" style="17" customWidth="1"/>
    <col min="9" max="9" width="23.5703125" style="17" customWidth="1"/>
    <col min="10" max="10" width="23.28515625" style="17" customWidth="1"/>
    <col min="11" max="11" width="22" style="21" customWidth="1"/>
    <col min="12" max="12" width="26.7109375" style="17" customWidth="1"/>
    <col min="13" max="13" width="16.7109375" style="21" customWidth="1"/>
    <col min="14" max="14" width="15.5703125" style="21" customWidth="1"/>
    <col min="15" max="15" width="15.42578125" style="21" customWidth="1"/>
    <col min="16" max="16" width="17" style="21" customWidth="1"/>
    <col min="17" max="17" width="17.140625" style="17" customWidth="1"/>
    <col min="18" max="18" width="18" style="17" customWidth="1"/>
    <col min="19" max="19" width="15.5703125" style="17" customWidth="1"/>
    <col min="20" max="16384" width="8.85546875" style="17"/>
  </cols>
  <sheetData>
    <row r="1" spans="1:20" ht="15.75">
      <c r="A1" s="250" t="s">
        <v>1252</v>
      </c>
      <c r="B1" s="250"/>
      <c r="C1" s="250"/>
      <c r="D1" s="250"/>
      <c r="E1" s="250"/>
      <c r="F1" s="250"/>
      <c r="G1" s="250"/>
      <c r="H1" s="250"/>
      <c r="I1" s="250"/>
      <c r="J1" s="250"/>
      <c r="K1" s="251"/>
      <c r="L1" s="251"/>
      <c r="M1" s="251"/>
      <c r="N1" s="251"/>
      <c r="O1" s="251"/>
      <c r="P1" s="251"/>
      <c r="Q1" s="251"/>
      <c r="R1" s="251"/>
      <c r="S1" s="251"/>
      <c r="T1" s="251"/>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8" customFormat="1" ht="360">
      <c r="A6" s="191">
        <v>1</v>
      </c>
      <c r="B6" s="116" t="s">
        <v>821</v>
      </c>
      <c r="C6" s="116" t="s">
        <v>1141</v>
      </c>
      <c r="D6" s="116" t="s">
        <v>61</v>
      </c>
      <c r="E6" s="119" t="s">
        <v>1142</v>
      </c>
      <c r="F6" s="116" t="s">
        <v>62</v>
      </c>
      <c r="G6" s="119" t="s">
        <v>264</v>
      </c>
      <c r="H6" s="116" t="s">
        <v>607</v>
      </c>
      <c r="I6" s="116" t="s">
        <v>265</v>
      </c>
      <c r="J6" s="116" t="s">
        <v>266</v>
      </c>
      <c r="K6" s="117" t="s">
        <v>580</v>
      </c>
      <c r="L6" s="116" t="s">
        <v>267</v>
      </c>
      <c r="M6" s="116" t="s">
        <v>73</v>
      </c>
      <c r="N6" s="116"/>
      <c r="O6" s="118">
        <v>74784</v>
      </c>
      <c r="P6" s="118">
        <v>0</v>
      </c>
      <c r="Q6" s="118">
        <v>74784</v>
      </c>
      <c r="R6" s="118">
        <v>0</v>
      </c>
      <c r="S6" s="116" t="s">
        <v>51</v>
      </c>
    </row>
    <row r="7" spans="1:20" ht="360">
      <c r="A7" s="191">
        <v>2</v>
      </c>
      <c r="B7" s="116" t="s">
        <v>268</v>
      </c>
      <c r="C7" s="116" t="s">
        <v>1141</v>
      </c>
      <c r="D7" s="116" t="s">
        <v>128</v>
      </c>
      <c r="E7" s="116" t="s">
        <v>1143</v>
      </c>
      <c r="F7" s="116" t="s">
        <v>608</v>
      </c>
      <c r="G7" s="119" t="s">
        <v>270</v>
      </c>
      <c r="H7" s="116" t="s">
        <v>271</v>
      </c>
      <c r="I7" s="116" t="s">
        <v>272</v>
      </c>
      <c r="J7" s="116" t="s">
        <v>273</v>
      </c>
      <c r="K7" s="117" t="s">
        <v>274</v>
      </c>
      <c r="L7" s="116" t="s">
        <v>275</v>
      </c>
      <c r="M7" s="116" t="s">
        <v>73</v>
      </c>
      <c r="N7" s="116"/>
      <c r="O7" s="118">
        <v>15226.25</v>
      </c>
      <c r="P7" s="118">
        <v>0</v>
      </c>
      <c r="Q7" s="118">
        <v>0</v>
      </c>
      <c r="R7" s="118">
        <v>0</v>
      </c>
      <c r="S7" s="116" t="s">
        <v>51</v>
      </c>
    </row>
    <row r="8" spans="1:20" ht="360">
      <c r="A8" s="191">
        <v>3</v>
      </c>
      <c r="B8" s="116" t="s">
        <v>276</v>
      </c>
      <c r="C8" s="116" t="s">
        <v>1141</v>
      </c>
      <c r="D8" s="116" t="s">
        <v>277</v>
      </c>
      <c r="E8" s="116" t="s">
        <v>1143</v>
      </c>
      <c r="F8" s="116" t="s">
        <v>269</v>
      </c>
      <c r="G8" s="119" t="s">
        <v>278</v>
      </c>
      <c r="H8" s="116" t="s">
        <v>271</v>
      </c>
      <c r="I8" s="116" t="s">
        <v>116</v>
      </c>
      <c r="J8" s="116" t="s">
        <v>279</v>
      </c>
      <c r="K8" s="116" t="s">
        <v>280</v>
      </c>
      <c r="L8" s="116" t="s">
        <v>281</v>
      </c>
      <c r="M8" s="116" t="s">
        <v>73</v>
      </c>
      <c r="N8" s="116"/>
      <c r="O8" s="192">
        <v>1686.6</v>
      </c>
      <c r="P8" s="192">
        <v>0</v>
      </c>
      <c r="Q8" s="192">
        <v>0</v>
      </c>
      <c r="R8" s="192">
        <v>0</v>
      </c>
      <c r="S8" s="116" t="s">
        <v>51</v>
      </c>
    </row>
    <row r="9" spans="1:20" ht="348">
      <c r="A9" s="116">
        <v>4</v>
      </c>
      <c r="B9" s="116" t="s">
        <v>844</v>
      </c>
      <c r="C9" s="116" t="s">
        <v>1144</v>
      </c>
      <c r="D9" s="116" t="s">
        <v>61</v>
      </c>
      <c r="E9" s="116" t="s">
        <v>1145</v>
      </c>
      <c r="F9" s="116" t="s">
        <v>608</v>
      </c>
      <c r="G9" s="119" t="s">
        <v>264</v>
      </c>
      <c r="H9" s="116" t="s">
        <v>607</v>
      </c>
      <c r="I9" s="116" t="s">
        <v>731</v>
      </c>
      <c r="J9" s="116" t="s">
        <v>732</v>
      </c>
      <c r="K9" s="116">
        <v>24</v>
      </c>
      <c r="L9" s="116" t="s">
        <v>267</v>
      </c>
      <c r="M9" s="116"/>
      <c r="N9" s="116" t="s">
        <v>73</v>
      </c>
      <c r="O9" s="192">
        <v>0</v>
      </c>
      <c r="P9" s="192">
        <v>110000</v>
      </c>
      <c r="Q9" s="192">
        <v>0</v>
      </c>
      <c r="R9" s="192">
        <v>110000</v>
      </c>
      <c r="S9" s="116" t="s">
        <v>51</v>
      </c>
    </row>
    <row r="10" spans="1:20" ht="324">
      <c r="A10" s="116">
        <v>5</v>
      </c>
      <c r="B10" s="116" t="s">
        <v>845</v>
      </c>
      <c r="C10" s="116" t="s">
        <v>1146</v>
      </c>
      <c r="D10" s="116" t="s">
        <v>61</v>
      </c>
      <c r="E10" s="116" t="s">
        <v>1147</v>
      </c>
      <c r="F10" s="116" t="s">
        <v>608</v>
      </c>
      <c r="G10" s="119" t="s">
        <v>272</v>
      </c>
      <c r="H10" s="116" t="s">
        <v>733</v>
      </c>
      <c r="I10" s="116" t="s">
        <v>822</v>
      </c>
      <c r="J10" s="116" t="s">
        <v>734</v>
      </c>
      <c r="K10" s="116">
        <v>1300</v>
      </c>
      <c r="L10" s="116" t="s">
        <v>275</v>
      </c>
      <c r="M10" s="116"/>
      <c r="N10" s="116" t="s">
        <v>73</v>
      </c>
      <c r="O10" s="192">
        <v>0</v>
      </c>
      <c r="P10" s="192">
        <v>13146.25</v>
      </c>
      <c r="Q10" s="192">
        <v>0</v>
      </c>
      <c r="R10" s="192">
        <v>0</v>
      </c>
      <c r="S10" s="116" t="s">
        <v>51</v>
      </c>
    </row>
    <row r="11" spans="1:20" ht="300">
      <c r="A11" s="116">
        <v>6</v>
      </c>
      <c r="B11" s="116" t="s">
        <v>737</v>
      </c>
      <c r="C11" s="116" t="s">
        <v>1148</v>
      </c>
      <c r="D11" s="116" t="s">
        <v>61</v>
      </c>
      <c r="E11" s="116" t="s">
        <v>1149</v>
      </c>
      <c r="F11" s="116" t="s">
        <v>608</v>
      </c>
      <c r="G11" s="119" t="s">
        <v>735</v>
      </c>
      <c r="H11" s="116" t="s">
        <v>738</v>
      </c>
      <c r="I11" s="116" t="s">
        <v>116</v>
      </c>
      <c r="J11" s="116" t="s">
        <v>739</v>
      </c>
      <c r="K11" s="116" t="s">
        <v>740</v>
      </c>
      <c r="L11" s="116" t="s">
        <v>736</v>
      </c>
      <c r="M11" s="116"/>
      <c r="N11" s="116" t="s">
        <v>73</v>
      </c>
      <c r="O11" s="192">
        <v>0</v>
      </c>
      <c r="P11" s="192">
        <v>1456.2</v>
      </c>
      <c r="Q11" s="192">
        <v>0</v>
      </c>
      <c r="R11" s="192">
        <v>0</v>
      </c>
      <c r="S11" s="116" t="s">
        <v>51</v>
      </c>
    </row>
    <row r="13" spans="1:20">
      <c r="P13" s="229"/>
      <c r="Q13" s="230" t="s">
        <v>1102</v>
      </c>
      <c r="R13" s="227" t="s">
        <v>1103</v>
      </c>
      <c r="S13" s="228"/>
    </row>
    <row r="14" spans="1:20">
      <c r="P14" s="229"/>
      <c r="Q14" s="230"/>
      <c r="R14" s="128">
        <v>2020</v>
      </c>
      <c r="S14" s="128">
        <v>2021</v>
      </c>
    </row>
    <row r="15" spans="1:20">
      <c r="P15" s="128" t="s">
        <v>58</v>
      </c>
      <c r="Q15" s="129">
        <v>6</v>
      </c>
      <c r="R15" s="130">
        <f>Q6+Q7+Q8</f>
        <v>74784</v>
      </c>
      <c r="S15" s="130">
        <f>R9+R10+R11</f>
        <v>110000</v>
      </c>
    </row>
  </sheetData>
  <mergeCells count="19">
    <mergeCell ref="P13:P14"/>
    <mergeCell ref="Q13:Q14"/>
    <mergeCell ref="R13:S1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1"/>
  <sheetViews>
    <sheetView topLeftCell="J11" zoomScale="90" zoomScaleNormal="90" workbookViewId="0">
      <selection activeCell="S20" sqref="S20:T20"/>
    </sheetView>
  </sheetViews>
  <sheetFormatPr defaultColWidth="9.140625" defaultRowHeight="15"/>
  <cols>
    <col min="1" max="1" width="5" style="29" customWidth="1"/>
    <col min="2" max="2" width="19.7109375" style="29" customWidth="1"/>
    <col min="3" max="3" width="43.140625" style="29" customWidth="1"/>
    <col min="4" max="4" width="28.42578125" style="29" customWidth="1"/>
    <col min="5" max="5" width="36.42578125" style="29" customWidth="1"/>
    <col min="6" max="7" width="22.140625" style="29" customWidth="1"/>
    <col min="8" max="8" width="49.85546875" style="29" customWidth="1"/>
    <col min="9" max="9" width="17.85546875" style="29" customWidth="1"/>
    <col min="10" max="10" width="23.28515625" style="29" customWidth="1"/>
    <col min="11" max="11" width="15.140625" style="29" customWidth="1"/>
    <col min="12" max="12" width="26.7109375" style="29" customWidth="1"/>
    <col min="13" max="13" width="12.7109375" style="29" customWidth="1"/>
    <col min="14" max="14" width="11.140625" style="29" customWidth="1"/>
    <col min="15" max="15" width="12.7109375" style="29" customWidth="1"/>
    <col min="16" max="16" width="15.85546875" style="29" customWidth="1"/>
    <col min="17" max="17" width="12.85546875" style="29" customWidth="1"/>
    <col min="18" max="18" width="10.42578125" style="29" customWidth="1"/>
    <col min="19" max="19" width="15.5703125" style="29" customWidth="1"/>
    <col min="20" max="20" width="11" style="29" bestFit="1" customWidth="1"/>
    <col min="21" max="16384" width="9.140625" style="29"/>
  </cols>
  <sheetData>
    <row r="1" spans="1:20" ht="15.75">
      <c r="A1" s="281" t="s">
        <v>1253</v>
      </c>
      <c r="B1" s="281"/>
      <c r="C1" s="281"/>
      <c r="D1" s="281"/>
      <c r="E1" s="281"/>
      <c r="F1" s="281"/>
      <c r="G1" s="281"/>
      <c r="H1" s="281"/>
      <c r="I1" s="281"/>
      <c r="J1" s="281"/>
      <c r="K1" s="282"/>
      <c r="L1" s="282"/>
      <c r="M1" s="282"/>
      <c r="N1" s="282"/>
      <c r="O1" s="282"/>
      <c r="P1" s="282"/>
      <c r="Q1" s="282"/>
      <c r="R1" s="282"/>
      <c r="S1" s="282"/>
      <c r="T1" s="282"/>
    </row>
    <row r="3" spans="1:20" ht="42.75" customHeight="1">
      <c r="A3" s="224" t="s">
        <v>0</v>
      </c>
      <c r="B3" s="224" t="s">
        <v>1</v>
      </c>
      <c r="C3" s="224" t="s">
        <v>2</v>
      </c>
      <c r="D3" s="224" t="s">
        <v>3</v>
      </c>
      <c r="E3" s="224" t="s">
        <v>4</v>
      </c>
      <c r="F3" s="224" t="s">
        <v>5</v>
      </c>
      <c r="G3" s="224" t="s">
        <v>6</v>
      </c>
      <c r="H3" s="224" t="s">
        <v>7</v>
      </c>
      <c r="I3" s="224" t="s">
        <v>8</v>
      </c>
      <c r="J3" s="224" t="s">
        <v>9</v>
      </c>
      <c r="K3" s="224"/>
      <c r="L3" s="224" t="s">
        <v>10</v>
      </c>
      <c r="M3" s="224" t="s">
        <v>11</v>
      </c>
      <c r="N3" s="224"/>
      <c r="O3" s="224" t="s">
        <v>12</v>
      </c>
      <c r="P3" s="224"/>
      <c r="Q3" s="224" t="s">
        <v>13</v>
      </c>
      <c r="R3" s="224"/>
      <c r="S3" s="225" t="s">
        <v>14</v>
      </c>
    </row>
    <row r="4" spans="1:20">
      <c r="A4" s="224"/>
      <c r="B4" s="224"/>
      <c r="C4" s="224"/>
      <c r="D4" s="224"/>
      <c r="E4" s="224"/>
      <c r="F4" s="224"/>
      <c r="G4" s="224"/>
      <c r="H4" s="224"/>
      <c r="I4" s="224"/>
      <c r="J4" s="51" t="s">
        <v>15</v>
      </c>
      <c r="K4" s="43" t="s">
        <v>16</v>
      </c>
      <c r="L4" s="224"/>
      <c r="M4" s="51">
        <v>2020</v>
      </c>
      <c r="N4" s="51">
        <v>2021</v>
      </c>
      <c r="O4" s="51">
        <v>2020</v>
      </c>
      <c r="P4" s="51">
        <v>2021</v>
      </c>
      <c r="Q4" s="51">
        <v>2020</v>
      </c>
      <c r="R4" s="51">
        <v>2021</v>
      </c>
      <c r="S4" s="225"/>
    </row>
    <row r="5" spans="1:20">
      <c r="A5" s="51" t="s">
        <v>17</v>
      </c>
      <c r="B5" s="51" t="s">
        <v>18</v>
      </c>
      <c r="C5" s="51" t="s">
        <v>19</v>
      </c>
      <c r="D5" s="51" t="s">
        <v>20</v>
      </c>
      <c r="E5" s="51" t="s">
        <v>21</v>
      </c>
      <c r="F5" s="51" t="s">
        <v>22</v>
      </c>
      <c r="G5" s="51" t="s">
        <v>23</v>
      </c>
      <c r="H5" s="51" t="s">
        <v>24</v>
      </c>
      <c r="I5" s="51" t="s">
        <v>25</v>
      </c>
      <c r="J5" s="51" t="s">
        <v>26</v>
      </c>
      <c r="K5" s="43" t="s">
        <v>27</v>
      </c>
      <c r="L5" s="51" t="s">
        <v>28</v>
      </c>
      <c r="M5" s="51" t="s">
        <v>29</v>
      </c>
      <c r="N5" s="51" t="s">
        <v>30</v>
      </c>
      <c r="O5" s="51" t="s">
        <v>31</v>
      </c>
      <c r="P5" s="51" t="s">
        <v>32</v>
      </c>
      <c r="Q5" s="51" t="s">
        <v>33</v>
      </c>
      <c r="R5" s="51" t="s">
        <v>34</v>
      </c>
      <c r="S5" s="52" t="s">
        <v>35</v>
      </c>
    </row>
    <row r="6" spans="1:20" ht="300">
      <c r="A6" s="113">
        <v>1</v>
      </c>
      <c r="B6" s="113" t="s">
        <v>60</v>
      </c>
      <c r="C6" s="113" t="s">
        <v>1026</v>
      </c>
      <c r="D6" s="113" t="s">
        <v>282</v>
      </c>
      <c r="E6" s="113" t="s">
        <v>1016</v>
      </c>
      <c r="F6" s="113" t="s">
        <v>62</v>
      </c>
      <c r="G6" s="27" t="s">
        <v>283</v>
      </c>
      <c r="H6" s="113" t="s">
        <v>846</v>
      </c>
      <c r="I6" s="113" t="s">
        <v>116</v>
      </c>
      <c r="J6" s="113" t="s">
        <v>477</v>
      </c>
      <c r="K6" s="114">
        <v>14533</v>
      </c>
      <c r="L6" s="113" t="s">
        <v>284</v>
      </c>
      <c r="M6" s="113" t="s">
        <v>73</v>
      </c>
      <c r="N6" s="113" t="s">
        <v>66</v>
      </c>
      <c r="O6" s="115">
        <v>0</v>
      </c>
      <c r="P6" s="115">
        <v>0</v>
      </c>
      <c r="Q6" s="115">
        <v>0</v>
      </c>
      <c r="R6" s="115">
        <v>0</v>
      </c>
      <c r="S6" s="113" t="s">
        <v>52</v>
      </c>
    </row>
    <row r="7" spans="1:20" s="193" customFormat="1" ht="276">
      <c r="A7" s="113">
        <v>2</v>
      </c>
      <c r="B7" s="113" t="s">
        <v>60</v>
      </c>
      <c r="C7" s="113" t="s">
        <v>1027</v>
      </c>
      <c r="D7" s="113" t="s">
        <v>285</v>
      </c>
      <c r="E7" s="113" t="s">
        <v>1018</v>
      </c>
      <c r="F7" s="113" t="s">
        <v>62</v>
      </c>
      <c r="G7" s="27" t="s">
        <v>286</v>
      </c>
      <c r="H7" s="113" t="s">
        <v>287</v>
      </c>
      <c r="I7" s="113" t="s">
        <v>288</v>
      </c>
      <c r="J7" s="113" t="s">
        <v>1020</v>
      </c>
      <c r="K7" s="114" t="s">
        <v>1131</v>
      </c>
      <c r="L7" s="113" t="s">
        <v>289</v>
      </c>
      <c r="M7" s="113" t="s">
        <v>73</v>
      </c>
      <c r="N7" s="113"/>
      <c r="O7" s="115">
        <v>21623.4</v>
      </c>
      <c r="P7" s="115">
        <v>0</v>
      </c>
      <c r="Q7" s="115">
        <v>21623.4</v>
      </c>
      <c r="R7" s="115">
        <v>0</v>
      </c>
      <c r="S7" s="113" t="s">
        <v>52</v>
      </c>
    </row>
    <row r="8" spans="1:20" ht="300">
      <c r="A8" s="113">
        <v>3</v>
      </c>
      <c r="B8" s="113" t="s">
        <v>60</v>
      </c>
      <c r="C8" s="113" t="s">
        <v>1028</v>
      </c>
      <c r="D8" s="113" t="s">
        <v>61</v>
      </c>
      <c r="E8" s="113" t="s">
        <v>1022</v>
      </c>
      <c r="F8" s="113" t="s">
        <v>62</v>
      </c>
      <c r="G8" s="27" t="s">
        <v>290</v>
      </c>
      <c r="H8" s="113" t="s">
        <v>291</v>
      </c>
      <c r="I8" s="113" t="s">
        <v>292</v>
      </c>
      <c r="J8" s="113" t="s">
        <v>478</v>
      </c>
      <c r="K8" s="114" t="s">
        <v>742</v>
      </c>
      <c r="L8" s="127" t="s">
        <v>293</v>
      </c>
      <c r="M8" s="113" t="s">
        <v>659</v>
      </c>
      <c r="N8" s="113"/>
      <c r="O8" s="115">
        <v>63992</v>
      </c>
      <c r="P8" s="115">
        <v>0</v>
      </c>
      <c r="Q8" s="115">
        <v>63992</v>
      </c>
      <c r="R8" s="115">
        <v>0</v>
      </c>
      <c r="S8" s="113" t="s">
        <v>52</v>
      </c>
    </row>
    <row r="9" spans="1:20" ht="288">
      <c r="A9" s="113">
        <v>4</v>
      </c>
      <c r="B9" s="113" t="s">
        <v>60</v>
      </c>
      <c r="C9" s="113" t="s">
        <v>1017</v>
      </c>
      <c r="D9" s="113" t="s">
        <v>1015</v>
      </c>
      <c r="E9" s="113" t="s">
        <v>1016</v>
      </c>
      <c r="F9" s="113" t="s">
        <v>62</v>
      </c>
      <c r="G9" s="27" t="s">
        <v>283</v>
      </c>
      <c r="H9" s="113" t="s">
        <v>823</v>
      </c>
      <c r="I9" s="113" t="s">
        <v>116</v>
      </c>
      <c r="J9" s="113" t="s">
        <v>477</v>
      </c>
      <c r="K9" s="114" t="s">
        <v>741</v>
      </c>
      <c r="L9" s="113" t="s">
        <v>284</v>
      </c>
      <c r="M9" s="113"/>
      <c r="N9" s="113" t="s">
        <v>73</v>
      </c>
      <c r="O9" s="115">
        <v>0</v>
      </c>
      <c r="P9" s="115">
        <v>0</v>
      </c>
      <c r="Q9" s="115">
        <v>0</v>
      </c>
      <c r="R9" s="115">
        <v>0</v>
      </c>
      <c r="S9" s="113" t="s">
        <v>52</v>
      </c>
    </row>
    <row r="10" spans="1:20" ht="288">
      <c r="A10" s="113">
        <v>5</v>
      </c>
      <c r="B10" s="113" t="s">
        <v>60</v>
      </c>
      <c r="C10" s="113" t="s">
        <v>1019</v>
      </c>
      <c r="D10" s="113" t="s">
        <v>950</v>
      </c>
      <c r="E10" s="113" t="s">
        <v>1018</v>
      </c>
      <c r="F10" s="113" t="s">
        <v>62</v>
      </c>
      <c r="G10" s="27" t="s">
        <v>286</v>
      </c>
      <c r="H10" s="113" t="s">
        <v>287</v>
      </c>
      <c r="I10" s="113" t="s">
        <v>288</v>
      </c>
      <c r="J10" s="113" t="s">
        <v>1020</v>
      </c>
      <c r="K10" s="114" t="s">
        <v>1021</v>
      </c>
      <c r="L10" s="113" t="s">
        <v>289</v>
      </c>
      <c r="M10" s="113"/>
      <c r="N10" s="113" t="s">
        <v>73</v>
      </c>
      <c r="O10" s="115">
        <v>0</v>
      </c>
      <c r="P10" s="115">
        <v>39999.99</v>
      </c>
      <c r="Q10" s="115">
        <v>0</v>
      </c>
      <c r="R10" s="115">
        <v>39999.99</v>
      </c>
      <c r="S10" s="113" t="s">
        <v>52</v>
      </c>
    </row>
    <row r="11" spans="1:20" ht="300">
      <c r="A11" s="113">
        <v>6</v>
      </c>
      <c r="B11" s="113" t="s">
        <v>60</v>
      </c>
      <c r="C11" s="113" t="s">
        <v>1023</v>
      </c>
      <c r="D11" s="113" t="s">
        <v>61</v>
      </c>
      <c r="E11" s="113" t="s">
        <v>1022</v>
      </c>
      <c r="F11" s="113" t="s">
        <v>62</v>
      </c>
      <c r="G11" s="27" t="s">
        <v>290</v>
      </c>
      <c r="H11" s="113" t="s">
        <v>291</v>
      </c>
      <c r="I11" s="113" t="s">
        <v>292</v>
      </c>
      <c r="J11" s="113" t="s">
        <v>478</v>
      </c>
      <c r="K11" s="114" t="s">
        <v>742</v>
      </c>
      <c r="L11" s="127" t="s">
        <v>293</v>
      </c>
      <c r="M11" s="113"/>
      <c r="N11" s="113" t="s">
        <v>294</v>
      </c>
      <c r="O11" s="115">
        <v>0</v>
      </c>
      <c r="P11" s="115">
        <v>64080.01</v>
      </c>
      <c r="Q11" s="115">
        <v>0</v>
      </c>
      <c r="R11" s="115">
        <v>64080.01</v>
      </c>
      <c r="S11" s="113" t="s">
        <v>52</v>
      </c>
    </row>
    <row r="12" spans="1:20" ht="180">
      <c r="A12" s="113">
        <v>7</v>
      </c>
      <c r="B12" s="113" t="s">
        <v>60</v>
      </c>
      <c r="C12" s="113" t="s">
        <v>1025</v>
      </c>
      <c r="D12" s="113" t="s">
        <v>295</v>
      </c>
      <c r="E12" s="113" t="s">
        <v>1024</v>
      </c>
      <c r="F12" s="113" t="s">
        <v>62</v>
      </c>
      <c r="G12" s="27" t="s">
        <v>296</v>
      </c>
      <c r="H12" s="113" t="s">
        <v>297</v>
      </c>
      <c r="I12" s="113" t="s">
        <v>164</v>
      </c>
      <c r="J12" s="113" t="s">
        <v>479</v>
      </c>
      <c r="K12" s="113" t="s">
        <v>480</v>
      </c>
      <c r="L12" s="113" t="s">
        <v>298</v>
      </c>
      <c r="M12" s="113"/>
      <c r="N12" s="113" t="s">
        <v>743</v>
      </c>
      <c r="O12" s="115">
        <v>0</v>
      </c>
      <c r="P12" s="115">
        <v>4920</v>
      </c>
      <c r="Q12" s="115">
        <v>0</v>
      </c>
      <c r="R12" s="115">
        <v>4920</v>
      </c>
      <c r="S12" s="113" t="s">
        <v>52</v>
      </c>
    </row>
    <row r="18" spans="16:20">
      <c r="P18" s="92"/>
      <c r="Q18" s="229"/>
      <c r="R18" s="230" t="s">
        <v>1102</v>
      </c>
      <c r="S18" s="227" t="s">
        <v>1103</v>
      </c>
      <c r="T18" s="228"/>
    </row>
    <row r="19" spans="16:20">
      <c r="P19" s="92"/>
      <c r="Q19" s="229"/>
      <c r="R19" s="230"/>
      <c r="S19" s="202">
        <v>2020</v>
      </c>
      <c r="T19" s="202">
        <v>2021</v>
      </c>
    </row>
    <row r="20" spans="16:20">
      <c r="Q20" s="202" t="s">
        <v>58</v>
      </c>
      <c r="R20" s="198">
        <v>7</v>
      </c>
      <c r="S20" s="130">
        <f>Q6+Q7+Q8+Q9+Q10+Q11+Q12</f>
        <v>85615.4</v>
      </c>
      <c r="T20" s="199">
        <f>R12+R11+R10+R9+R8+R7+R6</f>
        <v>109000</v>
      </c>
    </row>
    <row r="21" spans="16:20">
      <c r="S21" s="216"/>
    </row>
  </sheetData>
  <mergeCells count="19">
    <mergeCell ref="M3:N3"/>
    <mergeCell ref="O3:P3"/>
    <mergeCell ref="Q3:R3"/>
    <mergeCell ref="Q18:Q19"/>
    <mergeCell ref="R18:R19"/>
    <mergeCell ref="S18:T18"/>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7"/>
  <sheetViews>
    <sheetView topLeftCell="F12" zoomScale="80" zoomScaleNormal="80" workbookViewId="0">
      <selection activeCell="P22" sqref="P22"/>
    </sheetView>
  </sheetViews>
  <sheetFormatPr defaultColWidth="9.140625" defaultRowHeight="15"/>
  <cols>
    <col min="1" max="1" width="7.28515625" style="62" customWidth="1"/>
    <col min="2" max="2" width="19.42578125" style="62" bestFit="1" customWidth="1"/>
    <col min="3" max="3" width="52.28515625" style="62" customWidth="1"/>
    <col min="4" max="4" width="20.28515625" style="62" bestFit="1" customWidth="1"/>
    <col min="5" max="5" width="32.140625" style="62" customWidth="1"/>
    <col min="6" max="6" width="22.140625" style="62" customWidth="1"/>
    <col min="7" max="7" width="17" style="62" customWidth="1"/>
    <col min="8" max="8" width="49.85546875" style="62" customWidth="1"/>
    <col min="9" max="9" width="23.5703125" style="62" customWidth="1"/>
    <col min="10" max="10" width="23.28515625" style="62" customWidth="1"/>
    <col min="11" max="11" width="22" style="64" customWidth="1"/>
    <col min="12" max="12" width="26.7109375" style="62" customWidth="1"/>
    <col min="13" max="13" width="16.7109375" style="64" customWidth="1"/>
    <col min="14" max="14" width="15.5703125" style="64" customWidth="1"/>
    <col min="15" max="15" width="13.28515625" style="64" customWidth="1"/>
    <col min="16" max="16" width="17" style="64" customWidth="1"/>
    <col min="17" max="17" width="17.140625" style="62" customWidth="1"/>
    <col min="18" max="18" width="18" style="62" customWidth="1"/>
    <col min="19" max="19" width="15.5703125" style="62" customWidth="1"/>
    <col min="20" max="16384" width="9.140625" style="62"/>
  </cols>
  <sheetData>
    <row r="1" spans="1:20" ht="15.75">
      <c r="A1" s="250" t="s">
        <v>1254</v>
      </c>
      <c r="B1" s="250"/>
      <c r="C1" s="250"/>
      <c r="D1" s="250"/>
      <c r="E1" s="250"/>
      <c r="F1" s="250"/>
      <c r="G1" s="250"/>
      <c r="H1" s="250"/>
      <c r="I1" s="250"/>
      <c r="J1" s="250"/>
      <c r="K1" s="254"/>
      <c r="L1" s="254"/>
      <c r="M1" s="254"/>
      <c r="N1" s="254"/>
      <c r="O1" s="254"/>
      <c r="P1" s="254"/>
      <c r="Q1" s="254"/>
      <c r="R1" s="254"/>
      <c r="S1" s="254"/>
      <c r="T1" s="254"/>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ht="15.75" thickBot="1">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17" customFormat="1" ht="252">
      <c r="A6" s="112">
        <v>1</v>
      </c>
      <c r="B6" s="113" t="s">
        <v>83</v>
      </c>
      <c r="C6" s="47" t="s">
        <v>789</v>
      </c>
      <c r="D6" s="47" t="s">
        <v>282</v>
      </c>
      <c r="E6" s="47" t="s">
        <v>957</v>
      </c>
      <c r="F6" s="48" t="s">
        <v>150</v>
      </c>
      <c r="G6" s="27" t="s">
        <v>448</v>
      </c>
      <c r="H6" s="113" t="s">
        <v>299</v>
      </c>
      <c r="I6" s="113" t="s">
        <v>870</v>
      </c>
      <c r="J6" s="113" t="s">
        <v>481</v>
      </c>
      <c r="K6" s="114" t="s">
        <v>390</v>
      </c>
      <c r="L6" s="113" t="s">
        <v>300</v>
      </c>
      <c r="M6" s="113" t="s">
        <v>301</v>
      </c>
      <c r="N6" s="113"/>
      <c r="O6" s="115">
        <v>71000</v>
      </c>
      <c r="P6" s="115">
        <v>0</v>
      </c>
      <c r="Q6" s="115">
        <v>23000</v>
      </c>
      <c r="R6" s="115">
        <v>0</v>
      </c>
      <c r="S6" s="113" t="s">
        <v>53</v>
      </c>
    </row>
    <row r="7" spans="1:20" s="17" customFormat="1" ht="264">
      <c r="A7" s="112">
        <v>2</v>
      </c>
      <c r="B7" s="113" t="s">
        <v>83</v>
      </c>
      <c r="C7" s="47" t="s">
        <v>789</v>
      </c>
      <c r="D7" s="113" t="s">
        <v>285</v>
      </c>
      <c r="E7" s="113" t="s">
        <v>958</v>
      </c>
      <c r="F7" s="113" t="s">
        <v>121</v>
      </c>
      <c r="G7" s="27" t="s">
        <v>824</v>
      </c>
      <c r="H7" s="113" t="s">
        <v>302</v>
      </c>
      <c r="I7" s="113" t="s">
        <v>303</v>
      </c>
      <c r="J7" s="113" t="s">
        <v>304</v>
      </c>
      <c r="K7" s="114" t="s">
        <v>305</v>
      </c>
      <c r="L7" s="113" t="s">
        <v>306</v>
      </c>
      <c r="M7" s="113" t="s">
        <v>307</v>
      </c>
      <c r="N7" s="113"/>
      <c r="O7" s="115">
        <v>0</v>
      </c>
      <c r="P7" s="115">
        <v>0</v>
      </c>
      <c r="Q7" s="115">
        <v>0</v>
      </c>
      <c r="R7" s="115">
        <v>0</v>
      </c>
      <c r="S7" s="113" t="s">
        <v>53</v>
      </c>
    </row>
    <row r="8" spans="1:20" ht="252.75" customHeight="1">
      <c r="A8" s="127">
        <v>3</v>
      </c>
      <c r="B8" s="113" t="s">
        <v>83</v>
      </c>
      <c r="C8" s="113" t="s">
        <v>947</v>
      </c>
      <c r="D8" s="113" t="s">
        <v>950</v>
      </c>
      <c r="E8" s="113" t="s">
        <v>1132</v>
      </c>
      <c r="F8" s="113" t="s">
        <v>121</v>
      </c>
      <c r="G8" s="27" t="s">
        <v>448</v>
      </c>
      <c r="H8" s="113" t="s">
        <v>948</v>
      </c>
      <c r="I8" s="113" t="s">
        <v>744</v>
      </c>
      <c r="J8" s="113" t="s">
        <v>746</v>
      </c>
      <c r="K8" s="113" t="s">
        <v>949</v>
      </c>
      <c r="L8" s="113" t="s">
        <v>745</v>
      </c>
      <c r="M8" s="113"/>
      <c r="N8" s="113" t="s">
        <v>73</v>
      </c>
      <c r="O8" s="115">
        <v>0</v>
      </c>
      <c r="P8" s="115">
        <v>78000</v>
      </c>
      <c r="Q8" s="115">
        <v>0</v>
      </c>
      <c r="R8" s="115">
        <v>30000</v>
      </c>
      <c r="S8" s="116" t="s">
        <v>53</v>
      </c>
    </row>
    <row r="9" spans="1:20" ht="252">
      <c r="A9" s="127">
        <v>4</v>
      </c>
      <c r="B9" s="113" t="s">
        <v>83</v>
      </c>
      <c r="C9" s="113" t="s">
        <v>951</v>
      </c>
      <c r="D9" s="113" t="s">
        <v>950</v>
      </c>
      <c r="E9" s="113" t="s">
        <v>1133</v>
      </c>
      <c r="F9" s="113" t="s">
        <v>121</v>
      </c>
      <c r="G9" s="27" t="s">
        <v>747</v>
      </c>
      <c r="H9" s="184" t="s">
        <v>748</v>
      </c>
      <c r="I9" s="113" t="s">
        <v>116</v>
      </c>
      <c r="J9" s="113" t="s">
        <v>75</v>
      </c>
      <c r="K9" s="113">
        <v>5000</v>
      </c>
      <c r="L9" s="113" t="s">
        <v>359</v>
      </c>
      <c r="M9" s="113"/>
      <c r="N9" s="113" t="s">
        <v>73</v>
      </c>
      <c r="O9" s="115">
        <v>0</v>
      </c>
      <c r="P9" s="115">
        <v>0</v>
      </c>
      <c r="Q9" s="115">
        <v>0</v>
      </c>
      <c r="R9" s="115">
        <v>0</v>
      </c>
      <c r="S9" s="116" t="s">
        <v>53</v>
      </c>
    </row>
    <row r="10" spans="1:20" ht="252">
      <c r="A10" s="127">
        <v>5</v>
      </c>
      <c r="B10" s="113" t="s">
        <v>83</v>
      </c>
      <c r="C10" s="113" t="s">
        <v>952</v>
      </c>
      <c r="D10" s="113" t="s">
        <v>950</v>
      </c>
      <c r="E10" s="113" t="s">
        <v>1134</v>
      </c>
      <c r="F10" s="113" t="s">
        <v>121</v>
      </c>
      <c r="G10" s="27" t="s">
        <v>749</v>
      </c>
      <c r="H10" s="184" t="s">
        <v>847</v>
      </c>
      <c r="I10" s="113" t="s">
        <v>756</v>
      </c>
      <c r="J10" s="113" t="s">
        <v>953</v>
      </c>
      <c r="K10" s="113" t="s">
        <v>954</v>
      </c>
      <c r="L10" s="113" t="s">
        <v>750</v>
      </c>
      <c r="M10" s="113"/>
      <c r="N10" s="113" t="s">
        <v>73</v>
      </c>
      <c r="O10" s="115">
        <v>0</v>
      </c>
      <c r="P10" s="115">
        <v>55000</v>
      </c>
      <c r="Q10" s="115">
        <v>0</v>
      </c>
      <c r="R10" s="115">
        <v>55000</v>
      </c>
      <c r="S10" s="116" t="s">
        <v>53</v>
      </c>
    </row>
    <row r="11" spans="1:20" ht="252">
      <c r="A11" s="127">
        <v>6</v>
      </c>
      <c r="B11" s="113" t="s">
        <v>83</v>
      </c>
      <c r="C11" s="113" t="s">
        <v>955</v>
      </c>
      <c r="D11" s="113" t="s">
        <v>950</v>
      </c>
      <c r="E11" s="113" t="s">
        <v>1134</v>
      </c>
      <c r="F11" s="113" t="s">
        <v>121</v>
      </c>
      <c r="G11" s="27" t="s">
        <v>752</v>
      </c>
      <c r="H11" s="184" t="s">
        <v>753</v>
      </c>
      <c r="I11" s="113" t="s">
        <v>756</v>
      </c>
      <c r="J11" s="113" t="s">
        <v>751</v>
      </c>
      <c r="K11" s="113" t="s">
        <v>954</v>
      </c>
      <c r="L11" s="113" t="s">
        <v>750</v>
      </c>
      <c r="M11" s="113"/>
      <c r="N11" s="113" t="s">
        <v>73</v>
      </c>
      <c r="O11" s="115">
        <v>0</v>
      </c>
      <c r="P11" s="115">
        <v>70000</v>
      </c>
      <c r="Q11" s="115">
        <v>0</v>
      </c>
      <c r="R11" s="115">
        <v>70000</v>
      </c>
      <c r="S11" s="116" t="s">
        <v>53</v>
      </c>
    </row>
    <row r="12" spans="1:20" ht="252">
      <c r="A12" s="127">
        <v>7</v>
      </c>
      <c r="B12" s="113" t="s">
        <v>83</v>
      </c>
      <c r="C12" s="113" t="s">
        <v>956</v>
      </c>
      <c r="D12" s="113" t="s">
        <v>950</v>
      </c>
      <c r="E12" s="113" t="s">
        <v>1135</v>
      </c>
      <c r="F12" s="113" t="s">
        <v>121</v>
      </c>
      <c r="G12" s="27" t="s">
        <v>754</v>
      </c>
      <c r="H12" s="184" t="s">
        <v>788</v>
      </c>
      <c r="I12" s="113" t="s">
        <v>755</v>
      </c>
      <c r="J12" s="113" t="s">
        <v>308</v>
      </c>
      <c r="K12" s="113">
        <v>1</v>
      </c>
      <c r="L12" s="113" t="s">
        <v>359</v>
      </c>
      <c r="M12" s="113"/>
      <c r="N12" s="113" t="s">
        <v>73</v>
      </c>
      <c r="O12" s="115">
        <v>0</v>
      </c>
      <c r="P12" s="115">
        <v>10000</v>
      </c>
      <c r="Q12" s="115">
        <v>0</v>
      </c>
      <c r="R12" s="115">
        <v>10000</v>
      </c>
      <c r="S12" s="116" t="s">
        <v>53</v>
      </c>
    </row>
    <row r="13" spans="1:20" ht="252">
      <c r="A13" s="127">
        <v>8</v>
      </c>
      <c r="B13" s="113" t="s">
        <v>83</v>
      </c>
      <c r="C13" s="113" t="s">
        <v>1029</v>
      </c>
      <c r="D13" s="113" t="s">
        <v>447</v>
      </c>
      <c r="E13" s="113" t="s">
        <v>1135</v>
      </c>
      <c r="F13" s="113" t="s">
        <v>121</v>
      </c>
      <c r="G13" s="27" t="s">
        <v>310</v>
      </c>
      <c r="H13" s="47" t="s">
        <v>861</v>
      </c>
      <c r="I13" s="113" t="s">
        <v>757</v>
      </c>
      <c r="J13" s="113" t="s">
        <v>758</v>
      </c>
      <c r="K13" s="113" t="s">
        <v>759</v>
      </c>
      <c r="L13" s="113" t="s">
        <v>359</v>
      </c>
      <c r="M13" s="113"/>
      <c r="N13" s="113" t="s">
        <v>73</v>
      </c>
      <c r="O13" s="115">
        <v>0</v>
      </c>
      <c r="P13" s="115">
        <v>153000</v>
      </c>
      <c r="Q13" s="115">
        <v>0</v>
      </c>
      <c r="R13" s="115">
        <v>153000</v>
      </c>
      <c r="S13" s="116" t="s">
        <v>53</v>
      </c>
    </row>
    <row r="15" spans="1:20">
      <c r="P15" s="229"/>
      <c r="Q15" s="230" t="s">
        <v>1102</v>
      </c>
      <c r="R15" s="227" t="s">
        <v>1103</v>
      </c>
      <c r="S15" s="228"/>
    </row>
    <row r="16" spans="1:20">
      <c r="P16" s="229"/>
      <c r="Q16" s="230"/>
      <c r="R16" s="128">
        <v>2020</v>
      </c>
      <c r="S16" s="128">
        <v>2021</v>
      </c>
    </row>
    <row r="17" spans="16:19">
      <c r="P17" s="128" t="s">
        <v>58</v>
      </c>
      <c r="Q17" s="129">
        <v>8</v>
      </c>
      <c r="R17" s="130">
        <f>Q7+Q6</f>
        <v>23000</v>
      </c>
      <c r="S17" s="130">
        <f>R13+R12+R11+R9+R8+R10</f>
        <v>318000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P15:P16"/>
    <mergeCell ref="Q15:Q16"/>
    <mergeCell ref="R15:S15"/>
    <mergeCell ref="S3:S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9"/>
  <sheetViews>
    <sheetView topLeftCell="D1" zoomScale="90" zoomScaleNormal="90" workbookViewId="0">
      <pane ySplit="3" topLeftCell="A4" activePane="bottomLeft" state="frozen"/>
      <selection activeCell="A3" sqref="A3"/>
      <selection pane="bottomLeft" activeCell="R15" sqref="Q6:R15"/>
    </sheetView>
  </sheetViews>
  <sheetFormatPr defaultColWidth="9.140625" defaultRowHeight="15"/>
  <cols>
    <col min="1" max="1" width="3.85546875" style="62" bestFit="1" customWidth="1"/>
    <col min="2" max="2" width="14.85546875" style="62" customWidth="1"/>
    <col min="3" max="3" width="38.85546875" style="62" customWidth="1"/>
    <col min="4" max="4" width="14.7109375" style="62" customWidth="1"/>
    <col min="5" max="5" width="30" style="62" customWidth="1"/>
    <col min="6" max="6" width="17.28515625" style="62" customWidth="1"/>
    <col min="7" max="7" width="23" style="62" customWidth="1"/>
    <col min="8" max="8" width="25.85546875" style="62" customWidth="1"/>
    <col min="9" max="9" width="17" style="62" customWidth="1"/>
    <col min="10" max="10" width="16.28515625" style="62" customWidth="1"/>
    <col min="11" max="11" width="9.140625" style="62"/>
    <col min="12" max="12" width="20.85546875" style="62" customWidth="1"/>
    <col min="13" max="13" width="9.28515625" style="62" bestFit="1" customWidth="1"/>
    <col min="14" max="14" width="7.7109375" style="62" customWidth="1"/>
    <col min="15" max="15" width="12.7109375" style="62" bestFit="1" customWidth="1"/>
    <col min="16" max="16" width="12.5703125" style="62" customWidth="1"/>
    <col min="17" max="17" width="13.42578125" style="62" bestFit="1" customWidth="1"/>
    <col min="18" max="18" width="13.140625" style="62" bestFit="1" customWidth="1"/>
    <col min="19" max="19" width="13.85546875" style="62" customWidth="1"/>
    <col min="20" max="16384" width="9.140625" style="62"/>
  </cols>
  <sheetData>
    <row r="1" spans="1:20" ht="15.75">
      <c r="A1" s="250" t="s">
        <v>1255</v>
      </c>
      <c r="B1" s="250"/>
      <c r="C1" s="250"/>
      <c r="D1" s="250"/>
      <c r="E1" s="250"/>
      <c r="F1" s="250"/>
      <c r="G1" s="250"/>
      <c r="H1" s="250"/>
      <c r="I1" s="250"/>
      <c r="J1" s="250"/>
      <c r="K1" s="254"/>
      <c r="L1" s="254"/>
      <c r="M1" s="254"/>
      <c r="N1" s="254"/>
      <c r="O1" s="254"/>
      <c r="P1" s="254"/>
      <c r="Q1" s="254"/>
      <c r="R1" s="254"/>
      <c r="S1" s="254"/>
      <c r="T1" s="254"/>
    </row>
    <row r="2" spans="1:20">
      <c r="K2" s="64"/>
      <c r="M2" s="64"/>
      <c r="N2" s="64"/>
      <c r="O2" s="64"/>
      <c r="P2" s="64"/>
    </row>
    <row r="3" spans="1:20" ht="69"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ht="24">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8" customFormat="1" ht="408">
      <c r="A6" s="112">
        <v>1</v>
      </c>
      <c r="B6" s="113" t="s">
        <v>60</v>
      </c>
      <c r="C6" s="157" t="s">
        <v>482</v>
      </c>
      <c r="D6" s="113" t="s">
        <v>61</v>
      </c>
      <c r="E6" s="113" t="s">
        <v>871</v>
      </c>
      <c r="F6" s="113" t="s">
        <v>543</v>
      </c>
      <c r="G6" s="113" t="s">
        <v>849</v>
      </c>
      <c r="H6" s="113" t="s">
        <v>483</v>
      </c>
      <c r="I6" s="113" t="s">
        <v>116</v>
      </c>
      <c r="J6" s="113" t="s">
        <v>343</v>
      </c>
      <c r="K6" s="114" t="s">
        <v>309</v>
      </c>
      <c r="L6" s="113" t="s">
        <v>342</v>
      </c>
      <c r="M6" s="113" t="s">
        <v>73</v>
      </c>
      <c r="N6" s="113" t="s">
        <v>66</v>
      </c>
      <c r="O6" s="115">
        <v>8000</v>
      </c>
      <c r="P6" s="115">
        <v>0</v>
      </c>
      <c r="Q6" s="115">
        <v>4000</v>
      </c>
      <c r="R6" s="115">
        <v>0</v>
      </c>
      <c r="S6" s="157" t="s">
        <v>54</v>
      </c>
    </row>
    <row r="7" spans="1:20" s="8" customFormat="1" ht="408">
      <c r="A7" s="112">
        <v>2</v>
      </c>
      <c r="B7" s="113" t="s">
        <v>60</v>
      </c>
      <c r="C7" s="157" t="s">
        <v>825</v>
      </c>
      <c r="D7" s="113" t="s">
        <v>447</v>
      </c>
      <c r="E7" s="113" t="s">
        <v>790</v>
      </c>
      <c r="F7" s="113" t="s">
        <v>543</v>
      </c>
      <c r="G7" s="27" t="s">
        <v>850</v>
      </c>
      <c r="H7" s="113" t="s">
        <v>851</v>
      </c>
      <c r="I7" s="113" t="s">
        <v>344</v>
      </c>
      <c r="J7" s="113" t="s">
        <v>346</v>
      </c>
      <c r="K7" s="114" t="s">
        <v>568</v>
      </c>
      <c r="L7" s="113" t="s">
        <v>342</v>
      </c>
      <c r="M7" s="113" t="s">
        <v>73</v>
      </c>
      <c r="N7" s="113"/>
      <c r="O7" s="115">
        <v>46000</v>
      </c>
      <c r="P7" s="115">
        <v>0</v>
      </c>
      <c r="Q7" s="115">
        <v>40000</v>
      </c>
      <c r="R7" s="115">
        <v>0</v>
      </c>
      <c r="S7" s="157" t="s">
        <v>54</v>
      </c>
    </row>
    <row r="8" spans="1:20" s="8" customFormat="1" ht="288">
      <c r="A8" s="112">
        <v>3</v>
      </c>
      <c r="B8" s="113" t="s">
        <v>60</v>
      </c>
      <c r="C8" s="157" t="s">
        <v>350</v>
      </c>
      <c r="D8" s="113" t="s">
        <v>345</v>
      </c>
      <c r="E8" s="113" t="s">
        <v>826</v>
      </c>
      <c r="F8" s="113" t="s">
        <v>872</v>
      </c>
      <c r="G8" s="113" t="s">
        <v>347</v>
      </c>
      <c r="H8" s="113" t="s">
        <v>827</v>
      </c>
      <c r="I8" s="113" t="s">
        <v>348</v>
      </c>
      <c r="J8" s="113" t="s">
        <v>351</v>
      </c>
      <c r="K8" s="114" t="s">
        <v>352</v>
      </c>
      <c r="L8" s="113" t="s">
        <v>349</v>
      </c>
      <c r="M8" s="113" t="s">
        <v>73</v>
      </c>
      <c r="N8" s="113" t="s">
        <v>66</v>
      </c>
      <c r="O8" s="115">
        <v>6000</v>
      </c>
      <c r="P8" s="115">
        <v>0</v>
      </c>
      <c r="Q8" s="115">
        <v>6000</v>
      </c>
      <c r="R8" s="115">
        <v>0</v>
      </c>
      <c r="S8" s="157" t="s">
        <v>54</v>
      </c>
    </row>
    <row r="9" spans="1:20" s="8" customFormat="1" ht="348">
      <c r="A9" s="112">
        <v>4</v>
      </c>
      <c r="B9" s="113" t="s">
        <v>60</v>
      </c>
      <c r="C9" s="181" t="s">
        <v>485</v>
      </c>
      <c r="D9" s="113" t="s">
        <v>345</v>
      </c>
      <c r="E9" s="113" t="s">
        <v>828</v>
      </c>
      <c r="F9" s="113" t="s">
        <v>543</v>
      </c>
      <c r="G9" s="113" t="s">
        <v>484</v>
      </c>
      <c r="H9" s="113" t="s">
        <v>873</v>
      </c>
      <c r="I9" s="113" t="s">
        <v>348</v>
      </c>
      <c r="J9" s="113" t="s">
        <v>351</v>
      </c>
      <c r="K9" s="114" t="s">
        <v>368</v>
      </c>
      <c r="L9" s="113" t="s">
        <v>353</v>
      </c>
      <c r="M9" s="113" t="s">
        <v>73</v>
      </c>
      <c r="N9" s="113" t="s">
        <v>66</v>
      </c>
      <c r="O9" s="115">
        <v>9000</v>
      </c>
      <c r="P9" s="115">
        <v>0</v>
      </c>
      <c r="Q9" s="115">
        <v>9000</v>
      </c>
      <c r="R9" s="115">
        <v>0</v>
      </c>
      <c r="S9" s="157" t="s">
        <v>54</v>
      </c>
    </row>
    <row r="10" spans="1:20" s="8" customFormat="1" ht="409.5">
      <c r="A10" s="113">
        <v>5</v>
      </c>
      <c r="B10" s="113" t="s">
        <v>60</v>
      </c>
      <c r="C10" s="113" t="s">
        <v>829</v>
      </c>
      <c r="D10" s="113" t="s">
        <v>447</v>
      </c>
      <c r="E10" s="113" t="s">
        <v>874</v>
      </c>
      <c r="F10" s="113" t="s">
        <v>830</v>
      </c>
      <c r="G10" s="113" t="s">
        <v>875</v>
      </c>
      <c r="H10" s="113" t="s">
        <v>831</v>
      </c>
      <c r="I10" s="113" t="s">
        <v>369</v>
      </c>
      <c r="J10" s="113" t="s">
        <v>371</v>
      </c>
      <c r="K10" s="114" t="s">
        <v>569</v>
      </c>
      <c r="L10" s="113" t="s">
        <v>370</v>
      </c>
      <c r="M10" s="113" t="s">
        <v>73</v>
      </c>
      <c r="N10" s="113" t="s">
        <v>66</v>
      </c>
      <c r="O10" s="115">
        <v>106000</v>
      </c>
      <c r="P10" s="115">
        <v>0</v>
      </c>
      <c r="Q10" s="115">
        <v>106000</v>
      </c>
      <c r="R10" s="115">
        <v>0</v>
      </c>
      <c r="S10" s="113" t="s">
        <v>54</v>
      </c>
    </row>
    <row r="11" spans="1:20" ht="409.5">
      <c r="A11" s="113">
        <v>6</v>
      </c>
      <c r="B11" s="113" t="s">
        <v>60</v>
      </c>
      <c r="C11" s="113" t="s">
        <v>761</v>
      </c>
      <c r="D11" s="113" t="s">
        <v>61</v>
      </c>
      <c r="E11" s="113" t="s">
        <v>848</v>
      </c>
      <c r="F11" s="113" t="s">
        <v>62</v>
      </c>
      <c r="G11" s="113" t="s">
        <v>849</v>
      </c>
      <c r="H11" s="113" t="s">
        <v>762</v>
      </c>
      <c r="I11" s="27" t="s">
        <v>116</v>
      </c>
      <c r="J11" s="113" t="s">
        <v>343</v>
      </c>
      <c r="K11" s="114" t="s">
        <v>309</v>
      </c>
      <c r="L11" s="113" t="s">
        <v>760</v>
      </c>
      <c r="M11" s="113">
        <v>0</v>
      </c>
      <c r="N11" s="113" t="s">
        <v>73</v>
      </c>
      <c r="O11" s="115">
        <v>0</v>
      </c>
      <c r="P11" s="115">
        <v>8000</v>
      </c>
      <c r="Q11" s="115">
        <v>0</v>
      </c>
      <c r="R11" s="115">
        <v>4000</v>
      </c>
      <c r="S11" s="113" t="s">
        <v>54</v>
      </c>
    </row>
    <row r="12" spans="1:20" ht="401.25" customHeight="1">
      <c r="A12" s="113">
        <v>7</v>
      </c>
      <c r="B12" s="113" t="s">
        <v>60</v>
      </c>
      <c r="C12" s="113" t="s">
        <v>761</v>
      </c>
      <c r="D12" s="113" t="s">
        <v>447</v>
      </c>
      <c r="E12" s="113" t="s">
        <v>764</v>
      </c>
      <c r="F12" s="113" t="s">
        <v>62</v>
      </c>
      <c r="G12" s="27" t="s">
        <v>850</v>
      </c>
      <c r="H12" s="113" t="s">
        <v>885</v>
      </c>
      <c r="I12" s="113" t="s">
        <v>344</v>
      </c>
      <c r="J12" s="113" t="s">
        <v>346</v>
      </c>
      <c r="K12" s="114" t="s">
        <v>765</v>
      </c>
      <c r="L12" s="113" t="s">
        <v>763</v>
      </c>
      <c r="M12" s="113">
        <v>0</v>
      </c>
      <c r="N12" s="113" t="s">
        <v>73</v>
      </c>
      <c r="O12" s="115">
        <v>0</v>
      </c>
      <c r="P12" s="115">
        <v>59970</v>
      </c>
      <c r="Q12" s="115">
        <v>0</v>
      </c>
      <c r="R12" s="115">
        <v>53970</v>
      </c>
      <c r="S12" s="113" t="s">
        <v>54</v>
      </c>
    </row>
    <row r="13" spans="1:20" ht="264">
      <c r="A13" s="113">
        <v>8</v>
      </c>
      <c r="B13" s="113" t="s">
        <v>60</v>
      </c>
      <c r="C13" s="113" t="s">
        <v>832</v>
      </c>
      <c r="D13" s="113" t="s">
        <v>447</v>
      </c>
      <c r="E13" s="113" t="s">
        <v>833</v>
      </c>
      <c r="F13" s="113" t="s">
        <v>62</v>
      </c>
      <c r="G13" s="27" t="s">
        <v>347</v>
      </c>
      <c r="H13" s="113" t="s">
        <v>852</v>
      </c>
      <c r="I13" s="113" t="s">
        <v>348</v>
      </c>
      <c r="J13" s="113" t="s">
        <v>351</v>
      </c>
      <c r="K13" s="114" t="s">
        <v>352</v>
      </c>
      <c r="L13" s="113" t="s">
        <v>349</v>
      </c>
      <c r="M13" s="113">
        <v>0</v>
      </c>
      <c r="N13" s="113" t="s">
        <v>73</v>
      </c>
      <c r="O13" s="115">
        <v>0</v>
      </c>
      <c r="P13" s="115">
        <v>7000</v>
      </c>
      <c r="Q13" s="115">
        <v>0</v>
      </c>
      <c r="R13" s="115">
        <v>7000</v>
      </c>
      <c r="S13" s="113" t="s">
        <v>54</v>
      </c>
    </row>
    <row r="14" spans="1:20" ht="360">
      <c r="A14" s="113">
        <v>9</v>
      </c>
      <c r="B14" s="113" t="s">
        <v>60</v>
      </c>
      <c r="C14" s="113" t="s">
        <v>766</v>
      </c>
      <c r="D14" s="113" t="s">
        <v>447</v>
      </c>
      <c r="E14" s="113" t="s">
        <v>834</v>
      </c>
      <c r="F14" s="113" t="s">
        <v>62</v>
      </c>
      <c r="G14" s="27" t="s">
        <v>484</v>
      </c>
      <c r="H14" s="113" t="s">
        <v>835</v>
      </c>
      <c r="I14" s="113" t="s">
        <v>348</v>
      </c>
      <c r="J14" s="113" t="s">
        <v>351</v>
      </c>
      <c r="K14" s="114" t="s">
        <v>352</v>
      </c>
      <c r="L14" s="113" t="s">
        <v>353</v>
      </c>
      <c r="M14" s="113">
        <v>0</v>
      </c>
      <c r="N14" s="113" t="s">
        <v>73</v>
      </c>
      <c r="O14" s="115">
        <v>0</v>
      </c>
      <c r="P14" s="115">
        <v>14000</v>
      </c>
      <c r="Q14" s="115">
        <v>0</v>
      </c>
      <c r="R14" s="115">
        <v>14000</v>
      </c>
      <c r="S14" s="113" t="s">
        <v>54</v>
      </c>
    </row>
    <row r="15" spans="1:20" ht="408">
      <c r="A15" s="113">
        <v>10</v>
      </c>
      <c r="B15" s="113" t="s">
        <v>60</v>
      </c>
      <c r="C15" s="113" t="s">
        <v>768</v>
      </c>
      <c r="D15" s="113" t="s">
        <v>447</v>
      </c>
      <c r="E15" s="113" t="s">
        <v>791</v>
      </c>
      <c r="F15" s="113" t="s">
        <v>62</v>
      </c>
      <c r="G15" s="27" t="s">
        <v>767</v>
      </c>
      <c r="H15" s="113" t="s">
        <v>792</v>
      </c>
      <c r="I15" s="113" t="s">
        <v>769</v>
      </c>
      <c r="J15" s="113" t="s">
        <v>770</v>
      </c>
      <c r="K15" s="114" t="s">
        <v>771</v>
      </c>
      <c r="L15" s="113" t="s">
        <v>370</v>
      </c>
      <c r="M15" s="113">
        <v>0</v>
      </c>
      <c r="N15" s="113" t="s">
        <v>127</v>
      </c>
      <c r="O15" s="115">
        <v>0</v>
      </c>
      <c r="P15" s="115">
        <v>119600</v>
      </c>
      <c r="Q15" s="115">
        <v>0</v>
      </c>
      <c r="R15" s="115">
        <v>119600</v>
      </c>
      <c r="S15" s="113" t="s">
        <v>54</v>
      </c>
    </row>
    <row r="17" spans="16:19">
      <c r="P17" s="229"/>
      <c r="Q17" s="230" t="s">
        <v>1102</v>
      </c>
      <c r="R17" s="227" t="s">
        <v>1103</v>
      </c>
      <c r="S17" s="228"/>
    </row>
    <row r="18" spans="16:19">
      <c r="P18" s="229"/>
      <c r="Q18" s="230"/>
      <c r="R18" s="128">
        <v>2020</v>
      </c>
      <c r="S18" s="128">
        <v>2021</v>
      </c>
    </row>
    <row r="19" spans="16:19" ht="15.75" customHeight="1">
      <c r="P19" s="128" t="s">
        <v>58</v>
      </c>
      <c r="Q19" s="129">
        <v>10</v>
      </c>
      <c r="R19" s="130">
        <f>Q6+Q7+Q8+Q9+Q10</f>
        <v>165000</v>
      </c>
      <c r="S19" s="130">
        <f>R15+R14+R13+R12+R11</f>
        <v>198570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P17:P18"/>
    <mergeCell ref="Q17:Q18"/>
    <mergeCell ref="R17:S17"/>
    <mergeCell ref="S3:S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7"/>
  <sheetViews>
    <sheetView topLeftCell="D16" zoomScale="80" zoomScaleNormal="80" workbookViewId="0">
      <selection activeCell="R22" sqref="R22:S22"/>
    </sheetView>
  </sheetViews>
  <sheetFormatPr defaultRowHeight="15"/>
  <cols>
    <col min="1" max="1" width="5.140625" style="83" customWidth="1"/>
    <col min="2" max="2" width="12.140625" style="83" customWidth="1"/>
    <col min="3" max="3" width="56.42578125" style="83" customWidth="1"/>
    <col min="4" max="4" width="25" style="83" customWidth="1"/>
    <col min="5" max="5" width="41.7109375" style="83" customWidth="1"/>
    <col min="6" max="6" width="17.140625" style="83" customWidth="1"/>
    <col min="7" max="7" width="15.7109375" style="70" customWidth="1"/>
    <col min="8" max="8" width="29.28515625" style="83" customWidth="1"/>
    <col min="9" max="9" width="12.42578125" style="83" customWidth="1"/>
    <col min="10" max="10" width="16.85546875" style="83" customWidth="1"/>
    <col min="11" max="11" width="11.5703125" style="83" customWidth="1"/>
    <col min="12" max="12" width="13.5703125" style="83" customWidth="1"/>
    <col min="13" max="13" width="11" style="83" customWidth="1"/>
    <col min="14" max="14" width="10.7109375" style="83" customWidth="1"/>
    <col min="15" max="15" width="11.28515625" style="83" customWidth="1"/>
    <col min="16" max="16" width="15.7109375" style="83" customWidth="1"/>
    <col min="17" max="17" width="13.42578125" style="83" bestFit="1" customWidth="1"/>
    <col min="18" max="18" width="18" style="83" customWidth="1"/>
    <col min="19" max="19" width="18.140625" style="83" customWidth="1"/>
    <col min="20" max="254" width="9.140625" style="83"/>
    <col min="255" max="255" width="8.28515625" style="83" customWidth="1"/>
    <col min="256" max="256" width="9.140625" style="83"/>
    <col min="257" max="257" width="27" style="83" customWidth="1"/>
    <col min="258" max="258" width="9.140625" style="83"/>
    <col min="259" max="259" width="13" style="83" customWidth="1"/>
    <col min="260" max="260" width="20" style="83" customWidth="1"/>
    <col min="261" max="262" width="13.5703125" style="83" customWidth="1"/>
    <col min="263" max="263" width="9.42578125" style="83" bestFit="1" customWidth="1"/>
    <col min="264" max="265" width="9.140625" style="83"/>
    <col min="266" max="266" width="20.28515625" style="83" customWidth="1"/>
    <col min="267" max="267" width="24.85546875" style="83" customWidth="1"/>
    <col min="268" max="268" width="25" style="83" customWidth="1"/>
    <col min="269" max="269" width="26" style="83" customWidth="1"/>
    <col min="270" max="270" width="16.5703125" style="83" customWidth="1"/>
    <col min="271" max="271" width="40.28515625" style="83" customWidth="1"/>
    <col min="272" max="272" width="24.140625" style="83" customWidth="1"/>
    <col min="273" max="273" width="36.28515625" style="83" customWidth="1"/>
    <col min="274" max="274" width="50.7109375" style="83" customWidth="1"/>
    <col min="275" max="510" width="9.140625" style="83"/>
    <col min="511" max="511" width="8.28515625" style="83" customWidth="1"/>
    <col min="512" max="512" width="9.140625" style="83"/>
    <col min="513" max="513" width="27" style="83" customWidth="1"/>
    <col min="514" max="514" width="9.140625" style="83"/>
    <col min="515" max="515" width="13" style="83" customWidth="1"/>
    <col min="516" max="516" width="20" style="83" customWidth="1"/>
    <col min="517" max="518" width="13.5703125" style="83" customWidth="1"/>
    <col min="519" max="519" width="9.42578125" style="83" bestFit="1" customWidth="1"/>
    <col min="520" max="521" width="9.140625" style="83"/>
    <col min="522" max="522" width="20.28515625" style="83" customWidth="1"/>
    <col min="523" max="523" width="24.85546875" style="83" customWidth="1"/>
    <col min="524" max="524" width="25" style="83" customWidth="1"/>
    <col min="525" max="525" width="26" style="83" customWidth="1"/>
    <col min="526" max="526" width="16.5703125" style="83" customWidth="1"/>
    <col min="527" max="527" width="40.28515625" style="83" customWidth="1"/>
    <col min="528" max="528" width="24.140625" style="83" customWidth="1"/>
    <col min="529" max="529" width="36.28515625" style="83" customWidth="1"/>
    <col min="530" max="530" width="50.7109375" style="83" customWidth="1"/>
    <col min="531" max="766" width="9.140625" style="83"/>
    <col min="767" max="767" width="8.28515625" style="83" customWidth="1"/>
    <col min="768" max="768" width="9.140625" style="83"/>
    <col min="769" max="769" width="27" style="83" customWidth="1"/>
    <col min="770" max="770" width="9.140625" style="83"/>
    <col min="771" max="771" width="13" style="83" customWidth="1"/>
    <col min="772" max="772" width="20" style="83" customWidth="1"/>
    <col min="773" max="774" width="13.5703125" style="83" customWidth="1"/>
    <col min="775" max="775" width="9.42578125" style="83" bestFit="1" customWidth="1"/>
    <col min="776" max="777" width="9.140625" style="83"/>
    <col min="778" max="778" width="20.28515625" style="83" customWidth="1"/>
    <col min="779" max="779" width="24.85546875" style="83" customWidth="1"/>
    <col min="780" max="780" width="25" style="83" customWidth="1"/>
    <col min="781" max="781" width="26" style="83" customWidth="1"/>
    <col min="782" max="782" width="16.5703125" style="83" customWidth="1"/>
    <col min="783" max="783" width="40.28515625" style="83" customWidth="1"/>
    <col min="784" max="784" width="24.140625" style="83" customWidth="1"/>
    <col min="785" max="785" width="36.28515625" style="83" customWidth="1"/>
    <col min="786" max="786" width="50.7109375" style="83" customWidth="1"/>
    <col min="787" max="1022" width="9.140625" style="83"/>
    <col min="1023" max="1023" width="8.28515625" style="83" customWidth="1"/>
    <col min="1024" max="1024" width="9.140625" style="83"/>
    <col min="1025" max="1025" width="27" style="83" customWidth="1"/>
    <col min="1026" max="1026" width="9.140625" style="83"/>
    <col min="1027" max="1027" width="13" style="83" customWidth="1"/>
    <col min="1028" max="1028" width="20" style="83" customWidth="1"/>
    <col min="1029" max="1030" width="13.5703125" style="83" customWidth="1"/>
    <col min="1031" max="1031" width="9.42578125" style="83" bestFit="1" customWidth="1"/>
    <col min="1032" max="1033" width="9.140625" style="83"/>
    <col min="1034" max="1034" width="20.28515625" style="83" customWidth="1"/>
    <col min="1035" max="1035" width="24.85546875" style="83" customWidth="1"/>
    <col min="1036" max="1036" width="25" style="83" customWidth="1"/>
    <col min="1037" max="1037" width="26" style="83" customWidth="1"/>
    <col min="1038" max="1038" width="16.5703125" style="83" customWidth="1"/>
    <col min="1039" max="1039" width="40.28515625" style="83" customWidth="1"/>
    <col min="1040" max="1040" width="24.140625" style="83" customWidth="1"/>
    <col min="1041" max="1041" width="36.28515625" style="83" customWidth="1"/>
    <col min="1042" max="1042" width="50.7109375" style="83" customWidth="1"/>
    <col min="1043" max="1278" width="9.140625" style="83"/>
    <col min="1279" max="1279" width="8.28515625" style="83" customWidth="1"/>
    <col min="1280" max="1280" width="9.140625" style="83"/>
    <col min="1281" max="1281" width="27" style="83" customWidth="1"/>
    <col min="1282" max="1282" width="9.140625" style="83"/>
    <col min="1283" max="1283" width="13" style="83" customWidth="1"/>
    <col min="1284" max="1284" width="20" style="83" customWidth="1"/>
    <col min="1285" max="1286" width="13.5703125" style="83" customWidth="1"/>
    <col min="1287" max="1287" width="9.42578125" style="83" bestFit="1" customWidth="1"/>
    <col min="1288" max="1289" width="9.140625" style="83"/>
    <col min="1290" max="1290" width="20.28515625" style="83" customWidth="1"/>
    <col min="1291" max="1291" width="24.85546875" style="83" customWidth="1"/>
    <col min="1292" max="1292" width="25" style="83" customWidth="1"/>
    <col min="1293" max="1293" width="26" style="83" customWidth="1"/>
    <col min="1294" max="1294" width="16.5703125" style="83" customWidth="1"/>
    <col min="1295" max="1295" width="40.28515625" style="83" customWidth="1"/>
    <col min="1296" max="1296" width="24.140625" style="83" customWidth="1"/>
    <col min="1297" max="1297" width="36.28515625" style="83" customWidth="1"/>
    <col min="1298" max="1298" width="50.7109375" style="83" customWidth="1"/>
    <col min="1299" max="1534" width="9.140625" style="83"/>
    <col min="1535" max="1535" width="8.28515625" style="83" customWidth="1"/>
    <col min="1536" max="1536" width="9.140625" style="83"/>
    <col min="1537" max="1537" width="27" style="83" customWidth="1"/>
    <col min="1538" max="1538" width="9.140625" style="83"/>
    <col min="1539" max="1539" width="13" style="83" customWidth="1"/>
    <col min="1540" max="1540" width="20" style="83" customWidth="1"/>
    <col min="1541" max="1542" width="13.5703125" style="83" customWidth="1"/>
    <col min="1543" max="1543" width="9.42578125" style="83" bestFit="1" customWidth="1"/>
    <col min="1544" max="1545" width="9.140625" style="83"/>
    <col min="1546" max="1546" width="20.28515625" style="83" customWidth="1"/>
    <col min="1547" max="1547" width="24.85546875" style="83" customWidth="1"/>
    <col min="1548" max="1548" width="25" style="83" customWidth="1"/>
    <col min="1549" max="1549" width="26" style="83" customWidth="1"/>
    <col min="1550" max="1550" width="16.5703125" style="83" customWidth="1"/>
    <col min="1551" max="1551" width="40.28515625" style="83" customWidth="1"/>
    <col min="1552" max="1552" width="24.140625" style="83" customWidth="1"/>
    <col min="1553" max="1553" width="36.28515625" style="83" customWidth="1"/>
    <col min="1554" max="1554" width="50.7109375" style="83" customWidth="1"/>
    <col min="1555" max="1790" width="9.140625" style="83"/>
    <col min="1791" max="1791" width="8.28515625" style="83" customWidth="1"/>
    <col min="1792" max="1792" width="9.140625" style="83"/>
    <col min="1793" max="1793" width="27" style="83" customWidth="1"/>
    <col min="1794" max="1794" width="9.140625" style="83"/>
    <col min="1795" max="1795" width="13" style="83" customWidth="1"/>
    <col min="1796" max="1796" width="20" style="83" customWidth="1"/>
    <col min="1797" max="1798" width="13.5703125" style="83" customWidth="1"/>
    <col min="1799" max="1799" width="9.42578125" style="83" bestFit="1" customWidth="1"/>
    <col min="1800" max="1801" width="9.140625" style="83"/>
    <col min="1802" max="1802" width="20.28515625" style="83" customWidth="1"/>
    <col min="1803" max="1803" width="24.85546875" style="83" customWidth="1"/>
    <col min="1804" max="1804" width="25" style="83" customWidth="1"/>
    <col min="1805" max="1805" width="26" style="83" customWidth="1"/>
    <col min="1806" max="1806" width="16.5703125" style="83" customWidth="1"/>
    <col min="1807" max="1807" width="40.28515625" style="83" customWidth="1"/>
    <col min="1808" max="1808" width="24.140625" style="83" customWidth="1"/>
    <col min="1809" max="1809" width="36.28515625" style="83" customWidth="1"/>
    <col min="1810" max="1810" width="50.7109375" style="83" customWidth="1"/>
    <col min="1811" max="2046" width="9.140625" style="83"/>
    <col min="2047" max="2047" width="8.28515625" style="83" customWidth="1"/>
    <col min="2048" max="2048" width="9.140625" style="83"/>
    <col min="2049" max="2049" width="27" style="83" customWidth="1"/>
    <col min="2050" max="2050" width="9.140625" style="83"/>
    <col min="2051" max="2051" width="13" style="83" customWidth="1"/>
    <col min="2052" max="2052" width="20" style="83" customWidth="1"/>
    <col min="2053" max="2054" width="13.5703125" style="83" customWidth="1"/>
    <col min="2055" max="2055" width="9.42578125" style="83" bestFit="1" customWidth="1"/>
    <col min="2056" max="2057" width="9.140625" style="83"/>
    <col min="2058" max="2058" width="20.28515625" style="83" customWidth="1"/>
    <col min="2059" max="2059" width="24.85546875" style="83" customWidth="1"/>
    <col min="2060" max="2060" width="25" style="83" customWidth="1"/>
    <col min="2061" max="2061" width="26" style="83" customWidth="1"/>
    <col min="2062" max="2062" width="16.5703125" style="83" customWidth="1"/>
    <col min="2063" max="2063" width="40.28515625" style="83" customWidth="1"/>
    <col min="2064" max="2064" width="24.140625" style="83" customWidth="1"/>
    <col min="2065" max="2065" width="36.28515625" style="83" customWidth="1"/>
    <col min="2066" max="2066" width="50.7109375" style="83" customWidth="1"/>
    <col min="2067" max="2302" width="9.140625" style="83"/>
    <col min="2303" max="2303" width="8.28515625" style="83" customWidth="1"/>
    <col min="2304" max="2304" width="9.140625" style="83"/>
    <col min="2305" max="2305" width="27" style="83" customWidth="1"/>
    <col min="2306" max="2306" width="9.140625" style="83"/>
    <col min="2307" max="2307" width="13" style="83" customWidth="1"/>
    <col min="2308" max="2308" width="20" style="83" customWidth="1"/>
    <col min="2309" max="2310" width="13.5703125" style="83" customWidth="1"/>
    <col min="2311" max="2311" width="9.42578125" style="83" bestFit="1" customWidth="1"/>
    <col min="2312" max="2313" width="9.140625" style="83"/>
    <col min="2314" max="2314" width="20.28515625" style="83" customWidth="1"/>
    <col min="2315" max="2315" width="24.85546875" style="83" customWidth="1"/>
    <col min="2316" max="2316" width="25" style="83" customWidth="1"/>
    <col min="2317" max="2317" width="26" style="83" customWidth="1"/>
    <col min="2318" max="2318" width="16.5703125" style="83" customWidth="1"/>
    <col min="2319" max="2319" width="40.28515625" style="83" customWidth="1"/>
    <col min="2320" max="2320" width="24.140625" style="83" customWidth="1"/>
    <col min="2321" max="2321" width="36.28515625" style="83" customWidth="1"/>
    <col min="2322" max="2322" width="50.7109375" style="83" customWidth="1"/>
    <col min="2323" max="2558" width="9.140625" style="83"/>
    <col min="2559" max="2559" width="8.28515625" style="83" customWidth="1"/>
    <col min="2560" max="2560" width="9.140625" style="83"/>
    <col min="2561" max="2561" width="27" style="83" customWidth="1"/>
    <col min="2562" max="2562" width="9.140625" style="83"/>
    <col min="2563" max="2563" width="13" style="83" customWidth="1"/>
    <col min="2564" max="2564" width="20" style="83" customWidth="1"/>
    <col min="2565" max="2566" width="13.5703125" style="83" customWidth="1"/>
    <col min="2567" max="2567" width="9.42578125" style="83" bestFit="1" customWidth="1"/>
    <col min="2568" max="2569" width="9.140625" style="83"/>
    <col min="2570" max="2570" width="20.28515625" style="83" customWidth="1"/>
    <col min="2571" max="2571" width="24.85546875" style="83" customWidth="1"/>
    <col min="2572" max="2572" width="25" style="83" customWidth="1"/>
    <col min="2573" max="2573" width="26" style="83" customWidth="1"/>
    <col min="2574" max="2574" width="16.5703125" style="83" customWidth="1"/>
    <col min="2575" max="2575" width="40.28515625" style="83" customWidth="1"/>
    <col min="2576" max="2576" width="24.140625" style="83" customWidth="1"/>
    <col min="2577" max="2577" width="36.28515625" style="83" customWidth="1"/>
    <col min="2578" max="2578" width="50.7109375" style="83" customWidth="1"/>
    <col min="2579" max="2814" width="9.140625" style="83"/>
    <col min="2815" max="2815" width="8.28515625" style="83" customWidth="1"/>
    <col min="2816" max="2816" width="9.140625" style="83"/>
    <col min="2817" max="2817" width="27" style="83" customWidth="1"/>
    <col min="2818" max="2818" width="9.140625" style="83"/>
    <col min="2819" max="2819" width="13" style="83" customWidth="1"/>
    <col min="2820" max="2820" width="20" style="83" customWidth="1"/>
    <col min="2821" max="2822" width="13.5703125" style="83" customWidth="1"/>
    <col min="2823" max="2823" width="9.42578125" style="83" bestFit="1" customWidth="1"/>
    <col min="2824" max="2825" width="9.140625" style="83"/>
    <col min="2826" max="2826" width="20.28515625" style="83" customWidth="1"/>
    <col min="2827" max="2827" width="24.85546875" style="83" customWidth="1"/>
    <col min="2828" max="2828" width="25" style="83" customWidth="1"/>
    <col min="2829" max="2829" width="26" style="83" customWidth="1"/>
    <col min="2830" max="2830" width="16.5703125" style="83" customWidth="1"/>
    <col min="2831" max="2831" width="40.28515625" style="83" customWidth="1"/>
    <col min="2832" max="2832" width="24.140625" style="83" customWidth="1"/>
    <col min="2833" max="2833" width="36.28515625" style="83" customWidth="1"/>
    <col min="2834" max="2834" width="50.7109375" style="83" customWidth="1"/>
    <col min="2835" max="3070" width="9.140625" style="83"/>
    <col min="3071" max="3071" width="8.28515625" style="83" customWidth="1"/>
    <col min="3072" max="3072" width="9.140625" style="83"/>
    <col min="3073" max="3073" width="27" style="83" customWidth="1"/>
    <col min="3074" max="3074" width="9.140625" style="83"/>
    <col min="3075" max="3075" width="13" style="83" customWidth="1"/>
    <col min="3076" max="3076" width="20" style="83" customWidth="1"/>
    <col min="3077" max="3078" width="13.5703125" style="83" customWidth="1"/>
    <col min="3079" max="3079" width="9.42578125" style="83" bestFit="1" customWidth="1"/>
    <col min="3080" max="3081" width="9.140625" style="83"/>
    <col min="3082" max="3082" width="20.28515625" style="83" customWidth="1"/>
    <col min="3083" max="3083" width="24.85546875" style="83" customWidth="1"/>
    <col min="3084" max="3084" width="25" style="83" customWidth="1"/>
    <col min="3085" max="3085" width="26" style="83" customWidth="1"/>
    <col min="3086" max="3086" width="16.5703125" style="83" customWidth="1"/>
    <col min="3087" max="3087" width="40.28515625" style="83" customWidth="1"/>
    <col min="3088" max="3088" width="24.140625" style="83" customWidth="1"/>
    <col min="3089" max="3089" width="36.28515625" style="83" customWidth="1"/>
    <col min="3090" max="3090" width="50.7109375" style="83" customWidth="1"/>
    <col min="3091" max="3326" width="9.140625" style="83"/>
    <col min="3327" max="3327" width="8.28515625" style="83" customWidth="1"/>
    <col min="3328" max="3328" width="9.140625" style="83"/>
    <col min="3329" max="3329" width="27" style="83" customWidth="1"/>
    <col min="3330" max="3330" width="9.140625" style="83"/>
    <col min="3331" max="3331" width="13" style="83" customWidth="1"/>
    <col min="3332" max="3332" width="20" style="83" customWidth="1"/>
    <col min="3333" max="3334" width="13.5703125" style="83" customWidth="1"/>
    <col min="3335" max="3335" width="9.42578125" style="83" bestFit="1" customWidth="1"/>
    <col min="3336" max="3337" width="9.140625" style="83"/>
    <col min="3338" max="3338" width="20.28515625" style="83" customWidth="1"/>
    <col min="3339" max="3339" width="24.85546875" style="83" customWidth="1"/>
    <col min="3340" max="3340" width="25" style="83" customWidth="1"/>
    <col min="3341" max="3341" width="26" style="83" customWidth="1"/>
    <col min="3342" max="3342" width="16.5703125" style="83" customWidth="1"/>
    <col min="3343" max="3343" width="40.28515625" style="83" customWidth="1"/>
    <col min="3344" max="3344" width="24.140625" style="83" customWidth="1"/>
    <col min="3345" max="3345" width="36.28515625" style="83" customWidth="1"/>
    <col min="3346" max="3346" width="50.7109375" style="83" customWidth="1"/>
    <col min="3347" max="3582" width="9.140625" style="83"/>
    <col min="3583" max="3583" width="8.28515625" style="83" customWidth="1"/>
    <col min="3584" max="3584" width="9.140625" style="83"/>
    <col min="3585" max="3585" width="27" style="83" customWidth="1"/>
    <col min="3586" max="3586" width="9.140625" style="83"/>
    <col min="3587" max="3587" width="13" style="83" customWidth="1"/>
    <col min="3588" max="3588" width="20" style="83" customWidth="1"/>
    <col min="3589" max="3590" width="13.5703125" style="83" customWidth="1"/>
    <col min="3591" max="3591" width="9.42578125" style="83" bestFit="1" customWidth="1"/>
    <col min="3592" max="3593" width="9.140625" style="83"/>
    <col min="3594" max="3594" width="20.28515625" style="83" customWidth="1"/>
    <col min="3595" max="3595" width="24.85546875" style="83" customWidth="1"/>
    <col min="3596" max="3596" width="25" style="83" customWidth="1"/>
    <col min="3597" max="3597" width="26" style="83" customWidth="1"/>
    <col min="3598" max="3598" width="16.5703125" style="83" customWidth="1"/>
    <col min="3599" max="3599" width="40.28515625" style="83" customWidth="1"/>
    <col min="3600" max="3600" width="24.140625" style="83" customWidth="1"/>
    <col min="3601" max="3601" width="36.28515625" style="83" customWidth="1"/>
    <col min="3602" max="3602" width="50.7109375" style="83" customWidth="1"/>
    <col min="3603" max="3838" width="9.140625" style="83"/>
    <col min="3839" max="3839" width="8.28515625" style="83" customWidth="1"/>
    <col min="3840" max="3840" width="9.140625" style="83"/>
    <col min="3841" max="3841" width="27" style="83" customWidth="1"/>
    <col min="3842" max="3842" width="9.140625" style="83"/>
    <col min="3843" max="3843" width="13" style="83" customWidth="1"/>
    <col min="3844" max="3844" width="20" style="83" customWidth="1"/>
    <col min="3845" max="3846" width="13.5703125" style="83" customWidth="1"/>
    <col min="3847" max="3847" width="9.42578125" style="83" bestFit="1" customWidth="1"/>
    <col min="3848" max="3849" width="9.140625" style="83"/>
    <col min="3850" max="3850" width="20.28515625" style="83" customWidth="1"/>
    <col min="3851" max="3851" width="24.85546875" style="83" customWidth="1"/>
    <col min="3852" max="3852" width="25" style="83" customWidth="1"/>
    <col min="3853" max="3853" width="26" style="83" customWidth="1"/>
    <col min="3854" max="3854" width="16.5703125" style="83" customWidth="1"/>
    <col min="3855" max="3855" width="40.28515625" style="83" customWidth="1"/>
    <col min="3856" max="3856" width="24.140625" style="83" customWidth="1"/>
    <col min="3857" max="3857" width="36.28515625" style="83" customWidth="1"/>
    <col min="3858" max="3858" width="50.7109375" style="83" customWidth="1"/>
    <col min="3859" max="4094" width="9.140625" style="83"/>
    <col min="4095" max="4095" width="8.28515625" style="83" customWidth="1"/>
    <col min="4096" max="4096" width="9.140625" style="83"/>
    <col min="4097" max="4097" width="27" style="83" customWidth="1"/>
    <col min="4098" max="4098" width="9.140625" style="83"/>
    <col min="4099" max="4099" width="13" style="83" customWidth="1"/>
    <col min="4100" max="4100" width="20" style="83" customWidth="1"/>
    <col min="4101" max="4102" width="13.5703125" style="83" customWidth="1"/>
    <col min="4103" max="4103" width="9.42578125" style="83" bestFit="1" customWidth="1"/>
    <col min="4104" max="4105" width="9.140625" style="83"/>
    <col min="4106" max="4106" width="20.28515625" style="83" customWidth="1"/>
    <col min="4107" max="4107" width="24.85546875" style="83" customWidth="1"/>
    <col min="4108" max="4108" width="25" style="83" customWidth="1"/>
    <col min="4109" max="4109" width="26" style="83" customWidth="1"/>
    <col min="4110" max="4110" width="16.5703125" style="83" customWidth="1"/>
    <col min="4111" max="4111" width="40.28515625" style="83" customWidth="1"/>
    <col min="4112" max="4112" width="24.140625" style="83" customWidth="1"/>
    <col min="4113" max="4113" width="36.28515625" style="83" customWidth="1"/>
    <col min="4114" max="4114" width="50.7109375" style="83" customWidth="1"/>
    <col min="4115" max="4350" width="9.140625" style="83"/>
    <col min="4351" max="4351" width="8.28515625" style="83" customWidth="1"/>
    <col min="4352" max="4352" width="9.140625" style="83"/>
    <col min="4353" max="4353" width="27" style="83" customWidth="1"/>
    <col min="4354" max="4354" width="9.140625" style="83"/>
    <col min="4355" max="4355" width="13" style="83" customWidth="1"/>
    <col min="4356" max="4356" width="20" style="83" customWidth="1"/>
    <col min="4357" max="4358" width="13.5703125" style="83" customWidth="1"/>
    <col min="4359" max="4359" width="9.42578125" style="83" bestFit="1" customWidth="1"/>
    <col min="4360" max="4361" width="9.140625" style="83"/>
    <col min="4362" max="4362" width="20.28515625" style="83" customWidth="1"/>
    <col min="4363" max="4363" width="24.85546875" style="83" customWidth="1"/>
    <col min="4364" max="4364" width="25" style="83" customWidth="1"/>
    <col min="4365" max="4365" width="26" style="83" customWidth="1"/>
    <col min="4366" max="4366" width="16.5703125" style="83" customWidth="1"/>
    <col min="4367" max="4367" width="40.28515625" style="83" customWidth="1"/>
    <col min="4368" max="4368" width="24.140625" style="83" customWidth="1"/>
    <col min="4369" max="4369" width="36.28515625" style="83" customWidth="1"/>
    <col min="4370" max="4370" width="50.7109375" style="83" customWidth="1"/>
    <col min="4371" max="4606" width="9.140625" style="83"/>
    <col min="4607" max="4607" width="8.28515625" style="83" customWidth="1"/>
    <col min="4608" max="4608" width="9.140625" style="83"/>
    <col min="4609" max="4609" width="27" style="83" customWidth="1"/>
    <col min="4610" max="4610" width="9.140625" style="83"/>
    <col min="4611" max="4611" width="13" style="83" customWidth="1"/>
    <col min="4612" max="4612" width="20" style="83" customWidth="1"/>
    <col min="4613" max="4614" width="13.5703125" style="83" customWidth="1"/>
    <col min="4615" max="4615" width="9.42578125" style="83" bestFit="1" customWidth="1"/>
    <col min="4616" max="4617" width="9.140625" style="83"/>
    <col min="4618" max="4618" width="20.28515625" style="83" customWidth="1"/>
    <col min="4619" max="4619" width="24.85546875" style="83" customWidth="1"/>
    <col min="4620" max="4620" width="25" style="83" customWidth="1"/>
    <col min="4621" max="4621" width="26" style="83" customWidth="1"/>
    <col min="4622" max="4622" width="16.5703125" style="83" customWidth="1"/>
    <col min="4623" max="4623" width="40.28515625" style="83" customWidth="1"/>
    <col min="4624" max="4624" width="24.140625" style="83" customWidth="1"/>
    <col min="4625" max="4625" width="36.28515625" style="83" customWidth="1"/>
    <col min="4626" max="4626" width="50.7109375" style="83" customWidth="1"/>
    <col min="4627" max="4862" width="9.140625" style="83"/>
    <col min="4863" max="4863" width="8.28515625" style="83" customWidth="1"/>
    <col min="4864" max="4864" width="9.140625" style="83"/>
    <col min="4865" max="4865" width="27" style="83" customWidth="1"/>
    <col min="4866" max="4866" width="9.140625" style="83"/>
    <col min="4867" max="4867" width="13" style="83" customWidth="1"/>
    <col min="4868" max="4868" width="20" style="83" customWidth="1"/>
    <col min="4869" max="4870" width="13.5703125" style="83" customWidth="1"/>
    <col min="4871" max="4871" width="9.42578125" style="83" bestFit="1" customWidth="1"/>
    <col min="4872" max="4873" width="9.140625" style="83"/>
    <col min="4874" max="4874" width="20.28515625" style="83" customWidth="1"/>
    <col min="4875" max="4875" width="24.85546875" style="83" customWidth="1"/>
    <col min="4876" max="4876" width="25" style="83" customWidth="1"/>
    <col min="4877" max="4877" width="26" style="83" customWidth="1"/>
    <col min="4878" max="4878" width="16.5703125" style="83" customWidth="1"/>
    <col min="4879" max="4879" width="40.28515625" style="83" customWidth="1"/>
    <col min="4880" max="4880" width="24.140625" style="83" customWidth="1"/>
    <col min="4881" max="4881" width="36.28515625" style="83" customWidth="1"/>
    <col min="4882" max="4882" width="50.7109375" style="83" customWidth="1"/>
    <col min="4883" max="5118" width="9.140625" style="83"/>
    <col min="5119" max="5119" width="8.28515625" style="83" customWidth="1"/>
    <col min="5120" max="5120" width="9.140625" style="83"/>
    <col min="5121" max="5121" width="27" style="83" customWidth="1"/>
    <col min="5122" max="5122" width="9.140625" style="83"/>
    <col min="5123" max="5123" width="13" style="83" customWidth="1"/>
    <col min="5124" max="5124" width="20" style="83" customWidth="1"/>
    <col min="5125" max="5126" width="13.5703125" style="83" customWidth="1"/>
    <col min="5127" max="5127" width="9.42578125" style="83" bestFit="1" customWidth="1"/>
    <col min="5128" max="5129" width="9.140625" style="83"/>
    <col min="5130" max="5130" width="20.28515625" style="83" customWidth="1"/>
    <col min="5131" max="5131" width="24.85546875" style="83" customWidth="1"/>
    <col min="5132" max="5132" width="25" style="83" customWidth="1"/>
    <col min="5133" max="5133" width="26" style="83" customWidth="1"/>
    <col min="5134" max="5134" width="16.5703125" style="83" customWidth="1"/>
    <col min="5135" max="5135" width="40.28515625" style="83" customWidth="1"/>
    <col min="5136" max="5136" width="24.140625" style="83" customWidth="1"/>
    <col min="5137" max="5137" width="36.28515625" style="83" customWidth="1"/>
    <col min="5138" max="5138" width="50.7109375" style="83" customWidth="1"/>
    <col min="5139" max="5374" width="9.140625" style="83"/>
    <col min="5375" max="5375" width="8.28515625" style="83" customWidth="1"/>
    <col min="5376" max="5376" width="9.140625" style="83"/>
    <col min="5377" max="5377" width="27" style="83" customWidth="1"/>
    <col min="5378" max="5378" width="9.140625" style="83"/>
    <col min="5379" max="5379" width="13" style="83" customWidth="1"/>
    <col min="5380" max="5380" width="20" style="83" customWidth="1"/>
    <col min="5381" max="5382" width="13.5703125" style="83" customWidth="1"/>
    <col min="5383" max="5383" width="9.42578125" style="83" bestFit="1" customWidth="1"/>
    <col min="5384" max="5385" width="9.140625" style="83"/>
    <col min="5386" max="5386" width="20.28515625" style="83" customWidth="1"/>
    <col min="5387" max="5387" width="24.85546875" style="83" customWidth="1"/>
    <col min="5388" max="5388" width="25" style="83" customWidth="1"/>
    <col min="5389" max="5389" width="26" style="83" customWidth="1"/>
    <col min="5390" max="5390" width="16.5703125" style="83" customWidth="1"/>
    <col min="5391" max="5391" width="40.28515625" style="83" customWidth="1"/>
    <col min="5392" max="5392" width="24.140625" style="83" customWidth="1"/>
    <col min="5393" max="5393" width="36.28515625" style="83" customWidth="1"/>
    <col min="5394" max="5394" width="50.7109375" style="83" customWidth="1"/>
    <col min="5395" max="5630" width="9.140625" style="83"/>
    <col min="5631" max="5631" width="8.28515625" style="83" customWidth="1"/>
    <col min="5632" max="5632" width="9.140625" style="83"/>
    <col min="5633" max="5633" width="27" style="83" customWidth="1"/>
    <col min="5634" max="5634" width="9.140625" style="83"/>
    <col min="5635" max="5635" width="13" style="83" customWidth="1"/>
    <col min="5636" max="5636" width="20" style="83" customWidth="1"/>
    <col min="5637" max="5638" width="13.5703125" style="83" customWidth="1"/>
    <col min="5639" max="5639" width="9.42578125" style="83" bestFit="1" customWidth="1"/>
    <col min="5640" max="5641" width="9.140625" style="83"/>
    <col min="5642" max="5642" width="20.28515625" style="83" customWidth="1"/>
    <col min="5643" max="5643" width="24.85546875" style="83" customWidth="1"/>
    <col min="5644" max="5644" width="25" style="83" customWidth="1"/>
    <col min="5645" max="5645" width="26" style="83" customWidth="1"/>
    <col min="5646" max="5646" width="16.5703125" style="83" customWidth="1"/>
    <col min="5647" max="5647" width="40.28515625" style="83" customWidth="1"/>
    <col min="5648" max="5648" width="24.140625" style="83" customWidth="1"/>
    <col min="5649" max="5649" width="36.28515625" style="83" customWidth="1"/>
    <col min="5650" max="5650" width="50.7109375" style="83" customWidth="1"/>
    <col min="5651" max="5886" width="9.140625" style="83"/>
    <col min="5887" max="5887" width="8.28515625" style="83" customWidth="1"/>
    <col min="5888" max="5888" width="9.140625" style="83"/>
    <col min="5889" max="5889" width="27" style="83" customWidth="1"/>
    <col min="5890" max="5890" width="9.140625" style="83"/>
    <col min="5891" max="5891" width="13" style="83" customWidth="1"/>
    <col min="5892" max="5892" width="20" style="83" customWidth="1"/>
    <col min="5893" max="5894" width="13.5703125" style="83" customWidth="1"/>
    <col min="5895" max="5895" width="9.42578125" style="83" bestFit="1" customWidth="1"/>
    <col min="5896" max="5897" width="9.140625" style="83"/>
    <col min="5898" max="5898" width="20.28515625" style="83" customWidth="1"/>
    <col min="5899" max="5899" width="24.85546875" style="83" customWidth="1"/>
    <col min="5900" max="5900" width="25" style="83" customWidth="1"/>
    <col min="5901" max="5901" width="26" style="83" customWidth="1"/>
    <col min="5902" max="5902" width="16.5703125" style="83" customWidth="1"/>
    <col min="5903" max="5903" width="40.28515625" style="83" customWidth="1"/>
    <col min="5904" max="5904" width="24.140625" style="83" customWidth="1"/>
    <col min="5905" max="5905" width="36.28515625" style="83" customWidth="1"/>
    <col min="5906" max="5906" width="50.7109375" style="83" customWidth="1"/>
    <col min="5907" max="6142" width="9.140625" style="83"/>
    <col min="6143" max="6143" width="8.28515625" style="83" customWidth="1"/>
    <col min="6144" max="6144" width="9.140625" style="83"/>
    <col min="6145" max="6145" width="27" style="83" customWidth="1"/>
    <col min="6146" max="6146" width="9.140625" style="83"/>
    <col min="6147" max="6147" width="13" style="83" customWidth="1"/>
    <col min="6148" max="6148" width="20" style="83" customWidth="1"/>
    <col min="6149" max="6150" width="13.5703125" style="83" customWidth="1"/>
    <col min="6151" max="6151" width="9.42578125" style="83" bestFit="1" customWidth="1"/>
    <col min="6152" max="6153" width="9.140625" style="83"/>
    <col min="6154" max="6154" width="20.28515625" style="83" customWidth="1"/>
    <col min="6155" max="6155" width="24.85546875" style="83" customWidth="1"/>
    <col min="6156" max="6156" width="25" style="83" customWidth="1"/>
    <col min="6157" max="6157" width="26" style="83" customWidth="1"/>
    <col min="6158" max="6158" width="16.5703125" style="83" customWidth="1"/>
    <col min="6159" max="6159" width="40.28515625" style="83" customWidth="1"/>
    <col min="6160" max="6160" width="24.140625" style="83" customWidth="1"/>
    <col min="6161" max="6161" width="36.28515625" style="83" customWidth="1"/>
    <col min="6162" max="6162" width="50.7109375" style="83" customWidth="1"/>
    <col min="6163" max="6398" width="9.140625" style="83"/>
    <col min="6399" max="6399" width="8.28515625" style="83" customWidth="1"/>
    <col min="6400" max="6400" width="9.140625" style="83"/>
    <col min="6401" max="6401" width="27" style="83" customWidth="1"/>
    <col min="6402" max="6402" width="9.140625" style="83"/>
    <col min="6403" max="6403" width="13" style="83" customWidth="1"/>
    <col min="6404" max="6404" width="20" style="83" customWidth="1"/>
    <col min="6405" max="6406" width="13.5703125" style="83" customWidth="1"/>
    <col min="6407" max="6407" width="9.42578125" style="83" bestFit="1" customWidth="1"/>
    <col min="6408" max="6409" width="9.140625" style="83"/>
    <col min="6410" max="6410" width="20.28515625" style="83" customWidth="1"/>
    <col min="6411" max="6411" width="24.85546875" style="83" customWidth="1"/>
    <col min="6412" max="6412" width="25" style="83" customWidth="1"/>
    <col min="6413" max="6413" width="26" style="83" customWidth="1"/>
    <col min="6414" max="6414" width="16.5703125" style="83" customWidth="1"/>
    <col min="6415" max="6415" width="40.28515625" style="83" customWidth="1"/>
    <col min="6416" max="6416" width="24.140625" style="83" customWidth="1"/>
    <col min="6417" max="6417" width="36.28515625" style="83" customWidth="1"/>
    <col min="6418" max="6418" width="50.7109375" style="83" customWidth="1"/>
    <col min="6419" max="6654" width="9.140625" style="83"/>
    <col min="6655" max="6655" width="8.28515625" style="83" customWidth="1"/>
    <col min="6656" max="6656" width="9.140625" style="83"/>
    <col min="6657" max="6657" width="27" style="83" customWidth="1"/>
    <col min="6658" max="6658" width="9.140625" style="83"/>
    <col min="6659" max="6659" width="13" style="83" customWidth="1"/>
    <col min="6660" max="6660" width="20" style="83" customWidth="1"/>
    <col min="6661" max="6662" width="13.5703125" style="83" customWidth="1"/>
    <col min="6663" max="6663" width="9.42578125" style="83" bestFit="1" customWidth="1"/>
    <col min="6664" max="6665" width="9.140625" style="83"/>
    <col min="6666" max="6666" width="20.28515625" style="83" customWidth="1"/>
    <col min="6667" max="6667" width="24.85546875" style="83" customWidth="1"/>
    <col min="6668" max="6668" width="25" style="83" customWidth="1"/>
    <col min="6669" max="6669" width="26" style="83" customWidth="1"/>
    <col min="6670" max="6670" width="16.5703125" style="83" customWidth="1"/>
    <col min="6671" max="6671" width="40.28515625" style="83" customWidth="1"/>
    <col min="6672" max="6672" width="24.140625" style="83" customWidth="1"/>
    <col min="6673" max="6673" width="36.28515625" style="83" customWidth="1"/>
    <col min="6674" max="6674" width="50.7109375" style="83" customWidth="1"/>
    <col min="6675" max="6910" width="9.140625" style="83"/>
    <col min="6911" max="6911" width="8.28515625" style="83" customWidth="1"/>
    <col min="6912" max="6912" width="9.140625" style="83"/>
    <col min="6913" max="6913" width="27" style="83" customWidth="1"/>
    <col min="6914" max="6914" width="9.140625" style="83"/>
    <col min="6915" max="6915" width="13" style="83" customWidth="1"/>
    <col min="6916" max="6916" width="20" style="83" customWidth="1"/>
    <col min="6917" max="6918" width="13.5703125" style="83" customWidth="1"/>
    <col min="6919" max="6919" width="9.42578125" style="83" bestFit="1" customWidth="1"/>
    <col min="6920" max="6921" width="9.140625" style="83"/>
    <col min="6922" max="6922" width="20.28515625" style="83" customWidth="1"/>
    <col min="6923" max="6923" width="24.85546875" style="83" customWidth="1"/>
    <col min="6924" max="6924" width="25" style="83" customWidth="1"/>
    <col min="6925" max="6925" width="26" style="83" customWidth="1"/>
    <col min="6926" max="6926" width="16.5703125" style="83" customWidth="1"/>
    <col min="6927" max="6927" width="40.28515625" style="83" customWidth="1"/>
    <col min="6928" max="6928" width="24.140625" style="83" customWidth="1"/>
    <col min="6929" max="6929" width="36.28515625" style="83" customWidth="1"/>
    <col min="6930" max="6930" width="50.7109375" style="83" customWidth="1"/>
    <col min="6931" max="7166" width="9.140625" style="83"/>
    <col min="7167" max="7167" width="8.28515625" style="83" customWidth="1"/>
    <col min="7168" max="7168" width="9.140625" style="83"/>
    <col min="7169" max="7169" width="27" style="83" customWidth="1"/>
    <col min="7170" max="7170" width="9.140625" style="83"/>
    <col min="7171" max="7171" width="13" style="83" customWidth="1"/>
    <col min="7172" max="7172" width="20" style="83" customWidth="1"/>
    <col min="7173" max="7174" width="13.5703125" style="83" customWidth="1"/>
    <col min="7175" max="7175" width="9.42578125" style="83" bestFit="1" customWidth="1"/>
    <col min="7176" max="7177" width="9.140625" style="83"/>
    <col min="7178" max="7178" width="20.28515625" style="83" customWidth="1"/>
    <col min="7179" max="7179" width="24.85546875" style="83" customWidth="1"/>
    <col min="7180" max="7180" width="25" style="83" customWidth="1"/>
    <col min="7181" max="7181" width="26" style="83" customWidth="1"/>
    <col min="7182" max="7182" width="16.5703125" style="83" customWidth="1"/>
    <col min="7183" max="7183" width="40.28515625" style="83" customWidth="1"/>
    <col min="7184" max="7184" width="24.140625" style="83" customWidth="1"/>
    <col min="7185" max="7185" width="36.28515625" style="83" customWidth="1"/>
    <col min="7186" max="7186" width="50.7109375" style="83" customWidth="1"/>
    <col min="7187" max="7422" width="9.140625" style="83"/>
    <col min="7423" max="7423" width="8.28515625" style="83" customWidth="1"/>
    <col min="7424" max="7424" width="9.140625" style="83"/>
    <col min="7425" max="7425" width="27" style="83" customWidth="1"/>
    <col min="7426" max="7426" width="9.140625" style="83"/>
    <col min="7427" max="7427" width="13" style="83" customWidth="1"/>
    <col min="7428" max="7428" width="20" style="83" customWidth="1"/>
    <col min="7429" max="7430" width="13.5703125" style="83" customWidth="1"/>
    <col min="7431" max="7431" width="9.42578125" style="83" bestFit="1" customWidth="1"/>
    <col min="7432" max="7433" width="9.140625" style="83"/>
    <col min="7434" max="7434" width="20.28515625" style="83" customWidth="1"/>
    <col min="7435" max="7435" width="24.85546875" style="83" customWidth="1"/>
    <col min="7436" max="7436" width="25" style="83" customWidth="1"/>
    <col min="7437" max="7437" width="26" style="83" customWidth="1"/>
    <col min="7438" max="7438" width="16.5703125" style="83" customWidth="1"/>
    <col min="7439" max="7439" width="40.28515625" style="83" customWidth="1"/>
    <col min="7440" max="7440" width="24.140625" style="83" customWidth="1"/>
    <col min="7441" max="7441" width="36.28515625" style="83" customWidth="1"/>
    <col min="7442" max="7442" width="50.7109375" style="83" customWidth="1"/>
    <col min="7443" max="7678" width="9.140625" style="83"/>
    <col min="7679" max="7679" width="8.28515625" style="83" customWidth="1"/>
    <col min="7680" max="7680" width="9.140625" style="83"/>
    <col min="7681" max="7681" width="27" style="83" customWidth="1"/>
    <col min="7682" max="7682" width="9.140625" style="83"/>
    <col min="7683" max="7683" width="13" style="83" customWidth="1"/>
    <col min="7684" max="7684" width="20" style="83" customWidth="1"/>
    <col min="7685" max="7686" width="13.5703125" style="83" customWidth="1"/>
    <col min="7687" max="7687" width="9.42578125" style="83" bestFit="1" customWidth="1"/>
    <col min="7688" max="7689" width="9.140625" style="83"/>
    <col min="7690" max="7690" width="20.28515625" style="83" customWidth="1"/>
    <col min="7691" max="7691" width="24.85546875" style="83" customWidth="1"/>
    <col min="7692" max="7692" width="25" style="83" customWidth="1"/>
    <col min="7693" max="7693" width="26" style="83" customWidth="1"/>
    <col min="7694" max="7694" width="16.5703125" style="83" customWidth="1"/>
    <col min="7695" max="7695" width="40.28515625" style="83" customWidth="1"/>
    <col min="7696" max="7696" width="24.140625" style="83" customWidth="1"/>
    <col min="7697" max="7697" width="36.28515625" style="83" customWidth="1"/>
    <col min="7698" max="7698" width="50.7109375" style="83" customWidth="1"/>
    <col min="7699" max="7934" width="9.140625" style="83"/>
    <col min="7935" max="7935" width="8.28515625" style="83" customWidth="1"/>
    <col min="7936" max="7936" width="9.140625" style="83"/>
    <col min="7937" max="7937" width="27" style="83" customWidth="1"/>
    <col min="7938" max="7938" width="9.140625" style="83"/>
    <col min="7939" max="7939" width="13" style="83" customWidth="1"/>
    <col min="7940" max="7940" width="20" style="83" customWidth="1"/>
    <col min="7941" max="7942" width="13.5703125" style="83" customWidth="1"/>
    <col min="7943" max="7943" width="9.42578125" style="83" bestFit="1" customWidth="1"/>
    <col min="7944" max="7945" width="9.140625" style="83"/>
    <col min="7946" max="7946" width="20.28515625" style="83" customWidth="1"/>
    <col min="7947" max="7947" width="24.85546875" style="83" customWidth="1"/>
    <col min="7948" max="7948" width="25" style="83" customWidth="1"/>
    <col min="7949" max="7949" width="26" style="83" customWidth="1"/>
    <col min="7950" max="7950" width="16.5703125" style="83" customWidth="1"/>
    <col min="7951" max="7951" width="40.28515625" style="83" customWidth="1"/>
    <col min="7952" max="7952" width="24.140625" style="83" customWidth="1"/>
    <col min="7953" max="7953" width="36.28515625" style="83" customWidth="1"/>
    <col min="7954" max="7954" width="50.7109375" style="83" customWidth="1"/>
    <col min="7955" max="8190" width="9.140625" style="83"/>
    <col min="8191" max="8191" width="8.28515625" style="83" customWidth="1"/>
    <col min="8192" max="8192" width="9.140625" style="83"/>
    <col min="8193" max="8193" width="27" style="83" customWidth="1"/>
    <col min="8194" max="8194" width="9.140625" style="83"/>
    <col min="8195" max="8195" width="13" style="83" customWidth="1"/>
    <col min="8196" max="8196" width="20" style="83" customWidth="1"/>
    <col min="8197" max="8198" width="13.5703125" style="83" customWidth="1"/>
    <col min="8199" max="8199" width="9.42578125" style="83" bestFit="1" customWidth="1"/>
    <col min="8200" max="8201" width="9.140625" style="83"/>
    <col min="8202" max="8202" width="20.28515625" style="83" customWidth="1"/>
    <col min="8203" max="8203" width="24.85546875" style="83" customWidth="1"/>
    <col min="8204" max="8204" width="25" style="83" customWidth="1"/>
    <col min="8205" max="8205" width="26" style="83" customWidth="1"/>
    <col min="8206" max="8206" width="16.5703125" style="83" customWidth="1"/>
    <col min="8207" max="8207" width="40.28515625" style="83" customWidth="1"/>
    <col min="8208" max="8208" width="24.140625" style="83" customWidth="1"/>
    <col min="8209" max="8209" width="36.28515625" style="83" customWidth="1"/>
    <col min="8210" max="8210" width="50.7109375" style="83" customWidth="1"/>
    <col min="8211" max="8446" width="9.140625" style="83"/>
    <col min="8447" max="8447" width="8.28515625" style="83" customWidth="1"/>
    <col min="8448" max="8448" width="9.140625" style="83"/>
    <col min="8449" max="8449" width="27" style="83" customWidth="1"/>
    <col min="8450" max="8450" width="9.140625" style="83"/>
    <col min="8451" max="8451" width="13" style="83" customWidth="1"/>
    <col min="8452" max="8452" width="20" style="83" customWidth="1"/>
    <col min="8453" max="8454" width="13.5703125" style="83" customWidth="1"/>
    <col min="8455" max="8455" width="9.42578125" style="83" bestFit="1" customWidth="1"/>
    <col min="8456" max="8457" width="9.140625" style="83"/>
    <col min="8458" max="8458" width="20.28515625" style="83" customWidth="1"/>
    <col min="8459" max="8459" width="24.85546875" style="83" customWidth="1"/>
    <col min="8460" max="8460" width="25" style="83" customWidth="1"/>
    <col min="8461" max="8461" width="26" style="83" customWidth="1"/>
    <col min="8462" max="8462" width="16.5703125" style="83" customWidth="1"/>
    <col min="8463" max="8463" width="40.28515625" style="83" customWidth="1"/>
    <col min="8464" max="8464" width="24.140625" style="83" customWidth="1"/>
    <col min="8465" max="8465" width="36.28515625" style="83" customWidth="1"/>
    <col min="8466" max="8466" width="50.7109375" style="83" customWidth="1"/>
    <col min="8467" max="8702" width="9.140625" style="83"/>
    <col min="8703" max="8703" width="8.28515625" style="83" customWidth="1"/>
    <col min="8704" max="8704" width="9.140625" style="83"/>
    <col min="8705" max="8705" width="27" style="83" customWidth="1"/>
    <col min="8706" max="8706" width="9.140625" style="83"/>
    <col min="8707" max="8707" width="13" style="83" customWidth="1"/>
    <col min="8708" max="8708" width="20" style="83" customWidth="1"/>
    <col min="8709" max="8710" width="13.5703125" style="83" customWidth="1"/>
    <col min="8711" max="8711" width="9.42578125" style="83" bestFit="1" customWidth="1"/>
    <col min="8712" max="8713" width="9.140625" style="83"/>
    <col min="8714" max="8714" width="20.28515625" style="83" customWidth="1"/>
    <col min="8715" max="8715" width="24.85546875" style="83" customWidth="1"/>
    <col min="8716" max="8716" width="25" style="83" customWidth="1"/>
    <col min="8717" max="8717" width="26" style="83" customWidth="1"/>
    <col min="8718" max="8718" width="16.5703125" style="83" customWidth="1"/>
    <col min="8719" max="8719" width="40.28515625" style="83" customWidth="1"/>
    <col min="8720" max="8720" width="24.140625" style="83" customWidth="1"/>
    <col min="8721" max="8721" width="36.28515625" style="83" customWidth="1"/>
    <col min="8722" max="8722" width="50.7109375" style="83" customWidth="1"/>
    <col min="8723" max="8958" width="9.140625" style="83"/>
    <col min="8959" max="8959" width="8.28515625" style="83" customWidth="1"/>
    <col min="8960" max="8960" width="9.140625" style="83"/>
    <col min="8961" max="8961" width="27" style="83" customWidth="1"/>
    <col min="8962" max="8962" width="9.140625" style="83"/>
    <col min="8963" max="8963" width="13" style="83" customWidth="1"/>
    <col min="8964" max="8964" width="20" style="83" customWidth="1"/>
    <col min="8965" max="8966" width="13.5703125" style="83" customWidth="1"/>
    <col min="8967" max="8967" width="9.42578125" style="83" bestFit="1" customWidth="1"/>
    <col min="8968" max="8969" width="9.140625" style="83"/>
    <col min="8970" max="8970" width="20.28515625" style="83" customWidth="1"/>
    <col min="8971" max="8971" width="24.85546875" style="83" customWidth="1"/>
    <col min="8972" max="8972" width="25" style="83" customWidth="1"/>
    <col min="8973" max="8973" width="26" style="83" customWidth="1"/>
    <col min="8974" max="8974" width="16.5703125" style="83" customWidth="1"/>
    <col min="8975" max="8975" width="40.28515625" style="83" customWidth="1"/>
    <col min="8976" max="8976" width="24.140625" style="83" customWidth="1"/>
    <col min="8977" max="8977" width="36.28515625" style="83" customWidth="1"/>
    <col min="8978" max="8978" width="50.7109375" style="83" customWidth="1"/>
    <col min="8979" max="9214" width="9.140625" style="83"/>
    <col min="9215" max="9215" width="8.28515625" style="83" customWidth="1"/>
    <col min="9216" max="9216" width="9.140625" style="83"/>
    <col min="9217" max="9217" width="27" style="83" customWidth="1"/>
    <col min="9218" max="9218" width="9.140625" style="83"/>
    <col min="9219" max="9219" width="13" style="83" customWidth="1"/>
    <col min="9220" max="9220" width="20" style="83" customWidth="1"/>
    <col min="9221" max="9222" width="13.5703125" style="83" customWidth="1"/>
    <col min="9223" max="9223" width="9.42578125" style="83" bestFit="1" customWidth="1"/>
    <col min="9224" max="9225" width="9.140625" style="83"/>
    <col min="9226" max="9226" width="20.28515625" style="83" customWidth="1"/>
    <col min="9227" max="9227" width="24.85546875" style="83" customWidth="1"/>
    <col min="9228" max="9228" width="25" style="83" customWidth="1"/>
    <col min="9229" max="9229" width="26" style="83" customWidth="1"/>
    <col min="9230" max="9230" width="16.5703125" style="83" customWidth="1"/>
    <col min="9231" max="9231" width="40.28515625" style="83" customWidth="1"/>
    <col min="9232" max="9232" width="24.140625" style="83" customWidth="1"/>
    <col min="9233" max="9233" width="36.28515625" style="83" customWidth="1"/>
    <col min="9234" max="9234" width="50.7109375" style="83" customWidth="1"/>
    <col min="9235" max="9470" width="9.140625" style="83"/>
    <col min="9471" max="9471" width="8.28515625" style="83" customWidth="1"/>
    <col min="9472" max="9472" width="9.140625" style="83"/>
    <col min="9473" max="9473" width="27" style="83" customWidth="1"/>
    <col min="9474" max="9474" width="9.140625" style="83"/>
    <col min="9475" max="9475" width="13" style="83" customWidth="1"/>
    <col min="9476" max="9476" width="20" style="83" customWidth="1"/>
    <col min="9477" max="9478" width="13.5703125" style="83" customWidth="1"/>
    <col min="9479" max="9479" width="9.42578125" style="83" bestFit="1" customWidth="1"/>
    <col min="9480" max="9481" width="9.140625" style="83"/>
    <col min="9482" max="9482" width="20.28515625" style="83" customWidth="1"/>
    <col min="9483" max="9483" width="24.85546875" style="83" customWidth="1"/>
    <col min="9484" max="9484" width="25" style="83" customWidth="1"/>
    <col min="9485" max="9485" width="26" style="83" customWidth="1"/>
    <col min="9486" max="9486" width="16.5703125" style="83" customWidth="1"/>
    <col min="9487" max="9487" width="40.28515625" style="83" customWidth="1"/>
    <col min="9488" max="9488" width="24.140625" style="83" customWidth="1"/>
    <col min="9489" max="9489" width="36.28515625" style="83" customWidth="1"/>
    <col min="9490" max="9490" width="50.7109375" style="83" customWidth="1"/>
    <col min="9491" max="9726" width="9.140625" style="83"/>
    <col min="9727" max="9727" width="8.28515625" style="83" customWidth="1"/>
    <col min="9728" max="9728" width="9.140625" style="83"/>
    <col min="9729" max="9729" width="27" style="83" customWidth="1"/>
    <col min="9730" max="9730" width="9.140625" style="83"/>
    <col min="9731" max="9731" width="13" style="83" customWidth="1"/>
    <col min="9732" max="9732" width="20" style="83" customWidth="1"/>
    <col min="9733" max="9734" width="13.5703125" style="83" customWidth="1"/>
    <col min="9735" max="9735" width="9.42578125" style="83" bestFit="1" customWidth="1"/>
    <col min="9736" max="9737" width="9.140625" style="83"/>
    <col min="9738" max="9738" width="20.28515625" style="83" customWidth="1"/>
    <col min="9739" max="9739" width="24.85546875" style="83" customWidth="1"/>
    <col min="9740" max="9740" width="25" style="83" customWidth="1"/>
    <col min="9741" max="9741" width="26" style="83" customWidth="1"/>
    <col min="9742" max="9742" width="16.5703125" style="83" customWidth="1"/>
    <col min="9743" max="9743" width="40.28515625" style="83" customWidth="1"/>
    <col min="9744" max="9744" width="24.140625" style="83" customWidth="1"/>
    <col min="9745" max="9745" width="36.28515625" style="83" customWidth="1"/>
    <col min="9746" max="9746" width="50.7109375" style="83" customWidth="1"/>
    <col min="9747" max="9982" width="9.140625" style="83"/>
    <col min="9983" max="9983" width="8.28515625" style="83" customWidth="1"/>
    <col min="9984" max="9984" width="9.140625" style="83"/>
    <col min="9985" max="9985" width="27" style="83" customWidth="1"/>
    <col min="9986" max="9986" width="9.140625" style="83"/>
    <col min="9987" max="9987" width="13" style="83" customWidth="1"/>
    <col min="9988" max="9988" width="20" style="83" customWidth="1"/>
    <col min="9989" max="9990" width="13.5703125" style="83" customWidth="1"/>
    <col min="9991" max="9991" width="9.42578125" style="83" bestFit="1" customWidth="1"/>
    <col min="9992" max="9993" width="9.140625" style="83"/>
    <col min="9994" max="9994" width="20.28515625" style="83" customWidth="1"/>
    <col min="9995" max="9995" width="24.85546875" style="83" customWidth="1"/>
    <col min="9996" max="9996" width="25" style="83" customWidth="1"/>
    <col min="9997" max="9997" width="26" style="83" customWidth="1"/>
    <col min="9998" max="9998" width="16.5703125" style="83" customWidth="1"/>
    <col min="9999" max="9999" width="40.28515625" style="83" customWidth="1"/>
    <col min="10000" max="10000" width="24.140625" style="83" customWidth="1"/>
    <col min="10001" max="10001" width="36.28515625" style="83" customWidth="1"/>
    <col min="10002" max="10002" width="50.7109375" style="83" customWidth="1"/>
    <col min="10003" max="10238" width="9.140625" style="83"/>
    <col min="10239" max="10239" width="8.28515625" style="83" customWidth="1"/>
    <col min="10240" max="10240" width="9.140625" style="83"/>
    <col min="10241" max="10241" width="27" style="83" customWidth="1"/>
    <col min="10242" max="10242" width="9.140625" style="83"/>
    <col min="10243" max="10243" width="13" style="83" customWidth="1"/>
    <col min="10244" max="10244" width="20" style="83" customWidth="1"/>
    <col min="10245" max="10246" width="13.5703125" style="83" customWidth="1"/>
    <col min="10247" max="10247" width="9.42578125" style="83" bestFit="1" customWidth="1"/>
    <col min="10248" max="10249" width="9.140625" style="83"/>
    <col min="10250" max="10250" width="20.28515625" style="83" customWidth="1"/>
    <col min="10251" max="10251" width="24.85546875" style="83" customWidth="1"/>
    <col min="10252" max="10252" width="25" style="83" customWidth="1"/>
    <col min="10253" max="10253" width="26" style="83" customWidth="1"/>
    <col min="10254" max="10254" width="16.5703125" style="83" customWidth="1"/>
    <col min="10255" max="10255" width="40.28515625" style="83" customWidth="1"/>
    <col min="10256" max="10256" width="24.140625" style="83" customWidth="1"/>
    <col min="10257" max="10257" width="36.28515625" style="83" customWidth="1"/>
    <col min="10258" max="10258" width="50.7109375" style="83" customWidth="1"/>
    <col min="10259" max="10494" width="9.140625" style="83"/>
    <col min="10495" max="10495" width="8.28515625" style="83" customWidth="1"/>
    <col min="10496" max="10496" width="9.140625" style="83"/>
    <col min="10497" max="10497" width="27" style="83" customWidth="1"/>
    <col min="10498" max="10498" width="9.140625" style="83"/>
    <col min="10499" max="10499" width="13" style="83" customWidth="1"/>
    <col min="10500" max="10500" width="20" style="83" customWidth="1"/>
    <col min="10501" max="10502" width="13.5703125" style="83" customWidth="1"/>
    <col min="10503" max="10503" width="9.42578125" style="83" bestFit="1" customWidth="1"/>
    <col min="10504" max="10505" width="9.140625" style="83"/>
    <col min="10506" max="10506" width="20.28515625" style="83" customWidth="1"/>
    <col min="10507" max="10507" width="24.85546875" style="83" customWidth="1"/>
    <col min="10508" max="10508" width="25" style="83" customWidth="1"/>
    <col min="10509" max="10509" width="26" style="83" customWidth="1"/>
    <col min="10510" max="10510" width="16.5703125" style="83" customWidth="1"/>
    <col min="10511" max="10511" width="40.28515625" style="83" customWidth="1"/>
    <col min="10512" max="10512" width="24.140625" style="83" customWidth="1"/>
    <col min="10513" max="10513" width="36.28515625" style="83" customWidth="1"/>
    <col min="10514" max="10514" width="50.7109375" style="83" customWidth="1"/>
    <col min="10515" max="10750" width="9.140625" style="83"/>
    <col min="10751" max="10751" width="8.28515625" style="83" customWidth="1"/>
    <col min="10752" max="10752" width="9.140625" style="83"/>
    <col min="10753" max="10753" width="27" style="83" customWidth="1"/>
    <col min="10754" max="10754" width="9.140625" style="83"/>
    <col min="10755" max="10755" width="13" style="83" customWidth="1"/>
    <col min="10756" max="10756" width="20" style="83" customWidth="1"/>
    <col min="10757" max="10758" width="13.5703125" style="83" customWidth="1"/>
    <col min="10759" max="10759" width="9.42578125" style="83" bestFit="1" customWidth="1"/>
    <col min="10760" max="10761" width="9.140625" style="83"/>
    <col min="10762" max="10762" width="20.28515625" style="83" customWidth="1"/>
    <col min="10763" max="10763" width="24.85546875" style="83" customWidth="1"/>
    <col min="10764" max="10764" width="25" style="83" customWidth="1"/>
    <col min="10765" max="10765" width="26" style="83" customWidth="1"/>
    <col min="10766" max="10766" width="16.5703125" style="83" customWidth="1"/>
    <col min="10767" max="10767" width="40.28515625" style="83" customWidth="1"/>
    <col min="10768" max="10768" width="24.140625" style="83" customWidth="1"/>
    <col min="10769" max="10769" width="36.28515625" style="83" customWidth="1"/>
    <col min="10770" max="10770" width="50.7109375" style="83" customWidth="1"/>
    <col min="10771" max="11006" width="9.140625" style="83"/>
    <col min="11007" max="11007" width="8.28515625" style="83" customWidth="1"/>
    <col min="11008" max="11008" width="9.140625" style="83"/>
    <col min="11009" max="11009" width="27" style="83" customWidth="1"/>
    <col min="11010" max="11010" width="9.140625" style="83"/>
    <col min="11011" max="11011" width="13" style="83" customWidth="1"/>
    <col min="11012" max="11012" width="20" style="83" customWidth="1"/>
    <col min="11013" max="11014" width="13.5703125" style="83" customWidth="1"/>
    <col min="11015" max="11015" width="9.42578125" style="83" bestFit="1" customWidth="1"/>
    <col min="11016" max="11017" width="9.140625" style="83"/>
    <col min="11018" max="11018" width="20.28515625" style="83" customWidth="1"/>
    <col min="11019" max="11019" width="24.85546875" style="83" customWidth="1"/>
    <col min="11020" max="11020" width="25" style="83" customWidth="1"/>
    <col min="11021" max="11021" width="26" style="83" customWidth="1"/>
    <col min="11022" max="11022" width="16.5703125" style="83" customWidth="1"/>
    <col min="11023" max="11023" width="40.28515625" style="83" customWidth="1"/>
    <col min="11024" max="11024" width="24.140625" style="83" customWidth="1"/>
    <col min="11025" max="11025" width="36.28515625" style="83" customWidth="1"/>
    <col min="11026" max="11026" width="50.7109375" style="83" customWidth="1"/>
    <col min="11027" max="11262" width="9.140625" style="83"/>
    <col min="11263" max="11263" width="8.28515625" style="83" customWidth="1"/>
    <col min="11264" max="11264" width="9.140625" style="83"/>
    <col min="11265" max="11265" width="27" style="83" customWidth="1"/>
    <col min="11266" max="11266" width="9.140625" style="83"/>
    <col min="11267" max="11267" width="13" style="83" customWidth="1"/>
    <col min="11268" max="11268" width="20" style="83" customWidth="1"/>
    <col min="11269" max="11270" width="13.5703125" style="83" customWidth="1"/>
    <col min="11271" max="11271" width="9.42578125" style="83" bestFit="1" customWidth="1"/>
    <col min="11272" max="11273" width="9.140625" style="83"/>
    <col min="11274" max="11274" width="20.28515625" style="83" customWidth="1"/>
    <col min="11275" max="11275" width="24.85546875" style="83" customWidth="1"/>
    <col min="11276" max="11276" width="25" style="83" customWidth="1"/>
    <col min="11277" max="11277" width="26" style="83" customWidth="1"/>
    <col min="11278" max="11278" width="16.5703125" style="83" customWidth="1"/>
    <col min="11279" max="11279" width="40.28515625" style="83" customWidth="1"/>
    <col min="11280" max="11280" width="24.140625" style="83" customWidth="1"/>
    <col min="11281" max="11281" width="36.28515625" style="83" customWidth="1"/>
    <col min="11282" max="11282" width="50.7109375" style="83" customWidth="1"/>
    <col min="11283" max="11518" width="9.140625" style="83"/>
    <col min="11519" max="11519" width="8.28515625" style="83" customWidth="1"/>
    <col min="11520" max="11520" width="9.140625" style="83"/>
    <col min="11521" max="11521" width="27" style="83" customWidth="1"/>
    <col min="11522" max="11522" width="9.140625" style="83"/>
    <col min="11523" max="11523" width="13" style="83" customWidth="1"/>
    <col min="11524" max="11524" width="20" style="83" customWidth="1"/>
    <col min="11525" max="11526" width="13.5703125" style="83" customWidth="1"/>
    <col min="11527" max="11527" width="9.42578125" style="83" bestFit="1" customWidth="1"/>
    <col min="11528" max="11529" width="9.140625" style="83"/>
    <col min="11530" max="11530" width="20.28515625" style="83" customWidth="1"/>
    <col min="11531" max="11531" width="24.85546875" style="83" customWidth="1"/>
    <col min="11532" max="11532" width="25" style="83" customWidth="1"/>
    <col min="11533" max="11533" width="26" style="83" customWidth="1"/>
    <col min="11534" max="11534" width="16.5703125" style="83" customWidth="1"/>
    <col min="11535" max="11535" width="40.28515625" style="83" customWidth="1"/>
    <col min="11536" max="11536" width="24.140625" style="83" customWidth="1"/>
    <col min="11537" max="11537" width="36.28515625" style="83" customWidth="1"/>
    <col min="11538" max="11538" width="50.7109375" style="83" customWidth="1"/>
    <col min="11539" max="11774" width="9.140625" style="83"/>
    <col min="11775" max="11775" width="8.28515625" style="83" customWidth="1"/>
    <col min="11776" max="11776" width="9.140625" style="83"/>
    <col min="11777" max="11777" width="27" style="83" customWidth="1"/>
    <col min="11778" max="11778" width="9.140625" style="83"/>
    <col min="11779" max="11779" width="13" style="83" customWidth="1"/>
    <col min="11780" max="11780" width="20" style="83" customWidth="1"/>
    <col min="11781" max="11782" width="13.5703125" style="83" customWidth="1"/>
    <col min="11783" max="11783" width="9.42578125" style="83" bestFit="1" customWidth="1"/>
    <col min="11784" max="11785" width="9.140625" style="83"/>
    <col min="11786" max="11786" width="20.28515625" style="83" customWidth="1"/>
    <col min="11787" max="11787" width="24.85546875" style="83" customWidth="1"/>
    <col min="11788" max="11788" width="25" style="83" customWidth="1"/>
    <col min="11789" max="11789" width="26" style="83" customWidth="1"/>
    <col min="11790" max="11790" width="16.5703125" style="83" customWidth="1"/>
    <col min="11791" max="11791" width="40.28515625" style="83" customWidth="1"/>
    <col min="11792" max="11792" width="24.140625" style="83" customWidth="1"/>
    <col min="11793" max="11793" width="36.28515625" style="83" customWidth="1"/>
    <col min="11794" max="11794" width="50.7109375" style="83" customWidth="1"/>
    <col min="11795" max="12030" width="9.140625" style="83"/>
    <col min="12031" max="12031" width="8.28515625" style="83" customWidth="1"/>
    <col min="12032" max="12032" width="9.140625" style="83"/>
    <col min="12033" max="12033" width="27" style="83" customWidth="1"/>
    <col min="12034" max="12034" width="9.140625" style="83"/>
    <col min="12035" max="12035" width="13" style="83" customWidth="1"/>
    <col min="12036" max="12036" width="20" style="83" customWidth="1"/>
    <col min="12037" max="12038" width="13.5703125" style="83" customWidth="1"/>
    <col min="12039" max="12039" width="9.42578125" style="83" bestFit="1" customWidth="1"/>
    <col min="12040" max="12041" width="9.140625" style="83"/>
    <col min="12042" max="12042" width="20.28515625" style="83" customWidth="1"/>
    <col min="12043" max="12043" width="24.85546875" style="83" customWidth="1"/>
    <col min="12044" max="12044" width="25" style="83" customWidth="1"/>
    <col min="12045" max="12045" width="26" style="83" customWidth="1"/>
    <col min="12046" max="12046" width="16.5703125" style="83" customWidth="1"/>
    <col min="12047" max="12047" width="40.28515625" style="83" customWidth="1"/>
    <col min="12048" max="12048" width="24.140625" style="83" customWidth="1"/>
    <col min="12049" max="12049" width="36.28515625" style="83" customWidth="1"/>
    <col min="12050" max="12050" width="50.7109375" style="83" customWidth="1"/>
    <col min="12051" max="12286" width="9.140625" style="83"/>
    <col min="12287" max="12287" width="8.28515625" style="83" customWidth="1"/>
    <col min="12288" max="12288" width="9.140625" style="83"/>
    <col min="12289" max="12289" width="27" style="83" customWidth="1"/>
    <col min="12290" max="12290" width="9.140625" style="83"/>
    <col min="12291" max="12291" width="13" style="83" customWidth="1"/>
    <col min="12292" max="12292" width="20" style="83" customWidth="1"/>
    <col min="12293" max="12294" width="13.5703125" style="83" customWidth="1"/>
    <col min="12295" max="12295" width="9.42578125" style="83" bestFit="1" customWidth="1"/>
    <col min="12296" max="12297" width="9.140625" style="83"/>
    <col min="12298" max="12298" width="20.28515625" style="83" customWidth="1"/>
    <col min="12299" max="12299" width="24.85546875" style="83" customWidth="1"/>
    <col min="12300" max="12300" width="25" style="83" customWidth="1"/>
    <col min="12301" max="12301" width="26" style="83" customWidth="1"/>
    <col min="12302" max="12302" width="16.5703125" style="83" customWidth="1"/>
    <col min="12303" max="12303" width="40.28515625" style="83" customWidth="1"/>
    <col min="12304" max="12304" width="24.140625" style="83" customWidth="1"/>
    <col min="12305" max="12305" width="36.28515625" style="83" customWidth="1"/>
    <col min="12306" max="12306" width="50.7109375" style="83" customWidth="1"/>
    <col min="12307" max="12542" width="9.140625" style="83"/>
    <col min="12543" max="12543" width="8.28515625" style="83" customWidth="1"/>
    <col min="12544" max="12544" width="9.140625" style="83"/>
    <col min="12545" max="12545" width="27" style="83" customWidth="1"/>
    <col min="12546" max="12546" width="9.140625" style="83"/>
    <col min="12547" max="12547" width="13" style="83" customWidth="1"/>
    <col min="12548" max="12548" width="20" style="83" customWidth="1"/>
    <col min="12549" max="12550" width="13.5703125" style="83" customWidth="1"/>
    <col min="12551" max="12551" width="9.42578125" style="83" bestFit="1" customWidth="1"/>
    <col min="12552" max="12553" width="9.140625" style="83"/>
    <col min="12554" max="12554" width="20.28515625" style="83" customWidth="1"/>
    <col min="12555" max="12555" width="24.85546875" style="83" customWidth="1"/>
    <col min="12556" max="12556" width="25" style="83" customWidth="1"/>
    <col min="12557" max="12557" width="26" style="83" customWidth="1"/>
    <col min="12558" max="12558" width="16.5703125" style="83" customWidth="1"/>
    <col min="12559" max="12559" width="40.28515625" style="83" customWidth="1"/>
    <col min="12560" max="12560" width="24.140625" style="83" customWidth="1"/>
    <col min="12561" max="12561" width="36.28515625" style="83" customWidth="1"/>
    <col min="12562" max="12562" width="50.7109375" style="83" customWidth="1"/>
    <col min="12563" max="12798" width="9.140625" style="83"/>
    <col min="12799" max="12799" width="8.28515625" style="83" customWidth="1"/>
    <col min="12800" max="12800" width="9.140625" style="83"/>
    <col min="12801" max="12801" width="27" style="83" customWidth="1"/>
    <col min="12802" max="12802" width="9.140625" style="83"/>
    <col min="12803" max="12803" width="13" style="83" customWidth="1"/>
    <col min="12804" max="12804" width="20" style="83" customWidth="1"/>
    <col min="12805" max="12806" width="13.5703125" style="83" customWidth="1"/>
    <col min="12807" max="12807" width="9.42578125" style="83" bestFit="1" customWidth="1"/>
    <col min="12808" max="12809" width="9.140625" style="83"/>
    <col min="12810" max="12810" width="20.28515625" style="83" customWidth="1"/>
    <col min="12811" max="12811" width="24.85546875" style="83" customWidth="1"/>
    <col min="12812" max="12812" width="25" style="83" customWidth="1"/>
    <col min="12813" max="12813" width="26" style="83" customWidth="1"/>
    <col min="12814" max="12814" width="16.5703125" style="83" customWidth="1"/>
    <col min="12815" max="12815" width="40.28515625" style="83" customWidth="1"/>
    <col min="12816" max="12816" width="24.140625" style="83" customWidth="1"/>
    <col min="12817" max="12817" width="36.28515625" style="83" customWidth="1"/>
    <col min="12818" max="12818" width="50.7109375" style="83" customWidth="1"/>
    <col min="12819" max="13054" width="9.140625" style="83"/>
    <col min="13055" max="13055" width="8.28515625" style="83" customWidth="1"/>
    <col min="13056" max="13056" width="9.140625" style="83"/>
    <col min="13057" max="13057" width="27" style="83" customWidth="1"/>
    <col min="13058" max="13058" width="9.140625" style="83"/>
    <col min="13059" max="13059" width="13" style="83" customWidth="1"/>
    <col min="13060" max="13060" width="20" style="83" customWidth="1"/>
    <col min="13061" max="13062" width="13.5703125" style="83" customWidth="1"/>
    <col min="13063" max="13063" width="9.42578125" style="83" bestFit="1" customWidth="1"/>
    <col min="13064" max="13065" width="9.140625" style="83"/>
    <col min="13066" max="13066" width="20.28515625" style="83" customWidth="1"/>
    <col min="13067" max="13067" width="24.85546875" style="83" customWidth="1"/>
    <col min="13068" max="13068" width="25" style="83" customWidth="1"/>
    <col min="13069" max="13069" width="26" style="83" customWidth="1"/>
    <col min="13070" max="13070" width="16.5703125" style="83" customWidth="1"/>
    <col min="13071" max="13071" width="40.28515625" style="83" customWidth="1"/>
    <col min="13072" max="13072" width="24.140625" style="83" customWidth="1"/>
    <col min="13073" max="13073" width="36.28515625" style="83" customWidth="1"/>
    <col min="13074" max="13074" width="50.7109375" style="83" customWidth="1"/>
    <col min="13075" max="13310" width="9.140625" style="83"/>
    <col min="13311" max="13311" width="8.28515625" style="83" customWidth="1"/>
    <col min="13312" max="13312" width="9.140625" style="83"/>
    <col min="13313" max="13313" width="27" style="83" customWidth="1"/>
    <col min="13314" max="13314" width="9.140625" style="83"/>
    <col min="13315" max="13315" width="13" style="83" customWidth="1"/>
    <col min="13316" max="13316" width="20" style="83" customWidth="1"/>
    <col min="13317" max="13318" width="13.5703125" style="83" customWidth="1"/>
    <col min="13319" max="13319" width="9.42578125" style="83" bestFit="1" customWidth="1"/>
    <col min="13320" max="13321" width="9.140625" style="83"/>
    <col min="13322" max="13322" width="20.28515625" style="83" customWidth="1"/>
    <col min="13323" max="13323" width="24.85546875" style="83" customWidth="1"/>
    <col min="13324" max="13324" width="25" style="83" customWidth="1"/>
    <col min="13325" max="13325" width="26" style="83" customWidth="1"/>
    <col min="13326" max="13326" width="16.5703125" style="83" customWidth="1"/>
    <col min="13327" max="13327" width="40.28515625" style="83" customWidth="1"/>
    <col min="13328" max="13328" width="24.140625" style="83" customWidth="1"/>
    <col min="13329" max="13329" width="36.28515625" style="83" customWidth="1"/>
    <col min="13330" max="13330" width="50.7109375" style="83" customWidth="1"/>
    <col min="13331" max="13566" width="9.140625" style="83"/>
    <col min="13567" max="13567" width="8.28515625" style="83" customWidth="1"/>
    <col min="13568" max="13568" width="9.140625" style="83"/>
    <col min="13569" max="13569" width="27" style="83" customWidth="1"/>
    <col min="13570" max="13570" width="9.140625" style="83"/>
    <col min="13571" max="13571" width="13" style="83" customWidth="1"/>
    <col min="13572" max="13572" width="20" style="83" customWidth="1"/>
    <col min="13573" max="13574" width="13.5703125" style="83" customWidth="1"/>
    <col min="13575" max="13575" width="9.42578125" style="83" bestFit="1" customWidth="1"/>
    <col min="13576" max="13577" width="9.140625" style="83"/>
    <col min="13578" max="13578" width="20.28515625" style="83" customWidth="1"/>
    <col min="13579" max="13579" width="24.85546875" style="83" customWidth="1"/>
    <col min="13580" max="13580" width="25" style="83" customWidth="1"/>
    <col min="13581" max="13581" width="26" style="83" customWidth="1"/>
    <col min="13582" max="13582" width="16.5703125" style="83" customWidth="1"/>
    <col min="13583" max="13583" width="40.28515625" style="83" customWidth="1"/>
    <col min="13584" max="13584" width="24.140625" style="83" customWidth="1"/>
    <col min="13585" max="13585" width="36.28515625" style="83" customWidth="1"/>
    <col min="13586" max="13586" width="50.7109375" style="83" customWidth="1"/>
    <col min="13587" max="13822" width="9.140625" style="83"/>
    <col min="13823" max="13823" width="8.28515625" style="83" customWidth="1"/>
    <col min="13824" max="13824" width="9.140625" style="83"/>
    <col min="13825" max="13825" width="27" style="83" customWidth="1"/>
    <col min="13826" max="13826" width="9.140625" style="83"/>
    <col min="13827" max="13827" width="13" style="83" customWidth="1"/>
    <col min="13828" max="13828" width="20" style="83" customWidth="1"/>
    <col min="13829" max="13830" width="13.5703125" style="83" customWidth="1"/>
    <col min="13831" max="13831" width="9.42578125" style="83" bestFit="1" customWidth="1"/>
    <col min="13832" max="13833" width="9.140625" style="83"/>
    <col min="13834" max="13834" width="20.28515625" style="83" customWidth="1"/>
    <col min="13835" max="13835" width="24.85546875" style="83" customWidth="1"/>
    <col min="13836" max="13836" width="25" style="83" customWidth="1"/>
    <col min="13837" max="13837" width="26" style="83" customWidth="1"/>
    <col min="13838" max="13838" width="16.5703125" style="83" customWidth="1"/>
    <col min="13839" max="13839" width="40.28515625" style="83" customWidth="1"/>
    <col min="13840" max="13840" width="24.140625" style="83" customWidth="1"/>
    <col min="13841" max="13841" width="36.28515625" style="83" customWidth="1"/>
    <col min="13842" max="13842" width="50.7109375" style="83" customWidth="1"/>
    <col min="13843" max="14078" width="9.140625" style="83"/>
    <col min="14079" max="14079" width="8.28515625" style="83" customWidth="1"/>
    <col min="14080" max="14080" width="9.140625" style="83"/>
    <col min="14081" max="14081" width="27" style="83" customWidth="1"/>
    <col min="14082" max="14082" width="9.140625" style="83"/>
    <col min="14083" max="14083" width="13" style="83" customWidth="1"/>
    <col min="14084" max="14084" width="20" style="83" customWidth="1"/>
    <col min="14085" max="14086" width="13.5703125" style="83" customWidth="1"/>
    <col min="14087" max="14087" width="9.42578125" style="83" bestFit="1" customWidth="1"/>
    <col min="14088" max="14089" width="9.140625" style="83"/>
    <col min="14090" max="14090" width="20.28515625" style="83" customWidth="1"/>
    <col min="14091" max="14091" width="24.85546875" style="83" customWidth="1"/>
    <col min="14092" max="14092" width="25" style="83" customWidth="1"/>
    <col min="14093" max="14093" width="26" style="83" customWidth="1"/>
    <col min="14094" max="14094" width="16.5703125" style="83" customWidth="1"/>
    <col min="14095" max="14095" width="40.28515625" style="83" customWidth="1"/>
    <col min="14096" max="14096" width="24.140625" style="83" customWidth="1"/>
    <col min="14097" max="14097" width="36.28515625" style="83" customWidth="1"/>
    <col min="14098" max="14098" width="50.7109375" style="83" customWidth="1"/>
    <col min="14099" max="14334" width="9.140625" style="83"/>
    <col min="14335" max="14335" width="8.28515625" style="83" customWidth="1"/>
    <col min="14336" max="14336" width="9.140625" style="83"/>
    <col min="14337" max="14337" width="27" style="83" customWidth="1"/>
    <col min="14338" max="14338" width="9.140625" style="83"/>
    <col min="14339" max="14339" width="13" style="83" customWidth="1"/>
    <col min="14340" max="14340" width="20" style="83" customWidth="1"/>
    <col min="14341" max="14342" width="13.5703125" style="83" customWidth="1"/>
    <col min="14343" max="14343" width="9.42578125" style="83" bestFit="1" customWidth="1"/>
    <col min="14344" max="14345" width="9.140625" style="83"/>
    <col min="14346" max="14346" width="20.28515625" style="83" customWidth="1"/>
    <col min="14347" max="14347" width="24.85546875" style="83" customWidth="1"/>
    <col min="14348" max="14348" width="25" style="83" customWidth="1"/>
    <col min="14349" max="14349" width="26" style="83" customWidth="1"/>
    <col min="14350" max="14350" width="16.5703125" style="83" customWidth="1"/>
    <col min="14351" max="14351" width="40.28515625" style="83" customWidth="1"/>
    <col min="14352" max="14352" width="24.140625" style="83" customWidth="1"/>
    <col min="14353" max="14353" width="36.28515625" style="83" customWidth="1"/>
    <col min="14354" max="14354" width="50.7109375" style="83" customWidth="1"/>
    <col min="14355" max="14590" width="9.140625" style="83"/>
    <col min="14591" max="14591" width="8.28515625" style="83" customWidth="1"/>
    <col min="14592" max="14592" width="9.140625" style="83"/>
    <col min="14593" max="14593" width="27" style="83" customWidth="1"/>
    <col min="14594" max="14594" width="9.140625" style="83"/>
    <col min="14595" max="14595" width="13" style="83" customWidth="1"/>
    <col min="14596" max="14596" width="20" style="83" customWidth="1"/>
    <col min="14597" max="14598" width="13.5703125" style="83" customWidth="1"/>
    <col min="14599" max="14599" width="9.42578125" style="83" bestFit="1" customWidth="1"/>
    <col min="14600" max="14601" width="9.140625" style="83"/>
    <col min="14602" max="14602" width="20.28515625" style="83" customWidth="1"/>
    <col min="14603" max="14603" width="24.85546875" style="83" customWidth="1"/>
    <col min="14604" max="14604" width="25" style="83" customWidth="1"/>
    <col min="14605" max="14605" width="26" style="83" customWidth="1"/>
    <col min="14606" max="14606" width="16.5703125" style="83" customWidth="1"/>
    <col min="14607" max="14607" width="40.28515625" style="83" customWidth="1"/>
    <col min="14608" max="14608" width="24.140625" style="83" customWidth="1"/>
    <col min="14609" max="14609" width="36.28515625" style="83" customWidth="1"/>
    <col min="14610" max="14610" width="50.7109375" style="83" customWidth="1"/>
    <col min="14611" max="14846" width="9.140625" style="83"/>
    <col min="14847" max="14847" width="8.28515625" style="83" customWidth="1"/>
    <col min="14848" max="14848" width="9.140625" style="83"/>
    <col min="14849" max="14849" width="27" style="83" customWidth="1"/>
    <col min="14850" max="14850" width="9.140625" style="83"/>
    <col min="14851" max="14851" width="13" style="83" customWidth="1"/>
    <col min="14852" max="14852" width="20" style="83" customWidth="1"/>
    <col min="14853" max="14854" width="13.5703125" style="83" customWidth="1"/>
    <col min="14855" max="14855" width="9.42578125" style="83" bestFit="1" customWidth="1"/>
    <col min="14856" max="14857" width="9.140625" style="83"/>
    <col min="14858" max="14858" width="20.28515625" style="83" customWidth="1"/>
    <col min="14859" max="14859" width="24.85546875" style="83" customWidth="1"/>
    <col min="14860" max="14860" width="25" style="83" customWidth="1"/>
    <col min="14861" max="14861" width="26" style="83" customWidth="1"/>
    <col min="14862" max="14862" width="16.5703125" style="83" customWidth="1"/>
    <col min="14863" max="14863" width="40.28515625" style="83" customWidth="1"/>
    <col min="14864" max="14864" width="24.140625" style="83" customWidth="1"/>
    <col min="14865" max="14865" width="36.28515625" style="83" customWidth="1"/>
    <col min="14866" max="14866" width="50.7109375" style="83" customWidth="1"/>
    <col min="14867" max="15102" width="9.140625" style="83"/>
    <col min="15103" max="15103" width="8.28515625" style="83" customWidth="1"/>
    <col min="15104" max="15104" width="9.140625" style="83"/>
    <col min="15105" max="15105" width="27" style="83" customWidth="1"/>
    <col min="15106" max="15106" width="9.140625" style="83"/>
    <col min="15107" max="15107" width="13" style="83" customWidth="1"/>
    <col min="15108" max="15108" width="20" style="83" customWidth="1"/>
    <col min="15109" max="15110" width="13.5703125" style="83" customWidth="1"/>
    <col min="15111" max="15111" width="9.42578125" style="83" bestFit="1" customWidth="1"/>
    <col min="15112" max="15113" width="9.140625" style="83"/>
    <col min="15114" max="15114" width="20.28515625" style="83" customWidth="1"/>
    <col min="15115" max="15115" width="24.85546875" style="83" customWidth="1"/>
    <col min="15116" max="15116" width="25" style="83" customWidth="1"/>
    <col min="15117" max="15117" width="26" style="83" customWidth="1"/>
    <col min="15118" max="15118" width="16.5703125" style="83" customWidth="1"/>
    <col min="15119" max="15119" width="40.28515625" style="83" customWidth="1"/>
    <col min="15120" max="15120" width="24.140625" style="83" customWidth="1"/>
    <col min="15121" max="15121" width="36.28515625" style="83" customWidth="1"/>
    <col min="15122" max="15122" width="50.7109375" style="83" customWidth="1"/>
    <col min="15123" max="15358" width="9.140625" style="83"/>
    <col min="15359" max="15359" width="8.28515625" style="83" customWidth="1"/>
    <col min="15360" max="15360" width="9.140625" style="83"/>
    <col min="15361" max="15361" width="27" style="83" customWidth="1"/>
    <col min="15362" max="15362" width="9.140625" style="83"/>
    <col min="15363" max="15363" width="13" style="83" customWidth="1"/>
    <col min="15364" max="15364" width="20" style="83" customWidth="1"/>
    <col min="15365" max="15366" width="13.5703125" style="83" customWidth="1"/>
    <col min="15367" max="15367" width="9.42578125" style="83" bestFit="1" customWidth="1"/>
    <col min="15368" max="15369" width="9.140625" style="83"/>
    <col min="15370" max="15370" width="20.28515625" style="83" customWidth="1"/>
    <col min="15371" max="15371" width="24.85546875" style="83" customWidth="1"/>
    <col min="15372" max="15372" width="25" style="83" customWidth="1"/>
    <col min="15373" max="15373" width="26" style="83" customWidth="1"/>
    <col min="15374" max="15374" width="16.5703125" style="83" customWidth="1"/>
    <col min="15375" max="15375" width="40.28515625" style="83" customWidth="1"/>
    <col min="15376" max="15376" width="24.140625" style="83" customWidth="1"/>
    <col min="15377" max="15377" width="36.28515625" style="83" customWidth="1"/>
    <col min="15378" max="15378" width="50.7109375" style="83" customWidth="1"/>
    <col min="15379" max="15614" width="9.140625" style="83"/>
    <col min="15615" max="15615" width="8.28515625" style="83" customWidth="1"/>
    <col min="15616" max="15616" width="9.140625" style="83"/>
    <col min="15617" max="15617" width="27" style="83" customWidth="1"/>
    <col min="15618" max="15618" width="9.140625" style="83"/>
    <col min="15619" max="15619" width="13" style="83" customWidth="1"/>
    <col min="15620" max="15620" width="20" style="83" customWidth="1"/>
    <col min="15621" max="15622" width="13.5703125" style="83" customWidth="1"/>
    <col min="15623" max="15623" width="9.42578125" style="83" bestFit="1" customWidth="1"/>
    <col min="15624" max="15625" width="9.140625" style="83"/>
    <col min="15626" max="15626" width="20.28515625" style="83" customWidth="1"/>
    <col min="15627" max="15627" width="24.85546875" style="83" customWidth="1"/>
    <col min="15628" max="15628" width="25" style="83" customWidth="1"/>
    <col min="15629" max="15629" width="26" style="83" customWidth="1"/>
    <col min="15630" max="15630" width="16.5703125" style="83" customWidth="1"/>
    <col min="15631" max="15631" width="40.28515625" style="83" customWidth="1"/>
    <col min="15632" max="15632" width="24.140625" style="83" customWidth="1"/>
    <col min="15633" max="15633" width="36.28515625" style="83" customWidth="1"/>
    <col min="15634" max="15634" width="50.7109375" style="83" customWidth="1"/>
    <col min="15635" max="15870" width="9.140625" style="83"/>
    <col min="15871" max="15871" width="8.28515625" style="83" customWidth="1"/>
    <col min="15872" max="15872" width="9.140625" style="83"/>
    <col min="15873" max="15873" width="27" style="83" customWidth="1"/>
    <col min="15874" max="15874" width="9.140625" style="83"/>
    <col min="15875" max="15875" width="13" style="83" customWidth="1"/>
    <col min="15876" max="15876" width="20" style="83" customWidth="1"/>
    <col min="15877" max="15878" width="13.5703125" style="83" customWidth="1"/>
    <col min="15879" max="15879" width="9.42578125" style="83" bestFit="1" customWidth="1"/>
    <col min="15880" max="15881" width="9.140625" style="83"/>
    <col min="15882" max="15882" width="20.28515625" style="83" customWidth="1"/>
    <col min="15883" max="15883" width="24.85546875" style="83" customWidth="1"/>
    <col min="15884" max="15884" width="25" style="83" customWidth="1"/>
    <col min="15885" max="15885" width="26" style="83" customWidth="1"/>
    <col min="15886" max="15886" width="16.5703125" style="83" customWidth="1"/>
    <col min="15887" max="15887" width="40.28515625" style="83" customWidth="1"/>
    <col min="15888" max="15888" width="24.140625" style="83" customWidth="1"/>
    <col min="15889" max="15889" width="36.28515625" style="83" customWidth="1"/>
    <col min="15890" max="15890" width="50.7109375" style="83" customWidth="1"/>
    <col min="15891" max="16126" width="9.140625" style="83"/>
    <col min="16127" max="16127" width="8.28515625" style="83" customWidth="1"/>
    <col min="16128" max="16128" width="9.140625" style="83"/>
    <col min="16129" max="16129" width="27" style="83" customWidth="1"/>
    <col min="16130" max="16130" width="9.140625" style="83"/>
    <col min="16131" max="16131" width="13" style="83" customWidth="1"/>
    <col min="16132" max="16132" width="20" style="83" customWidth="1"/>
    <col min="16133" max="16134" width="13.5703125" style="83" customWidth="1"/>
    <col min="16135" max="16135" width="9.42578125" style="83" bestFit="1" customWidth="1"/>
    <col min="16136" max="16137" width="9.140625" style="83"/>
    <col min="16138" max="16138" width="20.28515625" style="83" customWidth="1"/>
    <col min="16139" max="16139" width="24.85546875" style="83" customWidth="1"/>
    <col min="16140" max="16140" width="25" style="83" customWidth="1"/>
    <col min="16141" max="16141" width="26" style="83" customWidth="1"/>
    <col min="16142" max="16142" width="16.5703125" style="83" customWidth="1"/>
    <col min="16143" max="16143" width="40.28515625" style="83" customWidth="1"/>
    <col min="16144" max="16144" width="24.140625" style="83" customWidth="1"/>
    <col min="16145" max="16145" width="36.28515625" style="83" customWidth="1"/>
    <col min="16146" max="16146" width="50.7109375" style="83" customWidth="1"/>
    <col min="16147" max="16384" width="9.140625" style="83"/>
  </cols>
  <sheetData>
    <row r="1" spans="1:20" ht="15.75" customHeight="1">
      <c r="A1" s="250" t="s">
        <v>1256</v>
      </c>
      <c r="B1" s="250"/>
      <c r="C1" s="250"/>
      <c r="D1" s="250"/>
      <c r="E1" s="250"/>
      <c r="F1" s="250"/>
      <c r="G1" s="250"/>
      <c r="H1" s="250"/>
      <c r="I1" s="250"/>
      <c r="J1" s="250"/>
      <c r="K1" s="254"/>
      <c r="L1" s="254"/>
      <c r="M1" s="254"/>
      <c r="N1" s="254"/>
      <c r="O1" s="254"/>
      <c r="P1" s="254"/>
      <c r="Q1" s="254"/>
      <c r="R1" s="254"/>
      <c r="S1" s="254"/>
      <c r="T1" s="254"/>
    </row>
    <row r="3" spans="1:20" ht="36.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ht="26.25" customHeight="1">
      <c r="A4" s="245"/>
      <c r="B4" s="245"/>
      <c r="C4" s="245"/>
      <c r="D4" s="245"/>
      <c r="E4" s="245"/>
      <c r="F4" s="245"/>
      <c r="G4" s="245"/>
      <c r="H4" s="245"/>
      <c r="I4" s="245"/>
      <c r="J4" s="89" t="s">
        <v>15</v>
      </c>
      <c r="K4" s="86" t="s">
        <v>16</v>
      </c>
      <c r="L4" s="245"/>
      <c r="M4" s="89">
        <v>2020</v>
      </c>
      <c r="N4" s="89">
        <v>2021</v>
      </c>
      <c r="O4" s="89">
        <v>2020</v>
      </c>
      <c r="P4" s="89">
        <v>2021</v>
      </c>
      <c r="Q4" s="89">
        <v>2020</v>
      </c>
      <c r="R4" s="89">
        <v>2021</v>
      </c>
      <c r="S4" s="241"/>
    </row>
    <row r="5" spans="1:20" ht="14.25" customHeight="1">
      <c r="A5" s="87" t="s">
        <v>17</v>
      </c>
      <c r="B5" s="87" t="s">
        <v>18</v>
      </c>
      <c r="C5" s="87" t="s">
        <v>19</v>
      </c>
      <c r="D5" s="87" t="s">
        <v>20</v>
      </c>
      <c r="E5" s="87" t="s">
        <v>21</v>
      </c>
      <c r="F5" s="87" t="s">
        <v>22</v>
      </c>
      <c r="G5" s="90" t="s">
        <v>23</v>
      </c>
      <c r="H5" s="87" t="s">
        <v>24</v>
      </c>
      <c r="I5" s="87" t="s">
        <v>25</v>
      </c>
      <c r="J5" s="87" t="s">
        <v>26</v>
      </c>
      <c r="K5" s="85" t="s">
        <v>27</v>
      </c>
      <c r="L5" s="87" t="s">
        <v>28</v>
      </c>
      <c r="M5" s="87" t="s">
        <v>29</v>
      </c>
      <c r="N5" s="87" t="s">
        <v>30</v>
      </c>
      <c r="O5" s="87" t="s">
        <v>31</v>
      </c>
      <c r="P5" s="87" t="s">
        <v>32</v>
      </c>
      <c r="Q5" s="87" t="s">
        <v>33</v>
      </c>
      <c r="R5" s="87" t="s">
        <v>34</v>
      </c>
      <c r="S5" s="88" t="s">
        <v>35</v>
      </c>
    </row>
    <row r="6" spans="1:20" s="69" customFormat="1" ht="252">
      <c r="A6" s="152">
        <v>1</v>
      </c>
      <c r="B6" s="116" t="s">
        <v>246</v>
      </c>
      <c r="C6" s="116" t="s">
        <v>1150</v>
      </c>
      <c r="D6" s="116" t="s">
        <v>509</v>
      </c>
      <c r="E6" s="116" t="s">
        <v>1151</v>
      </c>
      <c r="F6" s="116" t="s">
        <v>62</v>
      </c>
      <c r="G6" s="119" t="s">
        <v>510</v>
      </c>
      <c r="H6" s="116" t="s">
        <v>511</v>
      </c>
      <c r="I6" s="116" t="s">
        <v>512</v>
      </c>
      <c r="J6" s="116" t="s">
        <v>513</v>
      </c>
      <c r="K6" s="117" t="s">
        <v>499</v>
      </c>
      <c r="L6" s="116" t="s">
        <v>514</v>
      </c>
      <c r="M6" s="152" t="s">
        <v>410</v>
      </c>
      <c r="N6" s="152" t="s">
        <v>127</v>
      </c>
      <c r="O6" s="154">
        <v>19200</v>
      </c>
      <c r="P6" s="154">
        <v>20000</v>
      </c>
      <c r="Q6" s="154">
        <v>19200</v>
      </c>
      <c r="R6" s="154">
        <v>20000</v>
      </c>
      <c r="S6" s="116" t="s">
        <v>55</v>
      </c>
    </row>
    <row r="7" spans="1:20" s="69" customFormat="1" ht="253.5" customHeight="1">
      <c r="A7" s="116">
        <v>2</v>
      </c>
      <c r="B7" s="116" t="s">
        <v>246</v>
      </c>
      <c r="C7" s="116" t="s">
        <v>1152</v>
      </c>
      <c r="D7" s="116" t="s">
        <v>124</v>
      </c>
      <c r="E7" s="116" t="s">
        <v>1151</v>
      </c>
      <c r="F7" s="116" t="s">
        <v>62</v>
      </c>
      <c r="G7" s="119" t="s">
        <v>515</v>
      </c>
      <c r="H7" s="116" t="s">
        <v>516</v>
      </c>
      <c r="I7" s="44" t="s">
        <v>517</v>
      </c>
      <c r="J7" s="116" t="s">
        <v>886</v>
      </c>
      <c r="K7" s="117" t="s">
        <v>945</v>
      </c>
      <c r="L7" s="116" t="s">
        <v>518</v>
      </c>
      <c r="M7" s="116"/>
      <c r="N7" s="116" t="s">
        <v>127</v>
      </c>
      <c r="O7" s="118">
        <v>0</v>
      </c>
      <c r="P7" s="118">
        <v>3000</v>
      </c>
      <c r="Q7" s="118">
        <v>0</v>
      </c>
      <c r="R7" s="118">
        <v>3000</v>
      </c>
      <c r="S7" s="116" t="s">
        <v>55</v>
      </c>
    </row>
    <row r="8" spans="1:20" s="69" customFormat="1" ht="264">
      <c r="A8" s="116">
        <v>3</v>
      </c>
      <c r="B8" s="116" t="s">
        <v>246</v>
      </c>
      <c r="C8" s="116" t="s">
        <v>1153</v>
      </c>
      <c r="D8" s="116" t="s">
        <v>124</v>
      </c>
      <c r="E8" s="116" t="s">
        <v>1154</v>
      </c>
      <c r="F8" s="116" t="s">
        <v>62</v>
      </c>
      <c r="G8" s="119" t="s">
        <v>519</v>
      </c>
      <c r="H8" s="116" t="s">
        <v>520</v>
      </c>
      <c r="I8" s="116" t="s">
        <v>517</v>
      </c>
      <c r="J8" s="116" t="s">
        <v>887</v>
      </c>
      <c r="K8" s="117" t="s">
        <v>521</v>
      </c>
      <c r="L8" s="116" t="s">
        <v>522</v>
      </c>
      <c r="M8" s="116"/>
      <c r="N8" s="116" t="s">
        <v>127</v>
      </c>
      <c r="O8" s="118">
        <v>0</v>
      </c>
      <c r="P8" s="118">
        <v>3000</v>
      </c>
      <c r="Q8" s="118">
        <v>0</v>
      </c>
      <c r="R8" s="118">
        <v>3000</v>
      </c>
      <c r="S8" s="116" t="s">
        <v>55</v>
      </c>
    </row>
    <row r="9" spans="1:20" ht="252">
      <c r="A9" s="116">
        <v>4</v>
      </c>
      <c r="B9" s="116" t="s">
        <v>246</v>
      </c>
      <c r="C9" s="116" t="s">
        <v>1155</v>
      </c>
      <c r="D9" s="116" t="s">
        <v>124</v>
      </c>
      <c r="E9" s="116" t="s">
        <v>1156</v>
      </c>
      <c r="F9" s="116" t="s">
        <v>62</v>
      </c>
      <c r="G9" s="119" t="s">
        <v>772</v>
      </c>
      <c r="H9" s="116" t="s">
        <v>523</v>
      </c>
      <c r="I9" s="116" t="s">
        <v>524</v>
      </c>
      <c r="J9" s="116" t="s">
        <v>525</v>
      </c>
      <c r="K9" s="117" t="s">
        <v>946</v>
      </c>
      <c r="L9" s="116" t="s">
        <v>284</v>
      </c>
      <c r="M9" s="116" t="s">
        <v>315</v>
      </c>
      <c r="N9" s="116" t="s">
        <v>127</v>
      </c>
      <c r="O9" s="118">
        <v>7354.95</v>
      </c>
      <c r="P9" s="118">
        <v>20000</v>
      </c>
      <c r="Q9" s="118">
        <v>7354.95</v>
      </c>
      <c r="R9" s="118">
        <v>20000</v>
      </c>
      <c r="S9" s="116" t="s">
        <v>55</v>
      </c>
    </row>
    <row r="10" spans="1:20" ht="252">
      <c r="A10" s="116">
        <v>5</v>
      </c>
      <c r="B10" s="116" t="s">
        <v>246</v>
      </c>
      <c r="C10" s="116" t="s">
        <v>1155</v>
      </c>
      <c r="D10" s="116" t="s">
        <v>124</v>
      </c>
      <c r="E10" s="116" t="s">
        <v>1157</v>
      </c>
      <c r="F10" s="116" t="s">
        <v>62</v>
      </c>
      <c r="G10" s="119" t="s">
        <v>526</v>
      </c>
      <c r="H10" s="116" t="s">
        <v>527</v>
      </c>
      <c r="I10" s="116" t="s">
        <v>528</v>
      </c>
      <c r="J10" s="116" t="s">
        <v>529</v>
      </c>
      <c r="K10" s="117" t="s">
        <v>773</v>
      </c>
      <c r="L10" s="116" t="s">
        <v>530</v>
      </c>
      <c r="M10" s="116" t="s">
        <v>531</v>
      </c>
      <c r="N10" s="116"/>
      <c r="O10" s="118">
        <v>129.04</v>
      </c>
      <c r="P10" s="118">
        <v>0</v>
      </c>
      <c r="Q10" s="118">
        <v>129.04</v>
      </c>
      <c r="R10" s="118">
        <v>0</v>
      </c>
      <c r="S10" s="116" t="s">
        <v>55</v>
      </c>
    </row>
    <row r="11" spans="1:20" ht="216">
      <c r="A11" s="116">
        <v>6</v>
      </c>
      <c r="B11" s="116" t="s">
        <v>246</v>
      </c>
      <c r="C11" s="116" t="s">
        <v>1158</v>
      </c>
      <c r="D11" s="116" t="s">
        <v>124</v>
      </c>
      <c r="E11" s="116" t="s">
        <v>1159</v>
      </c>
      <c r="F11" s="116" t="s">
        <v>532</v>
      </c>
      <c r="G11" s="119" t="s">
        <v>533</v>
      </c>
      <c r="H11" s="116" t="s">
        <v>534</v>
      </c>
      <c r="I11" s="116" t="s">
        <v>517</v>
      </c>
      <c r="J11" s="116" t="s">
        <v>535</v>
      </c>
      <c r="K11" s="117" t="s">
        <v>536</v>
      </c>
      <c r="L11" s="116" t="s">
        <v>537</v>
      </c>
      <c r="M11" s="116"/>
      <c r="N11" s="116" t="s">
        <v>531</v>
      </c>
      <c r="O11" s="118">
        <v>0</v>
      </c>
      <c r="P11" s="118">
        <v>3000</v>
      </c>
      <c r="Q11" s="118">
        <v>0</v>
      </c>
      <c r="R11" s="118">
        <v>3000</v>
      </c>
      <c r="S11" s="116" t="s">
        <v>55</v>
      </c>
    </row>
    <row r="12" spans="1:20" ht="252">
      <c r="A12" s="116">
        <v>7</v>
      </c>
      <c r="B12" s="116" t="s">
        <v>246</v>
      </c>
      <c r="C12" s="116" t="s">
        <v>1160</v>
      </c>
      <c r="D12" s="116" t="s">
        <v>124</v>
      </c>
      <c r="E12" s="116" t="s">
        <v>1161</v>
      </c>
      <c r="F12" s="116" t="s">
        <v>62</v>
      </c>
      <c r="G12" s="119" t="s">
        <v>538</v>
      </c>
      <c r="H12" s="116" t="s">
        <v>539</v>
      </c>
      <c r="I12" s="116" t="s">
        <v>163</v>
      </c>
      <c r="J12" s="116" t="s">
        <v>540</v>
      </c>
      <c r="K12" s="117" t="s">
        <v>541</v>
      </c>
      <c r="L12" s="116" t="s">
        <v>530</v>
      </c>
      <c r="M12" s="116" t="s">
        <v>542</v>
      </c>
      <c r="N12" s="116"/>
      <c r="O12" s="118">
        <v>25124.9</v>
      </c>
      <c r="P12" s="118">
        <v>0</v>
      </c>
      <c r="Q12" s="118">
        <v>25124.9</v>
      </c>
      <c r="R12" s="118">
        <v>0</v>
      </c>
      <c r="S12" s="116" t="s">
        <v>55</v>
      </c>
    </row>
    <row r="13" spans="1:20" ht="252">
      <c r="A13" s="116">
        <v>8</v>
      </c>
      <c r="B13" s="116" t="s">
        <v>246</v>
      </c>
      <c r="C13" s="116" t="s">
        <v>1162</v>
      </c>
      <c r="D13" s="116" t="s">
        <v>295</v>
      </c>
      <c r="E13" s="116" t="s">
        <v>1159</v>
      </c>
      <c r="F13" s="116" t="s">
        <v>544</v>
      </c>
      <c r="G13" s="119" t="s">
        <v>545</v>
      </c>
      <c r="H13" s="116" t="s">
        <v>511</v>
      </c>
      <c r="I13" s="116" t="s">
        <v>546</v>
      </c>
      <c r="J13" s="116" t="s">
        <v>547</v>
      </c>
      <c r="K13" s="117" t="s">
        <v>548</v>
      </c>
      <c r="L13" s="116" t="s">
        <v>549</v>
      </c>
      <c r="M13" s="116"/>
      <c r="N13" s="116" t="s">
        <v>550</v>
      </c>
      <c r="O13" s="118">
        <v>0</v>
      </c>
      <c r="P13" s="118">
        <v>1000</v>
      </c>
      <c r="Q13" s="118">
        <v>0</v>
      </c>
      <c r="R13" s="118">
        <v>1000</v>
      </c>
      <c r="S13" s="116" t="s">
        <v>55</v>
      </c>
    </row>
    <row r="14" spans="1:20" ht="264">
      <c r="A14" s="116">
        <v>9</v>
      </c>
      <c r="B14" s="116" t="s">
        <v>246</v>
      </c>
      <c r="C14" s="116" t="s">
        <v>1163</v>
      </c>
      <c r="D14" s="116" t="s">
        <v>551</v>
      </c>
      <c r="E14" s="116" t="s">
        <v>1164</v>
      </c>
      <c r="F14" s="116" t="s">
        <v>62</v>
      </c>
      <c r="G14" s="119" t="s">
        <v>552</v>
      </c>
      <c r="H14" s="116" t="s">
        <v>553</v>
      </c>
      <c r="I14" s="116" t="s">
        <v>272</v>
      </c>
      <c r="J14" s="116" t="s">
        <v>554</v>
      </c>
      <c r="K14" s="117" t="s">
        <v>774</v>
      </c>
      <c r="L14" s="116" t="s">
        <v>555</v>
      </c>
      <c r="M14" s="116" t="s">
        <v>531</v>
      </c>
      <c r="N14" s="116" t="s">
        <v>531</v>
      </c>
      <c r="O14" s="118">
        <v>10000</v>
      </c>
      <c r="P14" s="118">
        <v>10000</v>
      </c>
      <c r="Q14" s="118">
        <v>0</v>
      </c>
      <c r="R14" s="118">
        <v>0</v>
      </c>
      <c r="S14" s="116" t="s">
        <v>55</v>
      </c>
    </row>
    <row r="15" spans="1:20" ht="252">
      <c r="A15" s="116">
        <v>10</v>
      </c>
      <c r="B15" s="116" t="s">
        <v>246</v>
      </c>
      <c r="C15" s="116" t="s">
        <v>1165</v>
      </c>
      <c r="D15" s="116" t="s">
        <v>124</v>
      </c>
      <c r="E15" s="116" t="s">
        <v>1166</v>
      </c>
      <c r="F15" s="116" t="s">
        <v>62</v>
      </c>
      <c r="G15" s="119" t="s">
        <v>217</v>
      </c>
      <c r="H15" s="116" t="s">
        <v>556</v>
      </c>
      <c r="I15" s="116" t="s">
        <v>116</v>
      </c>
      <c r="J15" s="116" t="s">
        <v>116</v>
      </c>
      <c r="K15" s="117" t="s">
        <v>309</v>
      </c>
      <c r="L15" s="116" t="s">
        <v>214</v>
      </c>
      <c r="M15" s="116" t="s">
        <v>531</v>
      </c>
      <c r="N15" s="116" t="s">
        <v>531</v>
      </c>
      <c r="O15" s="118">
        <v>10000</v>
      </c>
      <c r="P15" s="118">
        <v>10000</v>
      </c>
      <c r="Q15" s="118">
        <v>0</v>
      </c>
      <c r="R15" s="118">
        <v>0</v>
      </c>
      <c r="S15" s="116" t="s">
        <v>55</v>
      </c>
    </row>
    <row r="16" spans="1:20" ht="216">
      <c r="A16" s="116">
        <v>11</v>
      </c>
      <c r="B16" s="116" t="s">
        <v>246</v>
      </c>
      <c r="C16" s="116" t="s">
        <v>1167</v>
      </c>
      <c r="D16" s="116" t="s">
        <v>124</v>
      </c>
      <c r="E16" s="116" t="s">
        <v>1154</v>
      </c>
      <c r="F16" s="116" t="s">
        <v>62</v>
      </c>
      <c r="G16" s="119" t="s">
        <v>777</v>
      </c>
      <c r="H16" s="116" t="s">
        <v>779</v>
      </c>
      <c r="I16" s="116" t="s">
        <v>163</v>
      </c>
      <c r="J16" s="116" t="s">
        <v>780</v>
      </c>
      <c r="K16" s="117" t="s">
        <v>541</v>
      </c>
      <c r="L16" s="116" t="s">
        <v>778</v>
      </c>
      <c r="M16" s="116"/>
      <c r="N16" s="116" t="s">
        <v>73</v>
      </c>
      <c r="O16" s="118">
        <v>0</v>
      </c>
      <c r="P16" s="118">
        <v>35000</v>
      </c>
      <c r="Q16" s="118">
        <v>0</v>
      </c>
      <c r="R16" s="118">
        <v>35000</v>
      </c>
      <c r="S16" s="116" t="s">
        <v>55</v>
      </c>
    </row>
    <row r="17" spans="1:19" ht="180">
      <c r="A17" s="116">
        <v>12</v>
      </c>
      <c r="B17" s="116" t="s">
        <v>246</v>
      </c>
      <c r="C17" s="116" t="s">
        <v>1168</v>
      </c>
      <c r="D17" s="116" t="s">
        <v>124</v>
      </c>
      <c r="E17" s="116" t="s">
        <v>1169</v>
      </c>
      <c r="F17" s="116" t="s">
        <v>62</v>
      </c>
      <c r="G17" s="119" t="s">
        <v>853</v>
      </c>
      <c r="H17" s="116" t="s">
        <v>511</v>
      </c>
      <c r="I17" s="116" t="s">
        <v>781</v>
      </c>
      <c r="J17" s="116" t="s">
        <v>1030</v>
      </c>
      <c r="K17" s="117" t="s">
        <v>1031</v>
      </c>
      <c r="L17" s="116" t="s">
        <v>782</v>
      </c>
      <c r="M17" s="116"/>
      <c r="N17" s="116" t="s">
        <v>73</v>
      </c>
      <c r="O17" s="118">
        <v>0</v>
      </c>
      <c r="P17" s="118">
        <v>40000</v>
      </c>
      <c r="Q17" s="118">
        <v>0</v>
      </c>
      <c r="R17" s="118">
        <v>40000</v>
      </c>
      <c r="S17" s="116" t="s">
        <v>55</v>
      </c>
    </row>
    <row r="18" spans="1:19" ht="228">
      <c r="A18" s="116">
        <v>13</v>
      </c>
      <c r="B18" s="116" t="s">
        <v>60</v>
      </c>
      <c r="C18" s="116" t="s">
        <v>1170</v>
      </c>
      <c r="D18" s="116" t="s">
        <v>61</v>
      </c>
      <c r="E18" s="116" t="s">
        <v>1171</v>
      </c>
      <c r="F18" s="116" t="s">
        <v>62</v>
      </c>
      <c r="G18" s="119" t="s">
        <v>775</v>
      </c>
      <c r="H18" s="116" t="s">
        <v>776</v>
      </c>
      <c r="I18" s="116" t="s">
        <v>783</v>
      </c>
      <c r="J18" s="116" t="s">
        <v>1032</v>
      </c>
      <c r="K18" s="194">
        <v>5000</v>
      </c>
      <c r="L18" s="116" t="s">
        <v>289</v>
      </c>
      <c r="M18" s="195"/>
      <c r="N18" s="116" t="s">
        <v>73</v>
      </c>
      <c r="O18" s="118">
        <v>0</v>
      </c>
      <c r="P18" s="118">
        <v>25000</v>
      </c>
      <c r="Q18" s="118">
        <v>0</v>
      </c>
      <c r="R18" s="118">
        <v>25000</v>
      </c>
      <c r="S18" s="116" t="s">
        <v>55</v>
      </c>
    </row>
    <row r="19" spans="1:19">
      <c r="A19" s="20"/>
      <c r="B19" s="20"/>
      <c r="C19" s="20"/>
      <c r="D19" s="20"/>
      <c r="E19" s="20"/>
      <c r="F19" s="20"/>
      <c r="G19" s="74"/>
      <c r="H19" s="20"/>
      <c r="I19" s="20"/>
      <c r="J19" s="20"/>
      <c r="K19" s="20"/>
      <c r="L19" s="20"/>
      <c r="M19" s="20"/>
      <c r="N19" s="20"/>
      <c r="O19" s="20"/>
      <c r="P19" s="20"/>
      <c r="Q19" s="20"/>
      <c r="R19" s="20"/>
      <c r="S19" s="20"/>
    </row>
    <row r="20" spans="1:19">
      <c r="A20" s="20"/>
      <c r="B20" s="20"/>
      <c r="C20" s="20"/>
      <c r="D20" s="20"/>
      <c r="E20" s="20"/>
      <c r="F20" s="20"/>
      <c r="G20" s="74"/>
      <c r="H20" s="20"/>
      <c r="I20" s="20"/>
      <c r="J20" s="20"/>
      <c r="K20" s="20"/>
      <c r="L20" s="20"/>
      <c r="M20" s="20"/>
      <c r="N20" s="20"/>
      <c r="O20" s="20"/>
      <c r="P20" s="229"/>
      <c r="Q20" s="230" t="s">
        <v>1102</v>
      </c>
      <c r="R20" s="227" t="s">
        <v>1103</v>
      </c>
      <c r="S20" s="228"/>
    </row>
    <row r="21" spans="1:19">
      <c r="A21" s="20"/>
      <c r="B21" s="20"/>
      <c r="C21" s="20"/>
      <c r="D21" s="20"/>
      <c r="E21" s="20"/>
      <c r="F21" s="20"/>
      <c r="G21" s="74"/>
      <c r="H21" s="20"/>
      <c r="I21" s="20"/>
      <c r="J21" s="20"/>
      <c r="K21" s="20"/>
      <c r="L21" s="20"/>
      <c r="M21" s="20"/>
      <c r="N21" s="20"/>
      <c r="O21" s="20"/>
      <c r="P21" s="229"/>
      <c r="Q21" s="230"/>
      <c r="R21" s="128">
        <v>2020</v>
      </c>
      <c r="S21" s="128">
        <v>2021</v>
      </c>
    </row>
    <row r="22" spans="1:19">
      <c r="A22" s="20"/>
      <c r="B22" s="20"/>
      <c r="C22" s="20"/>
      <c r="D22" s="20"/>
      <c r="E22" s="20"/>
      <c r="F22" s="20"/>
      <c r="G22" s="74"/>
      <c r="H22" s="20"/>
      <c r="I22" s="20"/>
      <c r="J22" s="20"/>
      <c r="K22" s="20"/>
      <c r="L22" s="20"/>
      <c r="M22" s="20"/>
      <c r="N22" s="20"/>
      <c r="O22" s="20"/>
      <c r="P22" s="128" t="s">
        <v>58</v>
      </c>
      <c r="Q22" s="129">
        <v>13</v>
      </c>
      <c r="R22" s="130">
        <f>Q6+Q7+Q8+Q9+Q10+Q11+Q12+Q13+Q14+Q15</f>
        <v>51808.89</v>
      </c>
      <c r="S22" s="130">
        <f>R18+R17+R16+R13+R9+R7+R6+R11+R8</f>
        <v>150000</v>
      </c>
    </row>
    <row r="23" spans="1:19">
      <c r="A23" s="20"/>
      <c r="B23" s="20"/>
      <c r="C23" s="20"/>
      <c r="D23" s="20"/>
      <c r="E23" s="20"/>
      <c r="F23" s="20"/>
      <c r="G23" s="74"/>
      <c r="H23" s="20"/>
      <c r="I23" s="20"/>
      <c r="J23" s="20"/>
      <c r="K23" s="20"/>
      <c r="L23" s="20"/>
      <c r="M23" s="20"/>
      <c r="N23" s="20"/>
      <c r="O23" s="20"/>
      <c r="P23" s="20"/>
      <c r="Q23" s="20"/>
      <c r="R23" s="20"/>
      <c r="S23" s="20"/>
    </row>
    <row r="24" spans="1:19">
      <c r="A24" s="20"/>
      <c r="B24" s="20"/>
      <c r="C24" s="20"/>
      <c r="D24" s="20"/>
      <c r="E24" s="20"/>
      <c r="F24" s="20"/>
      <c r="G24" s="74"/>
      <c r="H24" s="20"/>
      <c r="I24" s="20"/>
      <c r="J24" s="20"/>
      <c r="K24" s="20"/>
      <c r="L24" s="20"/>
      <c r="M24" s="20"/>
      <c r="N24" s="20"/>
      <c r="O24" s="20"/>
      <c r="P24" s="20"/>
      <c r="Q24" s="20"/>
      <c r="R24" s="20"/>
      <c r="S24" s="20"/>
    </row>
    <row r="25" spans="1:19">
      <c r="A25" s="20"/>
      <c r="B25" s="20"/>
      <c r="C25" s="20"/>
      <c r="D25" s="20"/>
      <c r="E25" s="20"/>
      <c r="F25" s="20"/>
      <c r="G25" s="74"/>
      <c r="H25" s="20"/>
      <c r="I25" s="20"/>
      <c r="J25" s="20"/>
      <c r="K25" s="20"/>
      <c r="L25" s="20"/>
      <c r="M25" s="20"/>
      <c r="N25" s="20"/>
      <c r="O25" s="20"/>
      <c r="P25" s="20"/>
      <c r="Q25" s="20"/>
      <c r="R25" s="20"/>
      <c r="S25" s="20"/>
    </row>
    <row r="26" spans="1:19">
      <c r="A26" s="20"/>
      <c r="B26" s="20"/>
      <c r="C26" s="20"/>
      <c r="D26" s="20"/>
      <c r="E26" s="20"/>
      <c r="F26" s="20"/>
      <c r="G26" s="74"/>
      <c r="H26" s="20"/>
      <c r="I26" s="20"/>
      <c r="J26" s="20"/>
      <c r="K26" s="20"/>
      <c r="L26" s="20"/>
      <c r="M26" s="20"/>
      <c r="N26" s="20"/>
      <c r="O26" s="20"/>
      <c r="P26" s="20"/>
      <c r="Q26" s="20"/>
      <c r="R26" s="20"/>
      <c r="S26" s="20"/>
    </row>
    <row r="27" spans="1:19">
      <c r="A27" s="20"/>
      <c r="B27" s="20"/>
      <c r="C27" s="20"/>
      <c r="D27" s="20"/>
      <c r="E27" s="20"/>
      <c r="F27" s="20"/>
      <c r="G27" s="74"/>
      <c r="H27" s="20"/>
      <c r="I27" s="20"/>
      <c r="J27" s="20"/>
      <c r="K27" s="20"/>
      <c r="L27" s="20"/>
      <c r="M27" s="20"/>
      <c r="N27" s="20"/>
      <c r="O27" s="20"/>
      <c r="P27" s="20"/>
      <c r="Q27" s="20"/>
      <c r="R27" s="20"/>
      <c r="S27" s="20"/>
    </row>
    <row r="28" spans="1:19">
      <c r="A28" s="20"/>
      <c r="B28" s="20"/>
      <c r="C28" s="20"/>
      <c r="D28" s="20"/>
      <c r="E28" s="20"/>
      <c r="F28" s="20"/>
      <c r="G28" s="74"/>
      <c r="H28" s="20"/>
      <c r="I28" s="20"/>
      <c r="J28" s="20"/>
      <c r="K28" s="20"/>
      <c r="L28" s="20"/>
      <c r="M28" s="20"/>
      <c r="N28" s="20"/>
      <c r="O28" s="20"/>
      <c r="P28" s="20"/>
      <c r="Q28" s="20"/>
      <c r="R28" s="20"/>
      <c r="S28" s="20"/>
    </row>
    <row r="29" spans="1:19">
      <c r="A29" s="20"/>
      <c r="B29" s="20"/>
      <c r="C29" s="20"/>
      <c r="D29" s="20"/>
      <c r="E29" s="20"/>
      <c r="F29" s="20"/>
      <c r="G29" s="74"/>
      <c r="H29" s="20"/>
      <c r="I29" s="20"/>
      <c r="J29" s="20"/>
      <c r="K29" s="20"/>
      <c r="L29" s="20"/>
      <c r="M29" s="20"/>
      <c r="N29" s="20"/>
      <c r="O29" s="20"/>
      <c r="P29" s="20"/>
      <c r="Q29" s="20"/>
      <c r="R29" s="20"/>
      <c r="S29" s="20"/>
    </row>
    <row r="30" spans="1:19">
      <c r="A30" s="20"/>
      <c r="B30" s="20"/>
      <c r="C30" s="20"/>
      <c r="D30" s="20"/>
      <c r="E30" s="20"/>
      <c r="F30" s="20"/>
      <c r="G30" s="74"/>
      <c r="H30" s="20"/>
      <c r="I30" s="20"/>
      <c r="J30" s="20"/>
      <c r="K30" s="20"/>
      <c r="L30" s="20"/>
      <c r="M30" s="20"/>
      <c r="N30" s="20"/>
      <c r="O30" s="20"/>
      <c r="P30" s="20"/>
      <c r="Q30" s="20"/>
      <c r="R30" s="20"/>
      <c r="S30" s="20"/>
    </row>
    <row r="31" spans="1:19">
      <c r="A31" s="20"/>
      <c r="B31" s="20"/>
      <c r="C31" s="20"/>
      <c r="D31" s="20"/>
      <c r="E31" s="20"/>
      <c r="F31" s="20"/>
      <c r="G31" s="74"/>
      <c r="H31" s="20"/>
      <c r="I31" s="20"/>
      <c r="J31" s="20"/>
      <c r="K31" s="20"/>
      <c r="L31" s="20"/>
      <c r="M31" s="20"/>
      <c r="N31" s="20"/>
      <c r="O31" s="20"/>
      <c r="P31" s="20"/>
      <c r="Q31" s="20"/>
      <c r="R31" s="20"/>
      <c r="S31" s="20"/>
    </row>
    <row r="32" spans="1:19">
      <c r="A32" s="20"/>
      <c r="B32" s="20"/>
      <c r="C32" s="20"/>
      <c r="D32" s="20"/>
      <c r="E32" s="20"/>
      <c r="F32" s="20"/>
      <c r="G32" s="74"/>
      <c r="H32" s="20"/>
      <c r="I32" s="20"/>
      <c r="J32" s="20"/>
      <c r="K32" s="20"/>
      <c r="L32" s="20"/>
      <c r="M32" s="20"/>
      <c r="N32" s="20"/>
      <c r="O32" s="20"/>
      <c r="P32" s="20"/>
      <c r="Q32" s="20"/>
      <c r="R32" s="20"/>
      <c r="S32" s="20"/>
    </row>
    <row r="33" spans="1:19">
      <c r="A33" s="20"/>
      <c r="B33" s="20"/>
      <c r="C33" s="20"/>
      <c r="D33" s="20"/>
      <c r="E33" s="20"/>
      <c r="F33" s="20"/>
      <c r="G33" s="74"/>
      <c r="H33" s="20"/>
      <c r="I33" s="20"/>
      <c r="J33" s="20"/>
      <c r="K33" s="20"/>
      <c r="L33" s="20"/>
      <c r="M33" s="20"/>
      <c r="N33" s="20"/>
      <c r="O33" s="20"/>
      <c r="P33" s="20"/>
      <c r="Q33" s="20"/>
      <c r="R33" s="20"/>
      <c r="S33" s="20"/>
    </row>
    <row r="34" spans="1:19">
      <c r="A34" s="20"/>
      <c r="B34" s="20"/>
      <c r="C34" s="20"/>
      <c r="D34" s="20"/>
      <c r="E34" s="20"/>
      <c r="F34" s="20"/>
      <c r="G34" s="74"/>
      <c r="H34" s="20"/>
      <c r="I34" s="20"/>
      <c r="J34" s="20"/>
      <c r="K34" s="20"/>
      <c r="L34" s="20"/>
      <c r="M34" s="20"/>
      <c r="N34" s="20"/>
      <c r="O34" s="20"/>
      <c r="P34" s="20"/>
      <c r="Q34" s="20"/>
      <c r="R34" s="20"/>
      <c r="S34" s="20"/>
    </row>
    <row r="35" spans="1:19">
      <c r="A35" s="20"/>
      <c r="B35" s="20"/>
      <c r="C35" s="20"/>
      <c r="D35" s="20"/>
      <c r="E35" s="20"/>
      <c r="F35" s="20"/>
      <c r="G35" s="74"/>
      <c r="H35" s="20"/>
      <c r="I35" s="20"/>
      <c r="J35" s="20"/>
      <c r="K35" s="20"/>
      <c r="L35" s="20"/>
      <c r="M35" s="20"/>
      <c r="N35" s="20"/>
      <c r="O35" s="20"/>
      <c r="P35" s="20"/>
      <c r="Q35" s="20"/>
      <c r="R35" s="20"/>
      <c r="S35" s="20"/>
    </row>
    <row r="36" spans="1:19">
      <c r="A36" s="20"/>
      <c r="B36" s="20"/>
      <c r="C36" s="20"/>
      <c r="D36" s="20"/>
      <c r="E36" s="20"/>
      <c r="F36" s="20"/>
      <c r="G36" s="74"/>
      <c r="H36" s="20"/>
      <c r="I36" s="20"/>
      <c r="J36" s="20"/>
      <c r="K36" s="20"/>
      <c r="L36" s="20"/>
      <c r="M36" s="20"/>
      <c r="N36" s="20"/>
      <c r="O36" s="20"/>
      <c r="P36" s="20"/>
      <c r="Q36" s="20"/>
      <c r="R36" s="20"/>
      <c r="S36" s="20"/>
    </row>
    <row r="37" spans="1:19">
      <c r="A37" s="20"/>
      <c r="B37" s="20"/>
      <c r="C37" s="20"/>
      <c r="D37" s="20"/>
      <c r="E37" s="20"/>
      <c r="F37" s="20"/>
      <c r="G37" s="74"/>
      <c r="H37" s="20"/>
      <c r="I37" s="20"/>
      <c r="J37" s="20"/>
      <c r="K37" s="20"/>
      <c r="L37" s="20"/>
      <c r="M37" s="20"/>
      <c r="N37" s="20"/>
      <c r="O37" s="20"/>
      <c r="P37" s="20"/>
      <c r="Q37" s="20"/>
      <c r="R37" s="20"/>
      <c r="S37" s="20"/>
    </row>
    <row r="38" spans="1:19">
      <c r="A38" s="20"/>
      <c r="B38" s="20"/>
      <c r="C38" s="20"/>
      <c r="D38" s="20"/>
      <c r="E38" s="20"/>
      <c r="F38" s="20"/>
      <c r="G38" s="74"/>
      <c r="H38" s="20"/>
      <c r="I38" s="20"/>
      <c r="J38" s="20"/>
      <c r="K38" s="20"/>
      <c r="L38" s="20"/>
      <c r="M38" s="20"/>
      <c r="N38" s="20"/>
      <c r="O38" s="20"/>
      <c r="P38" s="20"/>
      <c r="Q38" s="20"/>
      <c r="R38" s="20"/>
      <c r="S38" s="20"/>
    </row>
    <row r="39" spans="1:19">
      <c r="A39" s="20"/>
      <c r="B39" s="20"/>
      <c r="C39" s="20"/>
      <c r="D39" s="20"/>
      <c r="E39" s="20"/>
      <c r="F39" s="20"/>
      <c r="G39" s="74"/>
      <c r="H39" s="20"/>
      <c r="I39" s="20"/>
      <c r="J39" s="20"/>
      <c r="K39" s="20"/>
      <c r="L39" s="20"/>
      <c r="M39" s="20"/>
      <c r="N39" s="20"/>
      <c r="O39" s="20"/>
      <c r="P39" s="20"/>
      <c r="Q39" s="20"/>
      <c r="R39" s="20"/>
      <c r="S39" s="20"/>
    </row>
    <row r="40" spans="1:19">
      <c r="A40" s="20"/>
      <c r="B40" s="20"/>
      <c r="C40" s="20"/>
      <c r="D40" s="20"/>
      <c r="E40" s="20"/>
      <c r="F40" s="20"/>
      <c r="G40" s="74"/>
      <c r="H40" s="20"/>
      <c r="I40" s="20"/>
      <c r="J40" s="20"/>
      <c r="K40" s="20"/>
      <c r="L40" s="20"/>
      <c r="M40" s="20"/>
      <c r="N40" s="20"/>
      <c r="O40" s="20"/>
      <c r="P40" s="20"/>
      <c r="Q40" s="20"/>
      <c r="R40" s="20"/>
      <c r="S40" s="20"/>
    </row>
    <row r="41" spans="1:19">
      <c r="A41" s="20"/>
      <c r="B41" s="20"/>
      <c r="C41" s="20"/>
      <c r="D41" s="20"/>
      <c r="E41" s="20"/>
      <c r="F41" s="20"/>
      <c r="G41" s="74"/>
      <c r="H41" s="20"/>
      <c r="I41" s="20"/>
      <c r="J41" s="20"/>
      <c r="K41" s="20"/>
      <c r="L41" s="20"/>
      <c r="M41" s="20"/>
      <c r="N41" s="20"/>
      <c r="O41" s="20"/>
      <c r="P41" s="20"/>
      <c r="Q41" s="20"/>
      <c r="R41" s="20"/>
      <c r="S41" s="20"/>
    </row>
    <row r="42" spans="1:19">
      <c r="A42" s="20"/>
      <c r="B42" s="20"/>
      <c r="C42" s="20"/>
      <c r="D42" s="20"/>
      <c r="E42" s="20"/>
      <c r="F42" s="20"/>
      <c r="G42" s="74"/>
      <c r="H42" s="20"/>
      <c r="I42" s="20"/>
      <c r="J42" s="20"/>
      <c r="K42" s="20"/>
      <c r="L42" s="20"/>
      <c r="M42" s="20"/>
      <c r="N42" s="20"/>
      <c r="O42" s="20"/>
      <c r="P42" s="20"/>
      <c r="Q42" s="20"/>
      <c r="R42" s="20"/>
      <c r="S42" s="20"/>
    </row>
    <row r="43" spans="1:19">
      <c r="A43" s="20"/>
      <c r="B43" s="20"/>
      <c r="C43" s="20"/>
      <c r="D43" s="20"/>
      <c r="E43" s="20"/>
      <c r="F43" s="20"/>
      <c r="G43" s="74"/>
      <c r="H43" s="20"/>
      <c r="I43" s="20"/>
      <c r="J43" s="20"/>
      <c r="K43" s="20"/>
      <c r="L43" s="20"/>
      <c r="M43" s="20"/>
      <c r="N43" s="20"/>
      <c r="O43" s="20"/>
      <c r="P43" s="20"/>
      <c r="Q43" s="20"/>
      <c r="R43" s="20"/>
      <c r="S43" s="20"/>
    </row>
    <row r="44" spans="1:19">
      <c r="A44" s="20"/>
      <c r="B44" s="20"/>
      <c r="C44" s="20"/>
      <c r="D44" s="20"/>
      <c r="E44" s="20"/>
      <c r="F44" s="20"/>
      <c r="G44" s="74"/>
      <c r="H44" s="20"/>
      <c r="I44" s="20"/>
      <c r="J44" s="20"/>
      <c r="K44" s="20"/>
      <c r="L44" s="20"/>
      <c r="M44" s="20"/>
      <c r="N44" s="20"/>
      <c r="O44" s="20"/>
      <c r="P44" s="20"/>
      <c r="Q44" s="20"/>
      <c r="R44" s="20"/>
      <c r="S44" s="20"/>
    </row>
    <row r="45" spans="1:19">
      <c r="A45" s="20"/>
      <c r="B45" s="20"/>
      <c r="C45" s="20"/>
      <c r="D45" s="20"/>
      <c r="E45" s="20"/>
      <c r="F45" s="20"/>
      <c r="G45" s="74"/>
      <c r="H45" s="20"/>
      <c r="I45" s="20"/>
      <c r="J45" s="20"/>
      <c r="K45" s="20"/>
      <c r="L45" s="20"/>
      <c r="M45" s="20"/>
      <c r="N45" s="20"/>
      <c r="O45" s="20"/>
      <c r="P45" s="20"/>
      <c r="Q45" s="20"/>
      <c r="R45" s="20"/>
      <c r="S45" s="20"/>
    </row>
    <row r="46" spans="1:19">
      <c r="A46" s="20"/>
      <c r="B46" s="20"/>
      <c r="C46" s="20"/>
      <c r="D46" s="20"/>
      <c r="E46" s="20"/>
      <c r="F46" s="20"/>
      <c r="G46" s="74"/>
      <c r="H46" s="20"/>
      <c r="I46" s="20"/>
      <c r="J46" s="20"/>
      <c r="K46" s="20"/>
      <c r="L46" s="20"/>
      <c r="M46" s="20"/>
      <c r="N46" s="20"/>
      <c r="O46" s="20"/>
      <c r="P46" s="20"/>
      <c r="Q46" s="20"/>
      <c r="R46" s="20"/>
      <c r="S46" s="20"/>
    </row>
    <row r="47" spans="1:19">
      <c r="A47" s="20"/>
      <c r="B47" s="20"/>
      <c r="C47" s="20"/>
      <c r="D47" s="20"/>
      <c r="E47" s="20"/>
      <c r="F47" s="20"/>
      <c r="G47" s="74"/>
      <c r="H47" s="20"/>
      <c r="I47" s="20"/>
      <c r="J47" s="20"/>
      <c r="K47" s="20"/>
      <c r="L47" s="20"/>
      <c r="M47" s="20"/>
      <c r="N47" s="20"/>
      <c r="O47" s="20"/>
      <c r="P47" s="20"/>
      <c r="Q47" s="20"/>
      <c r="R47" s="20"/>
      <c r="S47" s="20"/>
    </row>
    <row r="48" spans="1:19">
      <c r="A48" s="20"/>
      <c r="B48" s="20"/>
      <c r="C48" s="20"/>
      <c r="D48" s="20"/>
      <c r="E48" s="20"/>
      <c r="F48" s="20"/>
      <c r="G48" s="74"/>
      <c r="H48" s="20"/>
      <c r="I48" s="20"/>
      <c r="J48" s="20"/>
      <c r="K48" s="20"/>
      <c r="L48" s="20"/>
      <c r="M48" s="20"/>
      <c r="N48" s="20"/>
      <c r="O48" s="20"/>
      <c r="P48" s="20"/>
      <c r="Q48" s="20"/>
      <c r="R48" s="20"/>
      <c r="S48" s="20"/>
    </row>
    <row r="49" spans="1:19">
      <c r="A49" s="20"/>
      <c r="B49" s="20"/>
      <c r="C49" s="20"/>
      <c r="D49" s="20"/>
      <c r="E49" s="20"/>
      <c r="F49" s="20"/>
      <c r="G49" s="74"/>
      <c r="H49" s="20"/>
      <c r="I49" s="20"/>
      <c r="J49" s="20"/>
      <c r="K49" s="20"/>
      <c r="L49" s="20"/>
      <c r="M49" s="20"/>
      <c r="N49" s="20"/>
      <c r="O49" s="20"/>
      <c r="P49" s="20"/>
      <c r="Q49" s="20"/>
      <c r="R49" s="20"/>
      <c r="S49" s="20"/>
    </row>
    <row r="50" spans="1:19">
      <c r="A50" s="20"/>
      <c r="B50" s="20"/>
      <c r="C50" s="20"/>
      <c r="D50" s="20"/>
      <c r="E50" s="20"/>
      <c r="F50" s="20"/>
      <c r="G50" s="74"/>
      <c r="H50" s="20"/>
      <c r="I50" s="20"/>
      <c r="J50" s="20"/>
      <c r="K50" s="20"/>
      <c r="L50" s="20"/>
      <c r="M50" s="20"/>
      <c r="N50" s="20"/>
      <c r="O50" s="20"/>
      <c r="P50" s="20"/>
      <c r="Q50" s="20"/>
      <c r="R50" s="20"/>
      <c r="S50" s="20"/>
    </row>
    <row r="51" spans="1:19">
      <c r="A51" s="20"/>
      <c r="B51" s="20"/>
      <c r="C51" s="20"/>
      <c r="D51" s="20"/>
      <c r="E51" s="20"/>
      <c r="F51" s="20"/>
      <c r="G51" s="74"/>
      <c r="H51" s="20"/>
      <c r="I51" s="20"/>
      <c r="J51" s="20"/>
      <c r="K51" s="20"/>
      <c r="L51" s="20"/>
      <c r="M51" s="20"/>
      <c r="N51" s="20"/>
      <c r="O51" s="20"/>
      <c r="P51" s="20"/>
      <c r="Q51" s="20"/>
      <c r="R51" s="20"/>
      <c r="S51" s="20"/>
    </row>
    <row r="52" spans="1:19">
      <c r="A52" s="20"/>
      <c r="B52" s="20"/>
      <c r="C52" s="20"/>
      <c r="D52" s="20"/>
      <c r="E52" s="20"/>
      <c r="F52" s="20"/>
      <c r="G52" s="74"/>
      <c r="H52" s="20"/>
      <c r="I52" s="20"/>
      <c r="J52" s="20"/>
      <c r="K52" s="20"/>
      <c r="L52" s="20"/>
      <c r="M52" s="20"/>
      <c r="N52" s="20"/>
      <c r="O52" s="20"/>
      <c r="P52" s="20"/>
      <c r="Q52" s="20"/>
      <c r="R52" s="20"/>
      <c r="S52" s="20"/>
    </row>
    <row r="53" spans="1:19">
      <c r="A53" s="20"/>
      <c r="B53" s="20"/>
      <c r="C53" s="20"/>
      <c r="D53" s="20"/>
      <c r="E53" s="20"/>
      <c r="F53" s="20"/>
      <c r="G53" s="74"/>
      <c r="H53" s="20"/>
      <c r="I53" s="20"/>
      <c r="J53" s="20"/>
      <c r="K53" s="20"/>
      <c r="L53" s="20"/>
      <c r="M53" s="20"/>
      <c r="N53" s="20"/>
      <c r="O53" s="20"/>
      <c r="P53" s="20"/>
      <c r="Q53" s="20"/>
      <c r="R53" s="20"/>
      <c r="S53" s="20"/>
    </row>
    <row r="54" spans="1:19">
      <c r="A54" s="20"/>
      <c r="B54" s="20"/>
      <c r="C54" s="20"/>
      <c r="D54" s="20"/>
      <c r="E54" s="20"/>
      <c r="F54" s="20"/>
      <c r="G54" s="74"/>
      <c r="H54" s="20"/>
      <c r="I54" s="20"/>
      <c r="J54" s="20"/>
      <c r="K54" s="20"/>
      <c r="L54" s="20"/>
      <c r="M54" s="20"/>
      <c r="N54" s="20"/>
      <c r="O54" s="20"/>
      <c r="P54" s="20"/>
      <c r="Q54" s="20"/>
      <c r="R54" s="20"/>
      <c r="S54" s="20"/>
    </row>
    <row r="55" spans="1:19">
      <c r="A55" s="20"/>
      <c r="B55" s="20"/>
      <c r="C55" s="20"/>
      <c r="D55" s="20"/>
      <c r="E55" s="20"/>
      <c r="F55" s="20"/>
      <c r="G55" s="74"/>
      <c r="H55" s="20"/>
      <c r="I55" s="20"/>
      <c r="J55" s="20"/>
      <c r="K55" s="20"/>
      <c r="L55" s="20"/>
      <c r="M55" s="20"/>
      <c r="N55" s="20"/>
      <c r="O55" s="20"/>
      <c r="P55" s="20"/>
      <c r="Q55" s="20"/>
      <c r="R55" s="20"/>
      <c r="S55" s="20"/>
    </row>
    <row r="56" spans="1:19">
      <c r="A56" s="20"/>
      <c r="B56" s="20"/>
      <c r="C56" s="20"/>
      <c r="D56" s="20"/>
      <c r="E56" s="20"/>
      <c r="F56" s="20"/>
      <c r="G56" s="74"/>
      <c r="H56" s="20"/>
      <c r="I56" s="20"/>
      <c r="J56" s="20"/>
      <c r="K56" s="20"/>
      <c r="L56" s="20"/>
      <c r="M56" s="20"/>
      <c r="N56" s="20"/>
      <c r="O56" s="20"/>
      <c r="P56" s="20"/>
      <c r="Q56" s="20"/>
      <c r="R56" s="20"/>
      <c r="S56" s="20"/>
    </row>
    <row r="57" spans="1:19">
      <c r="A57" s="20"/>
      <c r="B57" s="20"/>
      <c r="C57" s="20"/>
      <c r="D57" s="20"/>
      <c r="E57" s="20"/>
      <c r="F57" s="20"/>
      <c r="G57" s="74"/>
      <c r="H57" s="20"/>
      <c r="I57" s="20"/>
      <c r="J57" s="20"/>
      <c r="K57" s="20"/>
      <c r="L57" s="20"/>
      <c r="M57" s="20"/>
      <c r="N57" s="20"/>
      <c r="O57" s="20"/>
      <c r="P57" s="20"/>
      <c r="Q57" s="20"/>
      <c r="R57" s="20"/>
      <c r="S57" s="20"/>
    </row>
    <row r="58" spans="1:19">
      <c r="A58" s="20"/>
      <c r="B58" s="20"/>
      <c r="C58" s="20"/>
      <c r="D58" s="20"/>
      <c r="E58" s="20"/>
      <c r="F58" s="20"/>
      <c r="G58" s="74"/>
      <c r="H58" s="20"/>
      <c r="I58" s="20"/>
      <c r="J58" s="20"/>
      <c r="K58" s="20"/>
      <c r="L58" s="20"/>
      <c r="M58" s="20"/>
      <c r="N58" s="20"/>
      <c r="O58" s="20"/>
      <c r="P58" s="20"/>
      <c r="Q58" s="20"/>
      <c r="R58" s="20"/>
      <c r="S58" s="20"/>
    </row>
    <row r="59" spans="1:19">
      <c r="A59" s="20"/>
      <c r="B59" s="20"/>
      <c r="C59" s="20"/>
      <c r="D59" s="20"/>
      <c r="E59" s="20"/>
      <c r="F59" s="20"/>
      <c r="G59" s="74"/>
      <c r="H59" s="20"/>
      <c r="I59" s="20"/>
      <c r="J59" s="20"/>
      <c r="K59" s="20"/>
      <c r="L59" s="20"/>
      <c r="M59" s="20"/>
      <c r="N59" s="20"/>
      <c r="O59" s="20"/>
      <c r="P59" s="20"/>
      <c r="Q59" s="20"/>
      <c r="R59" s="20"/>
      <c r="S59" s="20"/>
    </row>
    <row r="60" spans="1:19">
      <c r="A60" s="20"/>
      <c r="B60" s="20"/>
      <c r="C60" s="20"/>
      <c r="D60" s="20"/>
      <c r="E60" s="20"/>
      <c r="F60" s="20"/>
      <c r="G60" s="74"/>
      <c r="H60" s="20"/>
      <c r="I60" s="20"/>
      <c r="J60" s="20"/>
      <c r="K60" s="20"/>
      <c r="L60" s="20"/>
      <c r="M60" s="20"/>
      <c r="N60" s="20"/>
      <c r="O60" s="20"/>
      <c r="P60" s="20"/>
      <c r="Q60" s="20"/>
      <c r="R60" s="20"/>
      <c r="S60" s="20"/>
    </row>
    <row r="61" spans="1:19">
      <c r="A61" s="20"/>
      <c r="B61" s="20"/>
      <c r="C61" s="20"/>
      <c r="D61" s="20"/>
      <c r="E61" s="20"/>
      <c r="F61" s="20"/>
      <c r="G61" s="74"/>
      <c r="H61" s="20"/>
      <c r="I61" s="20"/>
      <c r="J61" s="20"/>
      <c r="K61" s="20"/>
      <c r="L61" s="20"/>
      <c r="M61" s="20"/>
      <c r="N61" s="20"/>
      <c r="O61" s="20"/>
      <c r="P61" s="20"/>
      <c r="Q61" s="20"/>
      <c r="R61" s="20"/>
      <c r="S61" s="20"/>
    </row>
    <row r="62" spans="1:19">
      <c r="A62" s="20"/>
      <c r="B62" s="20"/>
      <c r="C62" s="20"/>
      <c r="D62" s="20"/>
      <c r="E62" s="20"/>
      <c r="F62" s="20"/>
      <c r="G62" s="74"/>
      <c r="H62" s="20"/>
      <c r="I62" s="20"/>
      <c r="J62" s="20"/>
      <c r="K62" s="20"/>
      <c r="L62" s="20"/>
      <c r="M62" s="20"/>
      <c r="N62" s="20"/>
      <c r="O62" s="20"/>
      <c r="P62" s="20"/>
      <c r="Q62" s="20"/>
      <c r="R62" s="20"/>
      <c r="S62" s="20"/>
    </row>
    <row r="63" spans="1:19">
      <c r="A63" s="20"/>
      <c r="B63" s="20"/>
      <c r="C63" s="20"/>
      <c r="D63" s="20"/>
      <c r="E63" s="20"/>
      <c r="F63" s="20"/>
      <c r="G63" s="74"/>
      <c r="H63" s="20"/>
      <c r="I63" s="20"/>
      <c r="J63" s="20"/>
      <c r="K63" s="20"/>
      <c r="L63" s="20"/>
      <c r="M63" s="20"/>
      <c r="N63" s="20"/>
      <c r="O63" s="20"/>
      <c r="P63" s="20"/>
      <c r="Q63" s="20"/>
      <c r="R63" s="20"/>
      <c r="S63" s="20"/>
    </row>
    <row r="64" spans="1:19">
      <c r="A64" s="20"/>
      <c r="B64" s="20"/>
      <c r="C64" s="20"/>
      <c r="D64" s="20"/>
      <c r="E64" s="20"/>
      <c r="F64" s="20"/>
      <c r="G64" s="74"/>
      <c r="H64" s="20"/>
      <c r="I64" s="20"/>
      <c r="J64" s="20"/>
      <c r="K64" s="20"/>
      <c r="L64" s="20"/>
      <c r="M64" s="20"/>
      <c r="N64" s="20"/>
      <c r="O64" s="20"/>
      <c r="P64" s="20"/>
      <c r="Q64" s="20"/>
      <c r="R64" s="20"/>
      <c r="S64" s="20"/>
    </row>
    <row r="65" spans="1:19">
      <c r="A65" s="20"/>
      <c r="B65" s="20"/>
      <c r="C65" s="20"/>
      <c r="D65" s="20"/>
      <c r="E65" s="20"/>
      <c r="F65" s="20"/>
      <c r="G65" s="74"/>
      <c r="H65" s="20"/>
      <c r="I65" s="20"/>
      <c r="J65" s="20"/>
      <c r="K65" s="20"/>
      <c r="L65" s="20"/>
      <c r="M65" s="20"/>
      <c r="N65" s="20"/>
      <c r="O65" s="20"/>
      <c r="P65" s="20"/>
      <c r="Q65" s="20"/>
      <c r="R65" s="20"/>
      <c r="S65" s="20"/>
    </row>
    <row r="66" spans="1:19">
      <c r="A66" s="20"/>
      <c r="B66" s="20"/>
      <c r="C66" s="20"/>
      <c r="D66" s="20"/>
      <c r="E66" s="20"/>
      <c r="F66" s="20"/>
      <c r="G66" s="74"/>
      <c r="H66" s="20"/>
      <c r="I66" s="20"/>
      <c r="J66" s="20"/>
      <c r="K66" s="20"/>
      <c r="L66" s="20"/>
      <c r="M66" s="20"/>
      <c r="N66" s="20"/>
      <c r="O66" s="20"/>
      <c r="P66" s="20"/>
      <c r="Q66" s="20"/>
      <c r="R66" s="20"/>
      <c r="S66" s="20"/>
    </row>
    <row r="67" spans="1:19">
      <c r="A67" s="20"/>
      <c r="B67" s="20"/>
      <c r="C67" s="20"/>
      <c r="D67" s="20"/>
      <c r="E67" s="20"/>
      <c r="F67" s="20"/>
      <c r="G67" s="74"/>
      <c r="H67" s="20"/>
      <c r="I67" s="20"/>
      <c r="J67" s="20"/>
      <c r="K67" s="20"/>
      <c r="L67" s="20"/>
      <c r="M67" s="20"/>
      <c r="N67" s="20"/>
      <c r="O67" s="20"/>
      <c r="P67" s="20"/>
      <c r="Q67" s="20"/>
      <c r="R67" s="20"/>
      <c r="S67" s="20"/>
    </row>
    <row r="68" spans="1:19">
      <c r="A68" s="20"/>
      <c r="B68" s="20"/>
      <c r="C68" s="20"/>
      <c r="D68" s="20"/>
      <c r="E68" s="20"/>
      <c r="F68" s="20"/>
      <c r="G68" s="74"/>
      <c r="H68" s="20"/>
      <c r="I68" s="20"/>
      <c r="J68" s="20"/>
      <c r="K68" s="20"/>
      <c r="L68" s="20"/>
      <c r="M68" s="20"/>
      <c r="N68" s="20"/>
      <c r="O68" s="20"/>
      <c r="P68" s="20"/>
      <c r="Q68" s="20"/>
      <c r="R68" s="20"/>
      <c r="S68" s="20"/>
    </row>
    <row r="69" spans="1:19">
      <c r="A69" s="20"/>
      <c r="B69" s="20"/>
      <c r="C69" s="20"/>
      <c r="D69" s="20"/>
      <c r="E69" s="20"/>
      <c r="F69" s="20"/>
      <c r="G69" s="74"/>
      <c r="H69" s="20"/>
      <c r="I69" s="20"/>
      <c r="J69" s="20"/>
      <c r="K69" s="20"/>
      <c r="L69" s="20"/>
      <c r="M69" s="20"/>
      <c r="N69" s="20"/>
      <c r="O69" s="20"/>
      <c r="P69" s="20"/>
      <c r="Q69" s="20"/>
      <c r="R69" s="20"/>
      <c r="S69" s="20"/>
    </row>
    <row r="70" spans="1:19">
      <c r="A70" s="20"/>
      <c r="B70" s="20"/>
      <c r="C70" s="20"/>
      <c r="D70" s="20"/>
      <c r="E70" s="20"/>
      <c r="F70" s="20"/>
      <c r="G70" s="74"/>
      <c r="H70" s="20"/>
      <c r="I70" s="20"/>
      <c r="J70" s="20"/>
      <c r="K70" s="20"/>
      <c r="L70" s="20"/>
      <c r="M70" s="20"/>
      <c r="N70" s="20"/>
      <c r="O70" s="20"/>
      <c r="P70" s="20"/>
      <c r="Q70" s="20"/>
      <c r="R70" s="20"/>
      <c r="S70" s="20"/>
    </row>
    <row r="71" spans="1:19">
      <c r="A71" s="20"/>
      <c r="B71" s="20"/>
      <c r="C71" s="20"/>
      <c r="D71" s="20"/>
      <c r="E71" s="20"/>
      <c r="F71" s="20"/>
      <c r="G71" s="74"/>
      <c r="H71" s="20"/>
      <c r="I71" s="20"/>
      <c r="J71" s="20"/>
      <c r="K71" s="20"/>
      <c r="L71" s="20"/>
      <c r="M71" s="20"/>
      <c r="N71" s="20"/>
      <c r="O71" s="20"/>
      <c r="P71" s="20"/>
      <c r="Q71" s="20"/>
      <c r="R71" s="20"/>
      <c r="S71" s="20"/>
    </row>
    <row r="72" spans="1:19">
      <c r="A72" s="20"/>
      <c r="B72" s="20"/>
      <c r="C72" s="20"/>
      <c r="D72" s="20"/>
      <c r="E72" s="20"/>
      <c r="F72" s="20"/>
      <c r="G72" s="74"/>
      <c r="H72" s="20"/>
      <c r="I72" s="20"/>
      <c r="J72" s="20"/>
      <c r="K72" s="20"/>
      <c r="L72" s="20"/>
      <c r="M72" s="20"/>
      <c r="N72" s="20"/>
      <c r="O72" s="20"/>
      <c r="P72" s="20"/>
      <c r="Q72" s="20"/>
      <c r="R72" s="20"/>
      <c r="S72" s="20"/>
    </row>
    <row r="73" spans="1:19">
      <c r="A73" s="20"/>
      <c r="B73" s="20"/>
      <c r="C73" s="20"/>
      <c r="D73" s="20"/>
      <c r="E73" s="20"/>
      <c r="F73" s="20"/>
      <c r="G73" s="74"/>
      <c r="H73" s="20"/>
      <c r="I73" s="20"/>
      <c r="J73" s="20"/>
      <c r="K73" s="20"/>
      <c r="L73" s="20"/>
      <c r="M73" s="20"/>
      <c r="N73" s="20"/>
      <c r="O73" s="20"/>
      <c r="P73" s="20"/>
      <c r="Q73" s="20"/>
      <c r="R73" s="20"/>
      <c r="S73" s="20"/>
    </row>
    <row r="74" spans="1:19">
      <c r="A74" s="20"/>
      <c r="B74" s="20"/>
      <c r="C74" s="20"/>
      <c r="D74" s="20"/>
      <c r="E74" s="20"/>
      <c r="F74" s="20"/>
      <c r="G74" s="74"/>
      <c r="H74" s="20"/>
      <c r="I74" s="20"/>
      <c r="J74" s="20"/>
      <c r="K74" s="20"/>
      <c r="L74" s="20"/>
      <c r="M74" s="20"/>
      <c r="N74" s="20"/>
      <c r="O74" s="20"/>
      <c r="P74" s="20"/>
      <c r="Q74" s="20"/>
      <c r="R74" s="20"/>
      <c r="S74" s="20"/>
    </row>
    <row r="75" spans="1:19">
      <c r="A75" s="20"/>
      <c r="B75" s="20"/>
      <c r="C75" s="20"/>
      <c r="D75" s="20"/>
      <c r="E75" s="20"/>
      <c r="F75" s="20"/>
      <c r="G75" s="74"/>
      <c r="H75" s="20"/>
      <c r="I75" s="20"/>
      <c r="J75" s="20"/>
      <c r="K75" s="20"/>
      <c r="L75" s="20"/>
      <c r="M75" s="20"/>
      <c r="N75" s="20"/>
      <c r="O75" s="20"/>
      <c r="P75" s="20"/>
      <c r="Q75" s="20"/>
      <c r="R75" s="20"/>
      <c r="S75" s="20"/>
    </row>
    <row r="76" spans="1:19">
      <c r="A76" s="20"/>
      <c r="B76" s="20"/>
      <c r="C76" s="20"/>
      <c r="D76" s="20"/>
      <c r="E76" s="20"/>
      <c r="F76" s="20"/>
      <c r="G76" s="74"/>
      <c r="H76" s="20"/>
      <c r="I76" s="20"/>
      <c r="J76" s="20"/>
      <c r="K76" s="20"/>
      <c r="L76" s="20"/>
      <c r="M76" s="20"/>
      <c r="N76" s="20"/>
      <c r="O76" s="20"/>
      <c r="P76" s="20"/>
      <c r="Q76" s="20"/>
      <c r="R76" s="20"/>
      <c r="S76" s="20"/>
    </row>
    <row r="77" spans="1:19">
      <c r="A77" s="20"/>
      <c r="B77" s="20"/>
      <c r="C77" s="20"/>
      <c r="D77" s="20"/>
      <c r="E77" s="20"/>
      <c r="F77" s="20"/>
      <c r="G77" s="74"/>
      <c r="H77" s="20"/>
      <c r="I77" s="20"/>
      <c r="J77" s="20"/>
      <c r="K77" s="20"/>
      <c r="L77" s="20"/>
      <c r="M77" s="20"/>
      <c r="N77" s="20"/>
      <c r="O77" s="20"/>
      <c r="P77" s="20"/>
      <c r="Q77" s="20"/>
      <c r="R77" s="20"/>
      <c r="S77" s="20"/>
    </row>
    <row r="78" spans="1:19">
      <c r="A78" s="20"/>
      <c r="B78" s="20"/>
      <c r="C78" s="20"/>
      <c r="D78" s="20"/>
      <c r="E78" s="20"/>
      <c r="F78" s="20"/>
      <c r="G78" s="74"/>
      <c r="H78" s="20"/>
      <c r="I78" s="20"/>
      <c r="J78" s="20"/>
      <c r="K78" s="20"/>
      <c r="L78" s="20"/>
      <c r="M78" s="20"/>
      <c r="N78" s="20"/>
      <c r="O78" s="20"/>
      <c r="P78" s="20"/>
      <c r="Q78" s="20"/>
      <c r="R78" s="20"/>
      <c r="S78" s="20"/>
    </row>
    <row r="79" spans="1:19">
      <c r="A79" s="20"/>
      <c r="B79" s="20"/>
      <c r="C79" s="20"/>
      <c r="D79" s="20"/>
      <c r="E79" s="20"/>
      <c r="F79" s="20"/>
      <c r="G79" s="74"/>
      <c r="H79" s="20"/>
      <c r="I79" s="20"/>
      <c r="J79" s="20"/>
      <c r="K79" s="20"/>
      <c r="L79" s="20"/>
      <c r="M79" s="20"/>
      <c r="N79" s="20"/>
      <c r="O79" s="20"/>
      <c r="P79" s="20"/>
      <c r="Q79" s="20"/>
      <c r="R79" s="20"/>
      <c r="S79" s="20"/>
    </row>
    <row r="80" spans="1:19">
      <c r="A80" s="20"/>
      <c r="B80" s="20"/>
      <c r="C80" s="20"/>
      <c r="D80" s="20"/>
      <c r="E80" s="20"/>
      <c r="F80" s="20"/>
      <c r="G80" s="74"/>
      <c r="H80" s="20"/>
      <c r="I80" s="20"/>
      <c r="J80" s="20"/>
      <c r="K80" s="20"/>
      <c r="L80" s="20"/>
      <c r="M80" s="20"/>
      <c r="N80" s="20"/>
      <c r="O80" s="20"/>
      <c r="P80" s="20"/>
      <c r="Q80" s="20"/>
      <c r="R80" s="20"/>
      <c r="S80" s="20"/>
    </row>
    <row r="81" spans="1:19">
      <c r="A81" s="20"/>
      <c r="B81" s="20"/>
      <c r="C81" s="20"/>
      <c r="D81" s="20"/>
      <c r="E81" s="20"/>
      <c r="F81" s="20"/>
      <c r="G81" s="74"/>
      <c r="H81" s="20"/>
      <c r="I81" s="20"/>
      <c r="J81" s="20"/>
      <c r="K81" s="20"/>
      <c r="L81" s="20"/>
      <c r="M81" s="20"/>
      <c r="N81" s="20"/>
      <c r="O81" s="20"/>
      <c r="P81" s="20"/>
      <c r="Q81" s="20"/>
      <c r="R81" s="20"/>
      <c r="S81" s="20"/>
    </row>
    <row r="82" spans="1:19">
      <c r="A82" s="20"/>
      <c r="B82" s="20"/>
      <c r="C82" s="20"/>
      <c r="D82" s="20"/>
      <c r="E82" s="20"/>
      <c r="F82" s="20"/>
      <c r="G82" s="74"/>
      <c r="H82" s="20"/>
      <c r="I82" s="20"/>
      <c r="J82" s="20"/>
      <c r="K82" s="20"/>
      <c r="L82" s="20"/>
      <c r="M82" s="20"/>
      <c r="N82" s="20"/>
      <c r="O82" s="20"/>
      <c r="P82" s="20"/>
      <c r="Q82" s="20"/>
      <c r="R82" s="20"/>
      <c r="S82" s="20"/>
    </row>
    <row r="83" spans="1:19">
      <c r="A83" s="20"/>
      <c r="B83" s="20"/>
      <c r="C83" s="20"/>
      <c r="D83" s="20"/>
      <c r="E83" s="20"/>
      <c r="F83" s="20"/>
      <c r="G83" s="74"/>
      <c r="H83" s="20"/>
      <c r="I83" s="20"/>
      <c r="J83" s="20"/>
      <c r="K83" s="20"/>
      <c r="L83" s="20"/>
      <c r="M83" s="20"/>
      <c r="N83" s="20"/>
      <c r="O83" s="20"/>
      <c r="P83" s="20"/>
      <c r="Q83" s="20"/>
      <c r="R83" s="20"/>
      <c r="S83" s="20"/>
    </row>
    <row r="84" spans="1:19">
      <c r="A84" s="20"/>
      <c r="B84" s="20"/>
      <c r="C84" s="20"/>
      <c r="D84" s="20"/>
      <c r="E84" s="20"/>
      <c r="F84" s="20"/>
      <c r="G84" s="74"/>
      <c r="H84" s="20"/>
      <c r="I84" s="20"/>
      <c r="J84" s="20"/>
      <c r="K84" s="20"/>
      <c r="L84" s="20"/>
      <c r="M84" s="20"/>
      <c r="N84" s="20"/>
      <c r="O84" s="20"/>
      <c r="P84" s="20"/>
      <c r="Q84" s="20"/>
      <c r="R84" s="20"/>
      <c r="S84" s="20"/>
    </row>
    <row r="85" spans="1:19">
      <c r="A85" s="20"/>
      <c r="B85" s="20"/>
      <c r="C85" s="20"/>
      <c r="D85" s="20"/>
      <c r="E85" s="20"/>
      <c r="F85" s="20"/>
      <c r="G85" s="74"/>
      <c r="H85" s="20"/>
      <c r="I85" s="20"/>
      <c r="J85" s="20"/>
      <c r="K85" s="20"/>
      <c r="L85" s="20"/>
      <c r="M85" s="20"/>
      <c r="N85" s="20"/>
      <c r="O85" s="20"/>
      <c r="P85" s="20"/>
      <c r="Q85" s="20"/>
      <c r="R85" s="20"/>
      <c r="S85" s="20"/>
    </row>
    <row r="86" spans="1:19">
      <c r="A86" s="20"/>
      <c r="B86" s="20"/>
      <c r="C86" s="20"/>
      <c r="D86" s="20"/>
      <c r="E86" s="20"/>
      <c r="F86" s="20"/>
      <c r="G86" s="74"/>
      <c r="H86" s="20"/>
      <c r="I86" s="20"/>
      <c r="J86" s="20"/>
      <c r="K86" s="20"/>
      <c r="L86" s="20"/>
      <c r="M86" s="20"/>
      <c r="N86" s="20"/>
      <c r="O86" s="20"/>
      <c r="P86" s="20"/>
      <c r="Q86" s="20"/>
      <c r="R86" s="20"/>
      <c r="S86" s="20"/>
    </row>
    <row r="87" spans="1:19">
      <c r="A87" s="20"/>
      <c r="B87" s="20"/>
      <c r="C87" s="20"/>
      <c r="D87" s="20"/>
      <c r="E87" s="20"/>
      <c r="F87" s="20"/>
      <c r="G87" s="74"/>
      <c r="H87" s="20"/>
      <c r="I87" s="20"/>
      <c r="J87" s="20"/>
      <c r="K87" s="20"/>
      <c r="L87" s="20"/>
      <c r="M87" s="20"/>
      <c r="N87" s="20"/>
      <c r="O87" s="20"/>
      <c r="P87" s="20"/>
      <c r="Q87" s="20"/>
      <c r="R87" s="20"/>
      <c r="S87" s="20"/>
    </row>
    <row r="88" spans="1:19">
      <c r="A88" s="20"/>
      <c r="B88" s="20"/>
      <c r="C88" s="20"/>
      <c r="D88" s="20"/>
      <c r="E88" s="20"/>
      <c r="F88" s="20"/>
      <c r="G88" s="74"/>
      <c r="H88" s="20"/>
      <c r="I88" s="20"/>
      <c r="J88" s="20"/>
      <c r="K88" s="20"/>
      <c r="L88" s="20"/>
      <c r="M88" s="20"/>
      <c r="N88" s="20"/>
      <c r="O88" s="20"/>
      <c r="P88" s="20"/>
      <c r="Q88" s="20"/>
      <c r="R88" s="20"/>
      <c r="S88" s="20"/>
    </row>
    <row r="89" spans="1:19">
      <c r="A89" s="20"/>
      <c r="B89" s="20"/>
      <c r="C89" s="20"/>
      <c r="D89" s="20"/>
      <c r="E89" s="20"/>
      <c r="F89" s="20"/>
      <c r="G89" s="74"/>
      <c r="H89" s="20"/>
      <c r="I89" s="20"/>
      <c r="J89" s="20"/>
      <c r="K89" s="20"/>
      <c r="L89" s="20"/>
      <c r="M89" s="20"/>
      <c r="N89" s="20"/>
      <c r="O89" s="20"/>
      <c r="P89" s="20"/>
      <c r="Q89" s="20"/>
      <c r="R89" s="20"/>
      <c r="S89" s="20"/>
    </row>
    <row r="90" spans="1:19">
      <c r="A90" s="20"/>
      <c r="B90" s="20"/>
      <c r="C90" s="20"/>
      <c r="D90" s="20"/>
      <c r="E90" s="20"/>
      <c r="F90" s="20"/>
      <c r="G90" s="74"/>
      <c r="H90" s="20"/>
      <c r="I90" s="20"/>
      <c r="J90" s="20"/>
      <c r="K90" s="20"/>
      <c r="L90" s="20"/>
      <c r="M90" s="20"/>
      <c r="N90" s="20"/>
      <c r="O90" s="20"/>
      <c r="P90" s="20"/>
      <c r="Q90" s="20"/>
      <c r="R90" s="20"/>
      <c r="S90" s="20"/>
    </row>
    <row r="91" spans="1:19">
      <c r="A91" s="20"/>
      <c r="B91" s="20"/>
      <c r="C91" s="20"/>
      <c r="D91" s="20"/>
      <c r="E91" s="20"/>
      <c r="F91" s="20"/>
      <c r="G91" s="74"/>
      <c r="H91" s="20"/>
      <c r="I91" s="20"/>
      <c r="J91" s="20"/>
      <c r="K91" s="20"/>
      <c r="L91" s="20"/>
      <c r="M91" s="20"/>
      <c r="N91" s="20"/>
      <c r="O91" s="20"/>
      <c r="P91" s="20"/>
      <c r="Q91" s="20"/>
      <c r="R91" s="20"/>
      <c r="S91" s="20"/>
    </row>
    <row r="92" spans="1:19">
      <c r="A92" s="20"/>
      <c r="B92" s="20"/>
      <c r="C92" s="20"/>
      <c r="D92" s="20"/>
      <c r="E92" s="20"/>
      <c r="F92" s="20"/>
      <c r="G92" s="74"/>
      <c r="H92" s="20"/>
      <c r="I92" s="20"/>
      <c r="J92" s="20"/>
      <c r="K92" s="20"/>
      <c r="L92" s="20"/>
      <c r="M92" s="20"/>
      <c r="N92" s="20"/>
      <c r="O92" s="20"/>
      <c r="P92" s="20"/>
      <c r="Q92" s="20"/>
      <c r="R92" s="20"/>
      <c r="S92" s="20"/>
    </row>
    <row r="93" spans="1:19">
      <c r="A93" s="20"/>
      <c r="B93" s="20"/>
      <c r="C93" s="20"/>
      <c r="D93" s="20"/>
      <c r="E93" s="20"/>
      <c r="F93" s="20"/>
      <c r="G93" s="74"/>
      <c r="H93" s="20"/>
      <c r="I93" s="20"/>
      <c r="J93" s="20"/>
      <c r="K93" s="20"/>
      <c r="L93" s="20"/>
      <c r="M93" s="20"/>
      <c r="N93" s="20"/>
      <c r="O93" s="20"/>
      <c r="P93" s="20"/>
      <c r="Q93" s="20"/>
      <c r="R93" s="20"/>
      <c r="S93" s="20"/>
    </row>
    <row r="94" spans="1:19">
      <c r="A94" s="20"/>
      <c r="B94" s="20"/>
      <c r="C94" s="20"/>
      <c r="D94" s="20"/>
      <c r="E94" s="20"/>
      <c r="F94" s="20"/>
      <c r="G94" s="74"/>
      <c r="H94" s="20"/>
      <c r="I94" s="20"/>
      <c r="J94" s="20"/>
      <c r="K94" s="20"/>
      <c r="L94" s="20"/>
      <c r="M94" s="20"/>
      <c r="N94" s="20"/>
      <c r="O94" s="20"/>
      <c r="P94" s="20"/>
      <c r="Q94" s="20"/>
      <c r="R94" s="20"/>
      <c r="S94" s="20"/>
    </row>
    <row r="95" spans="1:19">
      <c r="A95" s="20"/>
      <c r="B95" s="20"/>
      <c r="C95" s="20"/>
      <c r="D95" s="20"/>
      <c r="E95" s="20"/>
      <c r="F95" s="20"/>
      <c r="G95" s="74"/>
      <c r="H95" s="20"/>
      <c r="I95" s="20"/>
      <c r="J95" s="20"/>
      <c r="K95" s="20"/>
      <c r="L95" s="20"/>
      <c r="M95" s="20"/>
      <c r="N95" s="20"/>
      <c r="O95" s="20"/>
      <c r="P95" s="20"/>
      <c r="Q95" s="20"/>
      <c r="R95" s="20"/>
      <c r="S95" s="20"/>
    </row>
    <row r="96" spans="1:19">
      <c r="A96" s="20"/>
      <c r="B96" s="20"/>
      <c r="C96" s="20"/>
      <c r="D96" s="20"/>
      <c r="E96" s="20"/>
      <c r="F96" s="20"/>
      <c r="G96" s="74"/>
      <c r="H96" s="20"/>
      <c r="I96" s="20"/>
      <c r="J96" s="20"/>
      <c r="K96" s="20"/>
      <c r="L96" s="20"/>
      <c r="M96" s="20"/>
      <c r="N96" s="20"/>
      <c r="O96" s="20"/>
      <c r="P96" s="20"/>
      <c r="Q96" s="20"/>
      <c r="R96" s="20"/>
      <c r="S96" s="20"/>
    </row>
    <row r="97" spans="1:19">
      <c r="A97" s="20"/>
      <c r="B97" s="20"/>
      <c r="C97" s="20"/>
      <c r="D97" s="20"/>
      <c r="E97" s="20"/>
      <c r="F97" s="20"/>
      <c r="G97" s="74"/>
      <c r="H97" s="20"/>
      <c r="I97" s="20"/>
      <c r="J97" s="20"/>
      <c r="K97" s="20"/>
      <c r="L97" s="20"/>
      <c r="M97" s="20"/>
      <c r="N97" s="20"/>
      <c r="O97" s="20"/>
      <c r="P97" s="20"/>
      <c r="Q97" s="20"/>
      <c r="R97" s="20"/>
      <c r="S97" s="20"/>
    </row>
    <row r="98" spans="1:19">
      <c r="A98" s="20"/>
      <c r="B98" s="20"/>
      <c r="C98" s="20"/>
      <c r="D98" s="20"/>
      <c r="E98" s="20"/>
      <c r="F98" s="20"/>
      <c r="G98" s="74"/>
      <c r="H98" s="20"/>
      <c r="I98" s="20"/>
      <c r="J98" s="20"/>
      <c r="K98" s="20"/>
      <c r="L98" s="20"/>
      <c r="M98" s="20"/>
      <c r="N98" s="20"/>
      <c r="O98" s="20"/>
      <c r="P98" s="20"/>
      <c r="Q98" s="20"/>
      <c r="R98" s="20"/>
      <c r="S98" s="20"/>
    </row>
    <row r="99" spans="1:19">
      <c r="A99" s="20"/>
      <c r="B99" s="20"/>
      <c r="C99" s="20"/>
      <c r="D99" s="20"/>
      <c r="E99" s="20"/>
      <c r="F99" s="20"/>
      <c r="G99" s="74"/>
      <c r="H99" s="20"/>
      <c r="I99" s="20"/>
      <c r="J99" s="20"/>
      <c r="K99" s="20"/>
      <c r="L99" s="20"/>
      <c r="M99" s="20"/>
      <c r="N99" s="20"/>
      <c r="O99" s="20"/>
      <c r="P99" s="20"/>
      <c r="Q99" s="20"/>
      <c r="R99" s="20"/>
      <c r="S99" s="20"/>
    </row>
    <row r="100" spans="1:19">
      <c r="A100" s="20"/>
      <c r="B100" s="20"/>
      <c r="C100" s="20"/>
      <c r="D100" s="20"/>
      <c r="E100" s="20"/>
      <c r="F100" s="20"/>
      <c r="G100" s="74"/>
      <c r="H100" s="20"/>
      <c r="I100" s="20"/>
      <c r="J100" s="20"/>
      <c r="K100" s="20"/>
      <c r="L100" s="20"/>
      <c r="M100" s="20"/>
      <c r="N100" s="20"/>
      <c r="O100" s="20"/>
      <c r="P100" s="20"/>
      <c r="Q100" s="20"/>
      <c r="R100" s="20"/>
      <c r="S100" s="20"/>
    </row>
    <row r="101" spans="1:19">
      <c r="A101" s="20"/>
      <c r="B101" s="20"/>
      <c r="C101" s="20"/>
      <c r="D101" s="20"/>
      <c r="E101" s="20"/>
      <c r="F101" s="20"/>
      <c r="G101" s="74"/>
      <c r="H101" s="20"/>
      <c r="I101" s="20"/>
      <c r="J101" s="20"/>
      <c r="K101" s="20"/>
      <c r="L101" s="20"/>
      <c r="M101" s="20"/>
      <c r="N101" s="20"/>
      <c r="O101" s="20"/>
      <c r="P101" s="20"/>
      <c r="Q101" s="20"/>
      <c r="R101" s="20"/>
      <c r="S101" s="20"/>
    </row>
    <row r="102" spans="1:19">
      <c r="A102" s="20"/>
      <c r="B102" s="20"/>
      <c r="C102" s="20"/>
      <c r="D102" s="20"/>
      <c r="E102" s="20"/>
      <c r="F102" s="20"/>
      <c r="G102" s="74"/>
      <c r="H102" s="20"/>
      <c r="I102" s="20"/>
      <c r="J102" s="20"/>
      <c r="K102" s="20"/>
      <c r="L102" s="20"/>
      <c r="M102" s="20"/>
      <c r="N102" s="20"/>
      <c r="O102" s="20"/>
      <c r="P102" s="20"/>
      <c r="Q102" s="20"/>
      <c r="R102" s="20"/>
      <c r="S102" s="20"/>
    </row>
    <row r="103" spans="1:19">
      <c r="A103" s="20"/>
      <c r="B103" s="20"/>
      <c r="C103" s="20"/>
      <c r="D103" s="20"/>
      <c r="E103" s="20"/>
      <c r="F103" s="20"/>
      <c r="G103" s="74"/>
      <c r="H103" s="20"/>
      <c r="I103" s="20"/>
      <c r="J103" s="20"/>
      <c r="K103" s="20"/>
      <c r="L103" s="20"/>
      <c r="M103" s="20"/>
      <c r="N103" s="20"/>
      <c r="O103" s="20"/>
      <c r="P103" s="20"/>
      <c r="Q103" s="20"/>
      <c r="R103" s="20"/>
      <c r="S103" s="20"/>
    </row>
    <row r="104" spans="1:19">
      <c r="A104" s="20"/>
      <c r="B104" s="20"/>
      <c r="C104" s="20"/>
      <c r="D104" s="20"/>
      <c r="E104" s="20"/>
      <c r="F104" s="20"/>
      <c r="G104" s="74"/>
      <c r="H104" s="20"/>
      <c r="I104" s="20"/>
      <c r="J104" s="20"/>
      <c r="K104" s="20"/>
      <c r="L104" s="20"/>
      <c r="M104" s="20"/>
      <c r="N104" s="20"/>
      <c r="O104" s="20"/>
      <c r="P104" s="20"/>
      <c r="Q104" s="20"/>
      <c r="R104" s="20"/>
      <c r="S104" s="20"/>
    </row>
    <row r="105" spans="1:19">
      <c r="A105" s="20"/>
      <c r="B105" s="20"/>
      <c r="C105" s="20"/>
      <c r="D105" s="20"/>
      <c r="E105" s="20"/>
      <c r="F105" s="20"/>
      <c r="G105" s="74"/>
      <c r="H105" s="20"/>
      <c r="I105" s="20"/>
      <c r="J105" s="20"/>
      <c r="K105" s="20"/>
      <c r="L105" s="20"/>
      <c r="M105" s="20"/>
      <c r="N105" s="20"/>
      <c r="O105" s="20"/>
      <c r="P105" s="20"/>
      <c r="Q105" s="20"/>
      <c r="R105" s="20"/>
      <c r="S105" s="20"/>
    </row>
    <row r="106" spans="1:19">
      <c r="A106" s="20"/>
      <c r="B106" s="20"/>
      <c r="C106" s="20"/>
      <c r="D106" s="20"/>
      <c r="E106" s="20"/>
      <c r="F106" s="20"/>
      <c r="G106" s="74"/>
      <c r="H106" s="20"/>
      <c r="I106" s="20"/>
      <c r="J106" s="20"/>
      <c r="K106" s="20"/>
      <c r="L106" s="20"/>
      <c r="M106" s="20"/>
      <c r="N106" s="20"/>
      <c r="O106" s="20"/>
      <c r="P106" s="20"/>
      <c r="Q106" s="20"/>
      <c r="R106" s="20"/>
      <c r="S106" s="20"/>
    </row>
    <row r="107" spans="1:19">
      <c r="A107" s="20"/>
      <c r="B107" s="20"/>
      <c r="C107" s="20"/>
      <c r="D107" s="20"/>
      <c r="E107" s="20"/>
      <c r="F107" s="20"/>
      <c r="G107" s="74"/>
      <c r="H107" s="20"/>
      <c r="I107" s="20"/>
      <c r="J107" s="20"/>
      <c r="K107" s="20"/>
      <c r="L107" s="20"/>
      <c r="M107" s="20"/>
      <c r="N107" s="20"/>
      <c r="O107" s="20"/>
      <c r="P107" s="20"/>
      <c r="Q107" s="20"/>
      <c r="R107" s="20"/>
      <c r="S107" s="20"/>
    </row>
    <row r="108" spans="1:19">
      <c r="A108" s="20"/>
      <c r="B108" s="20"/>
      <c r="C108" s="20"/>
      <c r="D108" s="20"/>
      <c r="E108" s="20"/>
      <c r="F108" s="20"/>
      <c r="G108" s="74"/>
      <c r="H108" s="20"/>
      <c r="I108" s="20"/>
      <c r="J108" s="20"/>
      <c r="K108" s="20"/>
      <c r="L108" s="20"/>
      <c r="M108" s="20"/>
      <c r="N108" s="20"/>
      <c r="O108" s="20"/>
      <c r="P108" s="20"/>
      <c r="Q108" s="20"/>
      <c r="R108" s="20"/>
      <c r="S108" s="20"/>
    </row>
    <row r="109" spans="1:19">
      <c r="A109" s="20"/>
      <c r="B109" s="20"/>
      <c r="C109" s="20"/>
      <c r="D109" s="20"/>
      <c r="E109" s="20"/>
      <c r="F109" s="20"/>
      <c r="G109" s="74"/>
      <c r="H109" s="20"/>
      <c r="I109" s="20"/>
      <c r="J109" s="20"/>
      <c r="K109" s="20"/>
      <c r="L109" s="20"/>
      <c r="M109" s="20"/>
      <c r="N109" s="20"/>
      <c r="O109" s="20"/>
      <c r="P109" s="20"/>
      <c r="Q109" s="20"/>
      <c r="R109" s="20"/>
      <c r="S109" s="20"/>
    </row>
    <row r="110" spans="1:19">
      <c r="A110" s="20"/>
      <c r="B110" s="20"/>
      <c r="C110" s="20"/>
      <c r="D110" s="20"/>
      <c r="E110" s="20"/>
      <c r="F110" s="20"/>
      <c r="G110" s="74"/>
      <c r="H110" s="20"/>
      <c r="I110" s="20"/>
      <c r="J110" s="20"/>
      <c r="K110" s="20"/>
      <c r="L110" s="20"/>
      <c r="M110" s="20"/>
      <c r="N110" s="20"/>
      <c r="O110" s="20"/>
      <c r="P110" s="20"/>
      <c r="Q110" s="20"/>
      <c r="R110" s="20"/>
      <c r="S110" s="20"/>
    </row>
    <row r="111" spans="1:19">
      <c r="A111" s="20"/>
      <c r="B111" s="20"/>
      <c r="C111" s="20"/>
      <c r="D111" s="20"/>
      <c r="E111" s="20"/>
      <c r="F111" s="20"/>
      <c r="G111" s="74"/>
      <c r="H111" s="20"/>
      <c r="I111" s="20"/>
      <c r="J111" s="20"/>
      <c r="K111" s="20"/>
      <c r="L111" s="20"/>
      <c r="M111" s="20"/>
      <c r="N111" s="20"/>
      <c r="O111" s="20"/>
      <c r="P111" s="20"/>
      <c r="Q111" s="20"/>
      <c r="R111" s="20"/>
      <c r="S111" s="20"/>
    </row>
    <row r="112" spans="1:19">
      <c r="A112" s="20"/>
      <c r="B112" s="20"/>
      <c r="C112" s="20"/>
      <c r="D112" s="20"/>
      <c r="E112" s="20"/>
      <c r="F112" s="20"/>
      <c r="G112" s="74"/>
      <c r="H112" s="20"/>
      <c r="I112" s="20"/>
      <c r="J112" s="20"/>
      <c r="K112" s="20"/>
      <c r="L112" s="20"/>
      <c r="M112" s="20"/>
      <c r="N112" s="20"/>
      <c r="O112" s="20"/>
      <c r="P112" s="20"/>
      <c r="Q112" s="20"/>
      <c r="R112" s="20"/>
      <c r="S112" s="20"/>
    </row>
    <row r="113" spans="1:19">
      <c r="A113" s="20"/>
      <c r="B113" s="20"/>
      <c r="C113" s="20"/>
      <c r="D113" s="20"/>
      <c r="E113" s="20"/>
      <c r="F113" s="20"/>
      <c r="G113" s="74"/>
      <c r="H113" s="20"/>
      <c r="I113" s="20"/>
      <c r="J113" s="20"/>
      <c r="K113" s="20"/>
      <c r="L113" s="20"/>
      <c r="M113" s="20"/>
      <c r="N113" s="20"/>
      <c r="O113" s="20"/>
      <c r="P113" s="20"/>
      <c r="Q113" s="20"/>
      <c r="R113" s="20"/>
      <c r="S113" s="20"/>
    </row>
    <row r="114" spans="1:19">
      <c r="A114" s="20"/>
      <c r="B114" s="20"/>
      <c r="C114" s="20"/>
      <c r="D114" s="20"/>
      <c r="E114" s="20"/>
      <c r="F114" s="20"/>
      <c r="G114" s="74"/>
      <c r="H114" s="20"/>
      <c r="I114" s="20"/>
      <c r="J114" s="20"/>
      <c r="K114" s="20"/>
      <c r="L114" s="20"/>
      <c r="M114" s="20"/>
      <c r="N114" s="20"/>
      <c r="O114" s="20"/>
      <c r="P114" s="20"/>
      <c r="Q114" s="20"/>
      <c r="R114" s="20"/>
      <c r="S114" s="20"/>
    </row>
    <row r="115" spans="1:19">
      <c r="A115" s="20"/>
      <c r="B115" s="20"/>
      <c r="C115" s="20"/>
      <c r="D115" s="20"/>
      <c r="E115" s="20"/>
      <c r="F115" s="20"/>
      <c r="G115" s="74"/>
      <c r="H115" s="20"/>
      <c r="I115" s="20"/>
      <c r="J115" s="20"/>
      <c r="K115" s="20"/>
      <c r="L115" s="20"/>
      <c r="M115" s="20"/>
      <c r="N115" s="20"/>
      <c r="O115" s="20"/>
      <c r="P115" s="20"/>
      <c r="Q115" s="20"/>
      <c r="R115" s="20"/>
      <c r="S115" s="20"/>
    </row>
    <row r="116" spans="1:19">
      <c r="A116" s="20"/>
      <c r="B116" s="20"/>
      <c r="C116" s="20"/>
      <c r="D116" s="20"/>
      <c r="E116" s="20"/>
      <c r="F116" s="20"/>
      <c r="G116" s="74"/>
      <c r="H116" s="20"/>
      <c r="I116" s="20"/>
      <c r="J116" s="20"/>
      <c r="K116" s="20"/>
      <c r="L116" s="20"/>
      <c r="M116" s="20"/>
      <c r="N116" s="20"/>
      <c r="O116" s="20"/>
      <c r="P116" s="20"/>
      <c r="Q116" s="20"/>
      <c r="R116" s="20"/>
      <c r="S116" s="20"/>
    </row>
    <row r="117" spans="1:19">
      <c r="A117" s="20"/>
      <c r="B117" s="20"/>
      <c r="C117" s="20"/>
      <c r="D117" s="20"/>
      <c r="E117" s="20"/>
      <c r="F117" s="20"/>
      <c r="G117" s="74"/>
      <c r="H117" s="20"/>
      <c r="I117" s="20"/>
      <c r="J117" s="20"/>
      <c r="K117" s="20"/>
      <c r="L117" s="20"/>
      <c r="M117" s="20"/>
      <c r="N117" s="20"/>
      <c r="O117" s="20"/>
      <c r="P117" s="20"/>
      <c r="Q117" s="20"/>
      <c r="R117" s="20"/>
      <c r="S117" s="20"/>
    </row>
    <row r="118" spans="1:19">
      <c r="A118" s="20"/>
      <c r="B118" s="20"/>
      <c r="C118" s="20"/>
      <c r="D118" s="20"/>
      <c r="E118" s="20"/>
      <c r="F118" s="20"/>
      <c r="G118" s="74"/>
      <c r="H118" s="20"/>
      <c r="I118" s="20"/>
      <c r="J118" s="20"/>
      <c r="K118" s="20"/>
      <c r="L118" s="20"/>
      <c r="M118" s="20"/>
      <c r="N118" s="20"/>
      <c r="O118" s="20"/>
      <c r="P118" s="20"/>
      <c r="Q118" s="20"/>
      <c r="R118" s="20"/>
      <c r="S118" s="20"/>
    </row>
    <row r="119" spans="1:19">
      <c r="A119" s="20"/>
      <c r="B119" s="20"/>
      <c r="C119" s="20"/>
      <c r="D119" s="20"/>
      <c r="E119" s="20"/>
      <c r="F119" s="20"/>
      <c r="G119" s="74"/>
      <c r="H119" s="20"/>
      <c r="I119" s="20"/>
      <c r="J119" s="20"/>
      <c r="K119" s="20"/>
      <c r="L119" s="20"/>
      <c r="M119" s="20"/>
      <c r="N119" s="20"/>
      <c r="O119" s="20"/>
      <c r="P119" s="20"/>
      <c r="Q119" s="20"/>
      <c r="R119" s="20"/>
      <c r="S119" s="20"/>
    </row>
    <row r="120" spans="1:19">
      <c r="A120" s="20"/>
      <c r="B120" s="20"/>
      <c r="C120" s="20"/>
      <c r="D120" s="20"/>
      <c r="E120" s="20"/>
      <c r="F120" s="20"/>
      <c r="G120" s="74"/>
      <c r="H120" s="20"/>
      <c r="I120" s="20"/>
      <c r="J120" s="20"/>
      <c r="K120" s="20"/>
      <c r="L120" s="20"/>
      <c r="M120" s="20"/>
      <c r="N120" s="20"/>
      <c r="O120" s="20"/>
      <c r="P120" s="20"/>
      <c r="Q120" s="20"/>
      <c r="R120" s="20"/>
      <c r="S120" s="20"/>
    </row>
    <row r="121" spans="1:19">
      <c r="A121" s="20"/>
      <c r="B121" s="20"/>
      <c r="C121" s="20"/>
      <c r="D121" s="20"/>
      <c r="E121" s="20"/>
      <c r="F121" s="20"/>
      <c r="G121" s="74"/>
      <c r="H121" s="20"/>
      <c r="I121" s="20"/>
      <c r="J121" s="20"/>
      <c r="K121" s="20"/>
      <c r="L121" s="20"/>
      <c r="M121" s="20"/>
      <c r="N121" s="20"/>
      <c r="O121" s="20"/>
      <c r="P121" s="20"/>
      <c r="Q121" s="20"/>
      <c r="R121" s="20"/>
      <c r="S121" s="20"/>
    </row>
    <row r="122" spans="1:19">
      <c r="A122" s="20"/>
      <c r="B122" s="20"/>
      <c r="C122" s="20"/>
      <c r="D122" s="20"/>
      <c r="E122" s="20"/>
      <c r="F122" s="20"/>
      <c r="G122" s="74"/>
      <c r="H122" s="20"/>
      <c r="I122" s="20"/>
      <c r="J122" s="20"/>
      <c r="K122" s="20"/>
      <c r="L122" s="20"/>
      <c r="M122" s="20"/>
      <c r="N122" s="20"/>
      <c r="O122" s="20"/>
      <c r="P122" s="20"/>
      <c r="Q122" s="20"/>
      <c r="R122" s="20"/>
      <c r="S122" s="20"/>
    </row>
    <row r="123" spans="1:19">
      <c r="A123" s="20"/>
      <c r="B123" s="20"/>
      <c r="C123" s="20"/>
      <c r="D123" s="20"/>
      <c r="E123" s="20"/>
      <c r="F123" s="20"/>
      <c r="G123" s="74"/>
      <c r="H123" s="20"/>
      <c r="I123" s="20"/>
      <c r="J123" s="20"/>
      <c r="K123" s="20"/>
      <c r="L123" s="20"/>
      <c r="M123" s="20"/>
      <c r="N123" s="20"/>
      <c r="O123" s="20"/>
      <c r="P123" s="20"/>
      <c r="Q123" s="20"/>
      <c r="R123" s="20"/>
      <c r="S123" s="20"/>
    </row>
    <row r="124" spans="1:19">
      <c r="A124" s="20"/>
      <c r="B124" s="20"/>
      <c r="C124" s="20"/>
      <c r="D124" s="20"/>
      <c r="E124" s="20"/>
      <c r="F124" s="20"/>
      <c r="G124" s="74"/>
      <c r="H124" s="20"/>
      <c r="I124" s="20"/>
      <c r="J124" s="20"/>
      <c r="K124" s="20"/>
      <c r="L124" s="20"/>
      <c r="M124" s="20"/>
      <c r="N124" s="20"/>
      <c r="O124" s="20"/>
      <c r="P124" s="20"/>
      <c r="Q124" s="20"/>
      <c r="R124" s="20"/>
      <c r="S124" s="20"/>
    </row>
    <row r="125" spans="1:19">
      <c r="A125" s="20"/>
      <c r="B125" s="20"/>
      <c r="C125" s="20"/>
      <c r="D125" s="20"/>
      <c r="E125" s="20"/>
      <c r="F125" s="20"/>
      <c r="G125" s="74"/>
      <c r="H125" s="20"/>
      <c r="I125" s="20"/>
      <c r="J125" s="20"/>
      <c r="K125" s="20"/>
      <c r="L125" s="20"/>
      <c r="M125" s="20"/>
      <c r="N125" s="20"/>
      <c r="O125" s="20"/>
      <c r="P125" s="20"/>
      <c r="Q125" s="20"/>
      <c r="R125" s="20"/>
      <c r="S125" s="20"/>
    </row>
    <row r="126" spans="1:19">
      <c r="A126" s="20"/>
      <c r="B126" s="20"/>
      <c r="C126" s="20"/>
      <c r="D126" s="20"/>
      <c r="E126" s="20"/>
      <c r="F126" s="20"/>
      <c r="G126" s="74"/>
      <c r="H126" s="20"/>
      <c r="I126" s="20"/>
      <c r="J126" s="20"/>
      <c r="K126" s="20"/>
      <c r="L126" s="20"/>
      <c r="M126" s="20"/>
      <c r="N126" s="20"/>
      <c r="O126" s="20"/>
      <c r="P126" s="20"/>
      <c r="Q126" s="20"/>
      <c r="R126" s="20"/>
      <c r="S126" s="20"/>
    </row>
    <row r="127" spans="1:19">
      <c r="A127" s="20"/>
      <c r="B127" s="20"/>
      <c r="C127" s="20"/>
      <c r="D127" s="20"/>
      <c r="E127" s="20"/>
      <c r="F127" s="20"/>
      <c r="G127" s="74"/>
      <c r="H127" s="20"/>
      <c r="I127" s="20"/>
      <c r="J127" s="20"/>
      <c r="K127" s="20"/>
      <c r="L127" s="20"/>
      <c r="M127" s="20"/>
      <c r="N127" s="20"/>
      <c r="O127" s="20"/>
      <c r="P127" s="20"/>
      <c r="Q127" s="20"/>
      <c r="R127" s="20"/>
      <c r="S127" s="20"/>
    </row>
    <row r="128" spans="1:19">
      <c r="A128" s="20"/>
      <c r="B128" s="20"/>
      <c r="C128" s="20"/>
      <c r="D128" s="20"/>
      <c r="E128" s="20"/>
      <c r="F128" s="20"/>
      <c r="G128" s="74"/>
      <c r="H128" s="20"/>
      <c r="I128" s="20"/>
      <c r="J128" s="20"/>
      <c r="K128" s="20"/>
      <c r="L128" s="20"/>
      <c r="M128" s="20"/>
      <c r="N128" s="20"/>
      <c r="O128" s="20"/>
      <c r="P128" s="20"/>
      <c r="Q128" s="20"/>
      <c r="R128" s="20"/>
      <c r="S128" s="20"/>
    </row>
    <row r="129" spans="1:19">
      <c r="A129" s="20"/>
      <c r="B129" s="20"/>
      <c r="C129" s="20"/>
      <c r="D129" s="20"/>
      <c r="E129" s="20"/>
      <c r="F129" s="20"/>
      <c r="G129" s="74"/>
      <c r="H129" s="20"/>
      <c r="I129" s="20"/>
      <c r="J129" s="20"/>
      <c r="K129" s="20"/>
      <c r="L129" s="20"/>
      <c r="M129" s="20"/>
      <c r="N129" s="20"/>
      <c r="O129" s="20"/>
      <c r="P129" s="20"/>
      <c r="Q129" s="20"/>
      <c r="R129" s="20"/>
      <c r="S129" s="20"/>
    </row>
    <row r="130" spans="1:19">
      <c r="A130" s="20"/>
      <c r="B130" s="20"/>
      <c r="C130" s="20"/>
      <c r="D130" s="20"/>
      <c r="E130" s="20"/>
      <c r="F130" s="20"/>
      <c r="G130" s="74"/>
      <c r="H130" s="20"/>
      <c r="I130" s="20"/>
      <c r="J130" s="20"/>
      <c r="K130" s="20"/>
      <c r="L130" s="20"/>
      <c r="M130" s="20"/>
      <c r="N130" s="20"/>
      <c r="O130" s="20"/>
      <c r="P130" s="20"/>
      <c r="Q130" s="20"/>
      <c r="R130" s="20"/>
      <c r="S130" s="20"/>
    </row>
    <row r="131" spans="1:19">
      <c r="A131" s="20"/>
      <c r="B131" s="20"/>
      <c r="C131" s="20"/>
      <c r="D131" s="20"/>
      <c r="E131" s="20"/>
      <c r="F131" s="20"/>
      <c r="G131" s="74"/>
      <c r="H131" s="20"/>
      <c r="I131" s="20"/>
      <c r="J131" s="20"/>
      <c r="K131" s="20"/>
      <c r="L131" s="20"/>
      <c r="M131" s="20"/>
      <c r="N131" s="20"/>
      <c r="O131" s="20"/>
      <c r="P131" s="20"/>
      <c r="Q131" s="20"/>
      <c r="R131" s="20"/>
      <c r="S131" s="20"/>
    </row>
    <row r="132" spans="1:19">
      <c r="A132" s="20"/>
      <c r="B132" s="20"/>
      <c r="C132" s="20"/>
      <c r="D132" s="20"/>
      <c r="E132" s="20"/>
      <c r="F132" s="20"/>
      <c r="G132" s="74"/>
      <c r="H132" s="20"/>
      <c r="I132" s="20"/>
      <c r="J132" s="20"/>
      <c r="K132" s="20"/>
      <c r="L132" s="20"/>
      <c r="M132" s="20"/>
      <c r="N132" s="20"/>
      <c r="O132" s="20"/>
      <c r="P132" s="20"/>
      <c r="Q132" s="20"/>
      <c r="R132" s="20"/>
      <c r="S132" s="20"/>
    </row>
    <row r="133" spans="1:19">
      <c r="A133" s="20"/>
      <c r="B133" s="20"/>
      <c r="C133" s="20"/>
      <c r="D133" s="20"/>
      <c r="E133" s="20"/>
      <c r="F133" s="20"/>
      <c r="G133" s="74"/>
      <c r="H133" s="20"/>
      <c r="I133" s="20"/>
      <c r="J133" s="20"/>
      <c r="K133" s="20"/>
      <c r="L133" s="20"/>
      <c r="M133" s="20"/>
      <c r="N133" s="20"/>
      <c r="O133" s="20"/>
      <c r="P133" s="20"/>
      <c r="Q133" s="20"/>
      <c r="R133" s="20"/>
      <c r="S133" s="20"/>
    </row>
    <row r="134" spans="1:19">
      <c r="A134" s="20"/>
      <c r="B134" s="20"/>
      <c r="C134" s="20"/>
      <c r="D134" s="20"/>
      <c r="E134" s="20"/>
      <c r="F134" s="20"/>
      <c r="G134" s="74"/>
      <c r="H134" s="20"/>
      <c r="I134" s="20"/>
      <c r="J134" s="20"/>
      <c r="K134" s="20"/>
      <c r="L134" s="20"/>
      <c r="M134" s="20"/>
      <c r="N134" s="20"/>
      <c r="O134" s="20"/>
      <c r="P134" s="20"/>
      <c r="Q134" s="20"/>
      <c r="R134" s="20"/>
      <c r="S134" s="20"/>
    </row>
    <row r="135" spans="1:19">
      <c r="A135" s="20"/>
      <c r="B135" s="20"/>
      <c r="C135" s="20"/>
      <c r="D135" s="20"/>
      <c r="E135" s="20"/>
      <c r="F135" s="20"/>
      <c r="G135" s="74"/>
      <c r="H135" s="20"/>
      <c r="I135" s="20"/>
      <c r="J135" s="20"/>
      <c r="K135" s="20"/>
      <c r="L135" s="20"/>
      <c r="M135" s="20"/>
      <c r="N135" s="20"/>
      <c r="O135" s="20"/>
      <c r="P135" s="20"/>
      <c r="Q135" s="20"/>
      <c r="R135" s="20"/>
      <c r="S135" s="20"/>
    </row>
    <row r="136" spans="1:19">
      <c r="A136" s="20"/>
      <c r="B136" s="20"/>
      <c r="C136" s="20"/>
      <c r="D136" s="20"/>
      <c r="E136" s="20"/>
      <c r="F136" s="20"/>
      <c r="G136" s="74"/>
      <c r="H136" s="20"/>
      <c r="I136" s="20"/>
      <c r="J136" s="20"/>
      <c r="K136" s="20"/>
      <c r="L136" s="20"/>
      <c r="M136" s="20"/>
      <c r="N136" s="20"/>
      <c r="O136" s="20"/>
      <c r="P136" s="20"/>
      <c r="Q136" s="20"/>
      <c r="R136" s="20"/>
      <c r="S136" s="20"/>
    </row>
    <row r="137" spans="1:19">
      <c r="A137" s="20"/>
      <c r="B137" s="20"/>
      <c r="C137" s="20"/>
      <c r="D137" s="20"/>
      <c r="E137" s="20"/>
      <c r="F137" s="20"/>
      <c r="G137" s="74"/>
      <c r="H137" s="20"/>
      <c r="I137" s="20"/>
      <c r="J137" s="20"/>
      <c r="K137" s="20"/>
      <c r="L137" s="20"/>
      <c r="M137" s="20"/>
      <c r="N137" s="20"/>
      <c r="O137" s="20"/>
      <c r="P137" s="20"/>
      <c r="Q137" s="20"/>
      <c r="R137" s="20"/>
      <c r="S137" s="20"/>
    </row>
    <row r="138" spans="1:19">
      <c r="A138" s="20"/>
      <c r="B138" s="20"/>
      <c r="C138" s="20"/>
      <c r="D138" s="20"/>
      <c r="E138" s="20"/>
      <c r="F138" s="20"/>
      <c r="G138" s="74"/>
      <c r="H138" s="20"/>
      <c r="I138" s="20"/>
      <c r="J138" s="20"/>
      <c r="K138" s="20"/>
      <c r="L138" s="20"/>
      <c r="M138" s="20"/>
      <c r="N138" s="20"/>
      <c r="O138" s="20"/>
      <c r="P138" s="20"/>
      <c r="Q138" s="20"/>
      <c r="R138" s="20"/>
      <c r="S138" s="20"/>
    </row>
    <row r="139" spans="1:19">
      <c r="A139" s="20"/>
      <c r="B139" s="20"/>
      <c r="C139" s="20"/>
      <c r="D139" s="20"/>
      <c r="E139" s="20"/>
      <c r="F139" s="20"/>
      <c r="G139" s="74"/>
      <c r="H139" s="20"/>
      <c r="I139" s="20"/>
      <c r="J139" s="20"/>
      <c r="K139" s="20"/>
      <c r="L139" s="20"/>
      <c r="M139" s="20"/>
      <c r="N139" s="20"/>
      <c r="O139" s="20"/>
      <c r="P139" s="20"/>
      <c r="Q139" s="20"/>
      <c r="R139" s="20"/>
      <c r="S139" s="20"/>
    </row>
    <row r="140" spans="1:19">
      <c r="A140" s="20"/>
      <c r="B140" s="20"/>
      <c r="C140" s="20"/>
      <c r="D140" s="20"/>
      <c r="E140" s="20"/>
      <c r="F140" s="20"/>
      <c r="G140" s="74"/>
      <c r="H140" s="20"/>
      <c r="I140" s="20"/>
      <c r="J140" s="20"/>
      <c r="K140" s="20"/>
      <c r="L140" s="20"/>
      <c r="M140" s="20"/>
      <c r="N140" s="20"/>
      <c r="O140" s="20"/>
      <c r="P140" s="20"/>
      <c r="Q140" s="20"/>
      <c r="R140" s="20"/>
      <c r="S140" s="20"/>
    </row>
    <row r="141" spans="1:19">
      <c r="A141" s="20"/>
      <c r="B141" s="20"/>
      <c r="C141" s="20"/>
      <c r="D141" s="20"/>
      <c r="E141" s="20"/>
      <c r="F141" s="20"/>
      <c r="G141" s="74"/>
      <c r="H141" s="20"/>
      <c r="I141" s="20"/>
      <c r="J141" s="20"/>
      <c r="K141" s="20"/>
      <c r="L141" s="20"/>
      <c r="M141" s="20"/>
      <c r="N141" s="20"/>
      <c r="O141" s="20"/>
      <c r="P141" s="20"/>
      <c r="Q141" s="20"/>
      <c r="R141" s="20"/>
      <c r="S141" s="20"/>
    </row>
    <row r="142" spans="1:19">
      <c r="A142" s="20"/>
      <c r="B142" s="20"/>
      <c r="C142" s="20"/>
      <c r="D142" s="20"/>
      <c r="E142" s="20"/>
      <c r="F142" s="20"/>
      <c r="G142" s="74"/>
      <c r="H142" s="20"/>
      <c r="I142" s="20"/>
      <c r="J142" s="20"/>
      <c r="K142" s="20"/>
      <c r="L142" s="20"/>
      <c r="M142" s="20"/>
      <c r="N142" s="20"/>
      <c r="O142" s="20"/>
      <c r="P142" s="20"/>
      <c r="Q142" s="20"/>
      <c r="R142" s="20"/>
      <c r="S142" s="20"/>
    </row>
    <row r="143" spans="1:19">
      <c r="A143" s="20"/>
      <c r="B143" s="20"/>
      <c r="C143" s="20"/>
      <c r="D143" s="20"/>
      <c r="E143" s="20"/>
      <c r="F143" s="20"/>
      <c r="G143" s="74"/>
      <c r="H143" s="20"/>
      <c r="I143" s="20"/>
      <c r="J143" s="20"/>
      <c r="K143" s="20"/>
      <c r="L143" s="20"/>
      <c r="M143" s="20"/>
      <c r="N143" s="20"/>
      <c r="O143" s="20"/>
      <c r="P143" s="20"/>
      <c r="Q143" s="20"/>
      <c r="R143" s="20"/>
      <c r="S143" s="20"/>
    </row>
    <row r="144" spans="1:19">
      <c r="A144" s="20"/>
      <c r="B144" s="20"/>
      <c r="C144" s="20"/>
      <c r="D144" s="20"/>
      <c r="E144" s="20"/>
      <c r="F144" s="20"/>
      <c r="G144" s="74"/>
      <c r="H144" s="20"/>
      <c r="I144" s="20"/>
      <c r="J144" s="20"/>
      <c r="K144" s="20"/>
      <c r="L144" s="20"/>
      <c r="M144" s="20"/>
      <c r="N144" s="20"/>
      <c r="O144" s="20"/>
      <c r="P144" s="20"/>
      <c r="Q144" s="20"/>
      <c r="R144" s="20"/>
      <c r="S144" s="20"/>
    </row>
    <row r="145" spans="1:19">
      <c r="A145" s="20"/>
      <c r="B145" s="20"/>
      <c r="C145" s="20"/>
      <c r="D145" s="20"/>
      <c r="E145" s="20"/>
      <c r="F145" s="20"/>
      <c r="G145" s="74"/>
      <c r="H145" s="20"/>
      <c r="I145" s="20"/>
      <c r="J145" s="20"/>
      <c r="K145" s="20"/>
      <c r="L145" s="20"/>
      <c r="M145" s="20"/>
      <c r="N145" s="20"/>
      <c r="O145" s="20"/>
      <c r="P145" s="20"/>
      <c r="Q145" s="20"/>
      <c r="R145" s="20"/>
      <c r="S145" s="20"/>
    </row>
    <row r="146" spans="1:19">
      <c r="A146" s="20"/>
      <c r="B146" s="20"/>
      <c r="C146" s="20"/>
      <c r="D146" s="20"/>
      <c r="E146" s="20"/>
      <c r="F146" s="20"/>
      <c r="G146" s="74"/>
      <c r="H146" s="20"/>
      <c r="I146" s="20"/>
      <c r="J146" s="20"/>
      <c r="K146" s="20"/>
      <c r="L146" s="20"/>
      <c r="M146" s="20"/>
      <c r="N146" s="20"/>
      <c r="O146" s="20"/>
      <c r="P146" s="20"/>
      <c r="Q146" s="20"/>
      <c r="R146" s="20"/>
      <c r="S146" s="20"/>
    </row>
    <row r="147" spans="1:19">
      <c r="A147" s="20"/>
      <c r="B147" s="20"/>
      <c r="C147" s="20"/>
      <c r="D147" s="20"/>
      <c r="E147" s="20"/>
      <c r="F147" s="20"/>
      <c r="G147" s="74"/>
      <c r="H147" s="20"/>
      <c r="I147" s="20"/>
      <c r="J147" s="20"/>
      <c r="K147" s="20"/>
      <c r="L147" s="20"/>
      <c r="M147" s="20"/>
      <c r="N147" s="20"/>
      <c r="O147" s="20"/>
      <c r="P147" s="20"/>
      <c r="Q147" s="20"/>
      <c r="R147" s="20"/>
      <c r="S147" s="20"/>
    </row>
    <row r="148" spans="1:19">
      <c r="A148" s="20"/>
      <c r="B148" s="20"/>
      <c r="C148" s="20"/>
      <c r="D148" s="20"/>
      <c r="E148" s="20"/>
      <c r="F148" s="20"/>
      <c r="G148" s="74"/>
      <c r="H148" s="20"/>
      <c r="I148" s="20"/>
      <c r="J148" s="20"/>
      <c r="K148" s="20"/>
      <c r="L148" s="20"/>
      <c r="M148" s="20"/>
      <c r="N148" s="20"/>
      <c r="O148" s="20"/>
      <c r="P148" s="20"/>
      <c r="Q148" s="20"/>
      <c r="R148" s="20"/>
      <c r="S148" s="20"/>
    </row>
    <row r="149" spans="1:19">
      <c r="A149" s="20"/>
      <c r="B149" s="20"/>
      <c r="C149" s="20"/>
      <c r="D149" s="20"/>
      <c r="E149" s="20"/>
      <c r="F149" s="20"/>
      <c r="G149" s="74"/>
      <c r="H149" s="20"/>
      <c r="I149" s="20"/>
      <c r="J149" s="20"/>
      <c r="K149" s="20"/>
      <c r="L149" s="20"/>
      <c r="M149" s="20"/>
      <c r="N149" s="20"/>
      <c r="O149" s="20"/>
      <c r="P149" s="20"/>
      <c r="Q149" s="20"/>
      <c r="R149" s="20"/>
      <c r="S149" s="20"/>
    </row>
    <row r="150" spans="1:19">
      <c r="A150" s="20"/>
      <c r="B150" s="20"/>
      <c r="C150" s="20"/>
      <c r="D150" s="20"/>
      <c r="E150" s="20"/>
      <c r="F150" s="20"/>
      <c r="G150" s="74"/>
      <c r="H150" s="20"/>
      <c r="I150" s="20"/>
      <c r="J150" s="20"/>
      <c r="K150" s="20"/>
      <c r="L150" s="20"/>
      <c r="M150" s="20"/>
      <c r="N150" s="20"/>
      <c r="O150" s="20"/>
      <c r="P150" s="20"/>
      <c r="Q150" s="20"/>
      <c r="R150" s="20"/>
      <c r="S150" s="20"/>
    </row>
    <row r="151" spans="1:19">
      <c r="A151" s="20"/>
      <c r="B151" s="20"/>
      <c r="C151" s="20"/>
      <c r="D151" s="20"/>
      <c r="E151" s="20"/>
      <c r="F151" s="20"/>
      <c r="G151" s="74"/>
      <c r="H151" s="20"/>
      <c r="I151" s="20"/>
      <c r="J151" s="20"/>
      <c r="K151" s="20"/>
      <c r="L151" s="20"/>
      <c r="M151" s="20"/>
      <c r="N151" s="20"/>
      <c r="O151" s="20"/>
      <c r="P151" s="20"/>
      <c r="Q151" s="20"/>
      <c r="R151" s="20"/>
      <c r="S151" s="20"/>
    </row>
    <row r="152" spans="1:19">
      <c r="A152" s="20"/>
      <c r="B152" s="20"/>
      <c r="C152" s="20"/>
      <c r="D152" s="20"/>
      <c r="E152" s="20"/>
      <c r="F152" s="20"/>
      <c r="G152" s="74"/>
      <c r="H152" s="20"/>
      <c r="I152" s="20"/>
      <c r="J152" s="20"/>
      <c r="K152" s="20"/>
      <c r="L152" s="20"/>
      <c r="M152" s="20"/>
      <c r="N152" s="20"/>
      <c r="O152" s="20"/>
      <c r="P152" s="20"/>
      <c r="Q152" s="20"/>
      <c r="R152" s="20"/>
      <c r="S152" s="20"/>
    </row>
    <row r="153" spans="1:19">
      <c r="A153" s="20"/>
      <c r="B153" s="20"/>
      <c r="C153" s="20"/>
      <c r="D153" s="20"/>
      <c r="E153" s="20"/>
      <c r="F153" s="20"/>
      <c r="G153" s="74"/>
      <c r="H153" s="20"/>
      <c r="I153" s="20"/>
      <c r="J153" s="20"/>
      <c r="K153" s="20"/>
      <c r="L153" s="20"/>
      <c r="M153" s="20"/>
      <c r="N153" s="20"/>
      <c r="O153" s="20"/>
      <c r="P153" s="20"/>
      <c r="Q153" s="20"/>
      <c r="R153" s="20"/>
      <c r="S153" s="20"/>
    </row>
    <row r="154" spans="1:19">
      <c r="A154" s="20"/>
      <c r="B154" s="20"/>
      <c r="C154" s="20"/>
      <c r="D154" s="20"/>
      <c r="E154" s="20"/>
      <c r="F154" s="20"/>
      <c r="G154" s="74"/>
      <c r="H154" s="20"/>
      <c r="I154" s="20"/>
      <c r="J154" s="20"/>
      <c r="K154" s="20"/>
      <c r="L154" s="20"/>
      <c r="M154" s="20"/>
      <c r="N154" s="20"/>
      <c r="O154" s="20"/>
      <c r="P154" s="20"/>
      <c r="Q154" s="20"/>
      <c r="R154" s="20"/>
      <c r="S154" s="20"/>
    </row>
    <row r="155" spans="1:19">
      <c r="A155" s="20"/>
      <c r="B155" s="20"/>
      <c r="C155" s="20"/>
      <c r="D155" s="20"/>
      <c r="E155" s="20"/>
      <c r="F155" s="20"/>
      <c r="G155" s="74"/>
      <c r="H155" s="20"/>
      <c r="I155" s="20"/>
      <c r="J155" s="20"/>
      <c r="K155" s="20"/>
      <c r="L155" s="20"/>
      <c r="M155" s="20"/>
      <c r="N155" s="20"/>
      <c r="O155" s="20"/>
      <c r="P155" s="20"/>
      <c r="Q155" s="20"/>
      <c r="R155" s="20"/>
      <c r="S155" s="20"/>
    </row>
    <row r="156" spans="1:19">
      <c r="A156" s="20"/>
      <c r="B156" s="20"/>
      <c r="C156" s="20"/>
      <c r="D156" s="20"/>
      <c r="E156" s="20"/>
      <c r="F156" s="20"/>
      <c r="G156" s="74"/>
      <c r="H156" s="20"/>
      <c r="I156" s="20"/>
      <c r="J156" s="20"/>
      <c r="K156" s="20"/>
      <c r="L156" s="20"/>
      <c r="M156" s="20"/>
      <c r="N156" s="20"/>
      <c r="O156" s="20"/>
      <c r="P156" s="20"/>
      <c r="Q156" s="20"/>
      <c r="R156" s="20"/>
      <c r="S156" s="20"/>
    </row>
    <row r="157" spans="1:19">
      <c r="A157" s="20"/>
      <c r="B157" s="20"/>
      <c r="C157" s="20"/>
      <c r="D157" s="20"/>
      <c r="E157" s="20"/>
      <c r="F157" s="20"/>
      <c r="G157" s="74"/>
      <c r="H157" s="20"/>
      <c r="I157" s="20"/>
      <c r="J157" s="20"/>
      <c r="K157" s="20"/>
      <c r="L157" s="20"/>
      <c r="M157" s="20"/>
      <c r="N157" s="20"/>
      <c r="O157" s="20"/>
      <c r="P157" s="20"/>
      <c r="Q157" s="20"/>
      <c r="R157" s="20"/>
      <c r="S157" s="20"/>
    </row>
    <row r="158" spans="1:19">
      <c r="A158" s="20"/>
      <c r="B158" s="20"/>
      <c r="C158" s="20"/>
      <c r="D158" s="20"/>
      <c r="E158" s="20"/>
      <c r="F158" s="20"/>
      <c r="G158" s="74"/>
      <c r="H158" s="20"/>
      <c r="I158" s="20"/>
      <c r="J158" s="20"/>
      <c r="K158" s="20"/>
      <c r="L158" s="20"/>
      <c r="M158" s="20"/>
      <c r="N158" s="20"/>
      <c r="O158" s="20"/>
      <c r="P158" s="20"/>
      <c r="Q158" s="20"/>
      <c r="R158" s="20"/>
      <c r="S158" s="20"/>
    </row>
    <row r="159" spans="1:19">
      <c r="A159" s="20"/>
      <c r="B159" s="20"/>
      <c r="C159" s="20"/>
      <c r="D159" s="20"/>
      <c r="E159" s="20"/>
      <c r="F159" s="20"/>
      <c r="G159" s="74"/>
      <c r="H159" s="20"/>
      <c r="I159" s="20"/>
      <c r="J159" s="20"/>
      <c r="K159" s="20"/>
      <c r="L159" s="20"/>
      <c r="M159" s="20"/>
      <c r="N159" s="20"/>
      <c r="O159" s="20"/>
      <c r="P159" s="20"/>
      <c r="Q159" s="20"/>
      <c r="R159" s="20"/>
      <c r="S159" s="20"/>
    </row>
    <row r="160" spans="1:19">
      <c r="A160" s="20"/>
      <c r="B160" s="20"/>
      <c r="C160" s="20"/>
      <c r="D160" s="20"/>
      <c r="E160" s="20"/>
      <c r="F160" s="20"/>
      <c r="G160" s="74"/>
      <c r="H160" s="20"/>
      <c r="I160" s="20"/>
      <c r="J160" s="20"/>
      <c r="K160" s="20"/>
      <c r="L160" s="20"/>
      <c r="M160" s="20"/>
      <c r="N160" s="20"/>
      <c r="O160" s="20"/>
      <c r="P160" s="20"/>
      <c r="Q160" s="20"/>
      <c r="R160" s="20"/>
      <c r="S160" s="20"/>
    </row>
    <row r="161" spans="1:19">
      <c r="A161" s="20"/>
      <c r="B161" s="20"/>
      <c r="C161" s="20"/>
      <c r="D161" s="20"/>
      <c r="E161" s="20"/>
      <c r="F161" s="20"/>
      <c r="G161" s="74"/>
      <c r="H161" s="20"/>
      <c r="I161" s="20"/>
      <c r="J161" s="20"/>
      <c r="K161" s="20"/>
      <c r="L161" s="20"/>
      <c r="M161" s="20"/>
      <c r="N161" s="20"/>
      <c r="O161" s="20"/>
      <c r="P161" s="20"/>
      <c r="Q161" s="20"/>
      <c r="R161" s="20"/>
      <c r="S161" s="20"/>
    </row>
    <row r="162" spans="1:19">
      <c r="A162" s="20"/>
      <c r="B162" s="20"/>
      <c r="C162" s="20"/>
      <c r="D162" s="20"/>
      <c r="E162" s="20"/>
      <c r="F162" s="20"/>
      <c r="G162" s="74"/>
      <c r="H162" s="20"/>
      <c r="I162" s="20"/>
      <c r="J162" s="20"/>
      <c r="K162" s="20"/>
      <c r="L162" s="20"/>
      <c r="M162" s="20"/>
      <c r="N162" s="20"/>
      <c r="O162" s="20"/>
      <c r="P162" s="20"/>
      <c r="Q162" s="20"/>
      <c r="R162" s="20"/>
      <c r="S162" s="20"/>
    </row>
    <row r="163" spans="1:19">
      <c r="A163" s="20"/>
      <c r="B163" s="20"/>
      <c r="C163" s="20"/>
      <c r="D163" s="20"/>
      <c r="E163" s="20"/>
      <c r="F163" s="20"/>
      <c r="G163" s="74"/>
      <c r="H163" s="20"/>
      <c r="I163" s="20"/>
      <c r="J163" s="20"/>
      <c r="K163" s="20"/>
      <c r="L163" s="20"/>
      <c r="M163" s="20"/>
      <c r="N163" s="20"/>
      <c r="O163" s="20"/>
      <c r="P163" s="20"/>
      <c r="Q163" s="20"/>
      <c r="R163" s="20"/>
      <c r="S163" s="20"/>
    </row>
    <row r="164" spans="1:19">
      <c r="A164" s="20"/>
      <c r="B164" s="20"/>
      <c r="C164" s="20"/>
      <c r="D164" s="20"/>
      <c r="E164" s="20"/>
      <c r="F164" s="20"/>
      <c r="G164" s="74"/>
      <c r="H164" s="20"/>
      <c r="I164" s="20"/>
      <c r="J164" s="20"/>
      <c r="K164" s="20"/>
      <c r="L164" s="20"/>
      <c r="M164" s="20"/>
      <c r="N164" s="20"/>
      <c r="O164" s="20"/>
      <c r="P164" s="20"/>
      <c r="Q164" s="20"/>
      <c r="R164" s="20"/>
      <c r="S164" s="20"/>
    </row>
    <row r="165" spans="1:19">
      <c r="A165" s="20"/>
      <c r="B165" s="20"/>
      <c r="C165" s="20"/>
      <c r="D165" s="20"/>
      <c r="E165" s="20"/>
      <c r="F165" s="20"/>
      <c r="G165" s="74"/>
      <c r="H165" s="20"/>
      <c r="I165" s="20"/>
      <c r="J165" s="20"/>
      <c r="K165" s="20"/>
      <c r="L165" s="20"/>
      <c r="M165" s="20"/>
      <c r="N165" s="20"/>
      <c r="O165" s="20"/>
      <c r="P165" s="20"/>
      <c r="Q165" s="20"/>
      <c r="R165" s="20"/>
      <c r="S165" s="20"/>
    </row>
    <row r="166" spans="1:19">
      <c r="A166" s="20"/>
      <c r="B166" s="20"/>
      <c r="C166" s="20"/>
      <c r="D166" s="20"/>
      <c r="E166" s="20"/>
      <c r="F166" s="20"/>
      <c r="G166" s="74"/>
      <c r="H166" s="20"/>
      <c r="I166" s="20"/>
      <c r="J166" s="20"/>
      <c r="K166" s="20"/>
      <c r="L166" s="20"/>
      <c r="M166" s="20"/>
      <c r="N166" s="20"/>
      <c r="O166" s="20"/>
      <c r="P166" s="20"/>
      <c r="Q166" s="20"/>
      <c r="R166" s="20"/>
      <c r="S166" s="20"/>
    </row>
    <row r="167" spans="1:19">
      <c r="A167" s="20"/>
      <c r="B167" s="20"/>
      <c r="C167" s="20"/>
      <c r="D167" s="20"/>
      <c r="E167" s="20"/>
      <c r="F167" s="20"/>
      <c r="G167" s="74"/>
      <c r="H167" s="20"/>
      <c r="I167" s="20"/>
      <c r="J167" s="20"/>
      <c r="K167" s="20"/>
      <c r="L167" s="20"/>
      <c r="M167" s="20"/>
      <c r="N167" s="20"/>
      <c r="O167" s="20"/>
      <c r="P167" s="20"/>
      <c r="Q167" s="20"/>
      <c r="R167" s="20"/>
      <c r="S167" s="20"/>
    </row>
    <row r="168" spans="1:19">
      <c r="A168" s="20"/>
      <c r="B168" s="20"/>
      <c r="C168" s="20"/>
      <c r="D168" s="20"/>
      <c r="E168" s="20"/>
      <c r="F168" s="20"/>
      <c r="G168" s="74"/>
      <c r="H168" s="20"/>
      <c r="I168" s="20"/>
      <c r="J168" s="20"/>
      <c r="K168" s="20"/>
      <c r="L168" s="20"/>
      <c r="M168" s="20"/>
      <c r="N168" s="20"/>
      <c r="O168" s="20"/>
      <c r="P168" s="20"/>
      <c r="Q168" s="20"/>
      <c r="R168" s="20"/>
      <c r="S168" s="20"/>
    </row>
    <row r="169" spans="1:19">
      <c r="A169" s="20"/>
      <c r="B169" s="20"/>
      <c r="C169" s="20"/>
      <c r="D169" s="20"/>
      <c r="E169" s="20"/>
      <c r="F169" s="20"/>
      <c r="G169" s="74"/>
      <c r="H169" s="20"/>
      <c r="I169" s="20"/>
      <c r="J169" s="20"/>
      <c r="K169" s="20"/>
      <c r="L169" s="20"/>
      <c r="M169" s="20"/>
      <c r="N169" s="20"/>
      <c r="O169" s="20"/>
      <c r="P169" s="20"/>
      <c r="Q169" s="20"/>
      <c r="R169" s="20"/>
      <c r="S169" s="20"/>
    </row>
    <row r="170" spans="1:19">
      <c r="A170" s="20"/>
      <c r="B170" s="20"/>
      <c r="C170" s="20"/>
      <c r="D170" s="20"/>
      <c r="E170" s="20"/>
      <c r="F170" s="20"/>
      <c r="G170" s="74"/>
      <c r="H170" s="20"/>
      <c r="I170" s="20"/>
      <c r="J170" s="20"/>
      <c r="K170" s="20"/>
      <c r="L170" s="20"/>
      <c r="M170" s="20"/>
      <c r="N170" s="20"/>
      <c r="O170" s="20"/>
      <c r="P170" s="20"/>
      <c r="Q170" s="20"/>
      <c r="R170" s="20"/>
      <c r="S170" s="20"/>
    </row>
    <row r="171" spans="1:19">
      <c r="A171" s="20"/>
      <c r="B171" s="20"/>
      <c r="C171" s="20"/>
      <c r="D171" s="20"/>
      <c r="E171" s="20"/>
      <c r="F171" s="20"/>
      <c r="G171" s="74"/>
      <c r="H171" s="20"/>
      <c r="I171" s="20"/>
      <c r="J171" s="20"/>
      <c r="K171" s="20"/>
      <c r="L171" s="20"/>
      <c r="M171" s="20"/>
      <c r="N171" s="20"/>
      <c r="O171" s="20"/>
      <c r="P171" s="20"/>
      <c r="Q171" s="20"/>
      <c r="R171" s="20"/>
      <c r="S171" s="20"/>
    </row>
    <row r="172" spans="1:19">
      <c r="A172" s="20"/>
      <c r="B172" s="20"/>
      <c r="C172" s="20"/>
      <c r="D172" s="20"/>
      <c r="E172" s="20"/>
      <c r="F172" s="20"/>
      <c r="G172" s="74"/>
      <c r="H172" s="20"/>
      <c r="I172" s="20"/>
      <c r="J172" s="20"/>
      <c r="K172" s="20"/>
      <c r="L172" s="20"/>
      <c r="M172" s="20"/>
      <c r="N172" s="20"/>
      <c r="O172" s="20"/>
      <c r="P172" s="20"/>
      <c r="Q172" s="20"/>
      <c r="R172" s="20"/>
      <c r="S172" s="20"/>
    </row>
    <row r="173" spans="1:19">
      <c r="A173" s="20"/>
      <c r="B173" s="20"/>
      <c r="C173" s="20"/>
      <c r="D173" s="20"/>
      <c r="E173" s="20"/>
      <c r="F173" s="20"/>
      <c r="G173" s="74"/>
      <c r="H173" s="20"/>
      <c r="I173" s="20"/>
      <c r="J173" s="20"/>
      <c r="K173" s="20"/>
      <c r="L173" s="20"/>
      <c r="M173" s="20"/>
      <c r="N173" s="20"/>
      <c r="O173" s="20"/>
      <c r="P173" s="20"/>
      <c r="Q173" s="20"/>
      <c r="R173" s="20"/>
      <c r="S173" s="20"/>
    </row>
    <row r="174" spans="1:19">
      <c r="A174" s="20"/>
      <c r="B174" s="20"/>
      <c r="C174" s="20"/>
      <c r="D174" s="20"/>
      <c r="E174" s="20"/>
      <c r="F174" s="20"/>
      <c r="G174" s="74"/>
      <c r="H174" s="20"/>
      <c r="I174" s="20"/>
      <c r="J174" s="20"/>
      <c r="K174" s="20"/>
      <c r="L174" s="20"/>
      <c r="M174" s="20"/>
      <c r="N174" s="20"/>
      <c r="O174" s="20"/>
      <c r="P174" s="20"/>
      <c r="Q174" s="20"/>
      <c r="R174" s="20"/>
      <c r="S174" s="20"/>
    </row>
    <row r="175" spans="1:19">
      <c r="A175" s="20"/>
      <c r="B175" s="20"/>
      <c r="C175" s="20"/>
      <c r="D175" s="20"/>
      <c r="E175" s="20"/>
      <c r="F175" s="20"/>
      <c r="G175" s="74"/>
      <c r="H175" s="20"/>
      <c r="I175" s="20"/>
      <c r="J175" s="20"/>
      <c r="K175" s="20"/>
      <c r="L175" s="20"/>
      <c r="M175" s="20"/>
      <c r="N175" s="20"/>
      <c r="O175" s="20"/>
      <c r="P175" s="20"/>
      <c r="Q175" s="20"/>
      <c r="R175" s="20"/>
      <c r="S175" s="20"/>
    </row>
    <row r="176" spans="1:19">
      <c r="A176" s="20"/>
      <c r="B176" s="20"/>
      <c r="C176" s="20"/>
      <c r="D176" s="20"/>
      <c r="E176" s="20"/>
      <c r="F176" s="20"/>
      <c r="G176" s="74"/>
      <c r="H176" s="20"/>
      <c r="I176" s="20"/>
      <c r="J176" s="20"/>
      <c r="K176" s="20"/>
      <c r="L176" s="20"/>
      <c r="M176" s="20"/>
      <c r="N176" s="20"/>
      <c r="O176" s="20"/>
      <c r="P176" s="20"/>
      <c r="Q176" s="20"/>
      <c r="R176" s="20"/>
      <c r="S176" s="20"/>
    </row>
    <row r="177" spans="1:19">
      <c r="A177" s="20"/>
      <c r="B177" s="20"/>
      <c r="C177" s="20"/>
      <c r="D177" s="20"/>
      <c r="E177" s="20"/>
      <c r="F177" s="20"/>
      <c r="G177" s="74"/>
      <c r="H177" s="20"/>
      <c r="I177" s="20"/>
      <c r="J177" s="20"/>
      <c r="K177" s="20"/>
      <c r="L177" s="20"/>
      <c r="M177" s="20"/>
      <c r="N177" s="20"/>
      <c r="O177" s="20"/>
      <c r="P177" s="20"/>
      <c r="Q177" s="20"/>
      <c r="R177" s="20"/>
      <c r="S177" s="20"/>
    </row>
    <row r="178" spans="1:19">
      <c r="A178" s="20"/>
      <c r="B178" s="20"/>
      <c r="C178" s="20"/>
      <c r="D178" s="20"/>
      <c r="E178" s="20"/>
      <c r="F178" s="20"/>
      <c r="G178" s="74"/>
      <c r="H178" s="20"/>
      <c r="I178" s="20"/>
      <c r="J178" s="20"/>
      <c r="K178" s="20"/>
      <c r="L178" s="20"/>
      <c r="M178" s="20"/>
      <c r="N178" s="20"/>
      <c r="O178" s="20"/>
      <c r="P178" s="20"/>
      <c r="Q178" s="20"/>
      <c r="R178" s="20"/>
      <c r="S178" s="20"/>
    </row>
    <row r="179" spans="1:19">
      <c r="A179" s="20"/>
      <c r="B179" s="20"/>
      <c r="C179" s="20"/>
      <c r="D179" s="20"/>
      <c r="E179" s="20"/>
      <c r="F179" s="20"/>
      <c r="G179" s="74"/>
      <c r="H179" s="20"/>
      <c r="I179" s="20"/>
      <c r="J179" s="20"/>
      <c r="K179" s="20"/>
      <c r="L179" s="20"/>
      <c r="M179" s="20"/>
      <c r="N179" s="20"/>
      <c r="O179" s="20"/>
      <c r="P179" s="20"/>
      <c r="Q179" s="20"/>
      <c r="R179" s="20"/>
      <c r="S179" s="20"/>
    </row>
    <row r="180" spans="1:19">
      <c r="A180" s="20"/>
      <c r="B180" s="20"/>
      <c r="C180" s="20"/>
      <c r="D180" s="20"/>
      <c r="E180" s="20"/>
      <c r="F180" s="20"/>
      <c r="G180" s="74"/>
      <c r="H180" s="20"/>
      <c r="I180" s="20"/>
      <c r="J180" s="20"/>
      <c r="K180" s="20"/>
      <c r="L180" s="20"/>
      <c r="M180" s="20"/>
      <c r="N180" s="20"/>
      <c r="O180" s="20"/>
      <c r="P180" s="20"/>
      <c r="Q180" s="20"/>
      <c r="R180" s="20"/>
      <c r="S180" s="20"/>
    </row>
    <row r="181" spans="1:19">
      <c r="A181" s="20"/>
      <c r="B181" s="20"/>
      <c r="C181" s="20"/>
      <c r="D181" s="20"/>
      <c r="E181" s="20"/>
      <c r="F181" s="20"/>
      <c r="G181" s="74"/>
      <c r="H181" s="20"/>
      <c r="I181" s="20"/>
      <c r="J181" s="20"/>
      <c r="K181" s="20"/>
      <c r="L181" s="20"/>
      <c r="M181" s="20"/>
      <c r="N181" s="20"/>
      <c r="O181" s="20"/>
      <c r="P181" s="20"/>
      <c r="Q181" s="20"/>
      <c r="R181" s="20"/>
      <c r="S181" s="20"/>
    </row>
    <row r="182" spans="1:19">
      <c r="A182" s="20"/>
      <c r="B182" s="20"/>
      <c r="C182" s="20"/>
      <c r="D182" s="20"/>
      <c r="E182" s="20"/>
      <c r="F182" s="20"/>
      <c r="G182" s="74"/>
      <c r="H182" s="20"/>
      <c r="I182" s="20"/>
      <c r="J182" s="20"/>
      <c r="K182" s="20"/>
      <c r="L182" s="20"/>
      <c r="M182" s="20"/>
      <c r="N182" s="20"/>
      <c r="O182" s="20"/>
      <c r="P182" s="20"/>
      <c r="Q182" s="20"/>
      <c r="R182" s="20"/>
      <c r="S182" s="20"/>
    </row>
    <row r="183" spans="1:19">
      <c r="A183" s="20"/>
      <c r="B183" s="20"/>
      <c r="C183" s="20"/>
      <c r="D183" s="20"/>
      <c r="E183" s="20"/>
      <c r="F183" s="20"/>
      <c r="G183" s="74"/>
      <c r="H183" s="20"/>
      <c r="I183" s="20"/>
      <c r="J183" s="20"/>
      <c r="K183" s="20"/>
      <c r="L183" s="20"/>
      <c r="M183" s="20"/>
      <c r="N183" s="20"/>
      <c r="O183" s="20"/>
      <c r="P183" s="20"/>
      <c r="Q183" s="20"/>
      <c r="R183" s="20"/>
      <c r="S183" s="20"/>
    </row>
    <row r="184" spans="1:19">
      <c r="A184" s="20"/>
      <c r="B184" s="20"/>
      <c r="C184" s="20"/>
      <c r="D184" s="20"/>
      <c r="E184" s="20"/>
      <c r="F184" s="20"/>
      <c r="G184" s="74"/>
      <c r="H184" s="20"/>
      <c r="I184" s="20"/>
      <c r="J184" s="20"/>
      <c r="K184" s="20"/>
      <c r="L184" s="20"/>
      <c r="M184" s="20"/>
      <c r="N184" s="20"/>
      <c r="O184" s="20"/>
      <c r="P184" s="20"/>
      <c r="Q184" s="20"/>
      <c r="R184" s="20"/>
      <c r="S184" s="20"/>
    </row>
    <row r="185" spans="1:19">
      <c r="A185" s="20"/>
      <c r="B185" s="20"/>
      <c r="C185" s="20"/>
      <c r="D185" s="20"/>
      <c r="E185" s="20"/>
      <c r="F185" s="20"/>
      <c r="G185" s="74"/>
      <c r="H185" s="20"/>
      <c r="I185" s="20"/>
      <c r="J185" s="20"/>
      <c r="K185" s="20"/>
      <c r="L185" s="20"/>
      <c r="M185" s="20"/>
      <c r="N185" s="20"/>
      <c r="O185" s="20"/>
      <c r="P185" s="20"/>
      <c r="Q185" s="20"/>
      <c r="R185" s="20"/>
      <c r="S185" s="20"/>
    </row>
    <row r="186" spans="1:19">
      <c r="A186" s="20"/>
      <c r="B186" s="20"/>
      <c r="C186" s="20"/>
      <c r="D186" s="20"/>
      <c r="E186" s="20"/>
      <c r="F186" s="20"/>
      <c r="G186" s="74"/>
      <c r="H186" s="20"/>
      <c r="I186" s="20"/>
      <c r="J186" s="20"/>
      <c r="K186" s="20"/>
      <c r="L186" s="20"/>
      <c r="M186" s="20"/>
      <c r="N186" s="20"/>
      <c r="O186" s="20"/>
      <c r="P186" s="20"/>
      <c r="Q186" s="20"/>
      <c r="R186" s="20"/>
      <c r="S186" s="20"/>
    </row>
    <row r="187" spans="1:19">
      <c r="A187" s="20"/>
      <c r="B187" s="20"/>
      <c r="C187" s="20"/>
      <c r="D187" s="20"/>
      <c r="E187" s="20"/>
      <c r="F187" s="20"/>
      <c r="G187" s="74"/>
      <c r="H187" s="20"/>
      <c r="I187" s="20"/>
      <c r="J187" s="20"/>
      <c r="K187" s="20"/>
      <c r="L187" s="20"/>
      <c r="M187" s="20"/>
      <c r="N187" s="20"/>
      <c r="O187" s="20"/>
      <c r="P187" s="20"/>
      <c r="Q187" s="20"/>
      <c r="R187" s="20"/>
      <c r="S187" s="20"/>
    </row>
    <row r="188" spans="1:19">
      <c r="A188" s="20"/>
      <c r="B188" s="20"/>
      <c r="C188" s="20"/>
      <c r="D188" s="20"/>
      <c r="E188" s="20"/>
      <c r="F188" s="20"/>
      <c r="G188" s="74"/>
      <c r="H188" s="20"/>
      <c r="I188" s="20"/>
      <c r="J188" s="20"/>
      <c r="K188" s="20"/>
      <c r="L188" s="20"/>
      <c r="M188" s="20"/>
      <c r="N188" s="20"/>
      <c r="O188" s="20"/>
      <c r="P188" s="20"/>
      <c r="Q188" s="20"/>
      <c r="R188" s="20"/>
      <c r="S188" s="20"/>
    </row>
    <row r="189" spans="1:19">
      <c r="A189" s="20"/>
      <c r="B189" s="20"/>
      <c r="C189" s="20"/>
      <c r="D189" s="20"/>
      <c r="E189" s="20"/>
      <c r="F189" s="20"/>
      <c r="G189" s="74"/>
      <c r="H189" s="20"/>
      <c r="I189" s="20"/>
      <c r="J189" s="20"/>
      <c r="K189" s="20"/>
      <c r="L189" s="20"/>
      <c r="M189" s="20"/>
      <c r="N189" s="20"/>
      <c r="O189" s="20"/>
      <c r="P189" s="20"/>
      <c r="Q189" s="20"/>
      <c r="R189" s="20"/>
      <c r="S189" s="20"/>
    </row>
    <row r="190" spans="1:19">
      <c r="A190" s="20"/>
      <c r="B190" s="20"/>
      <c r="C190" s="20"/>
      <c r="D190" s="20"/>
      <c r="E190" s="20"/>
      <c r="F190" s="20"/>
      <c r="G190" s="74"/>
      <c r="H190" s="20"/>
      <c r="I190" s="20"/>
      <c r="J190" s="20"/>
      <c r="K190" s="20"/>
      <c r="L190" s="20"/>
      <c r="M190" s="20"/>
      <c r="N190" s="20"/>
      <c r="O190" s="20"/>
      <c r="P190" s="20"/>
      <c r="Q190" s="20"/>
      <c r="R190" s="20"/>
      <c r="S190" s="20"/>
    </row>
    <row r="191" spans="1:19">
      <c r="A191" s="20"/>
      <c r="B191" s="20"/>
      <c r="C191" s="20"/>
      <c r="D191" s="20"/>
      <c r="E191" s="20"/>
      <c r="F191" s="20"/>
      <c r="G191" s="74"/>
      <c r="H191" s="20"/>
      <c r="I191" s="20"/>
      <c r="J191" s="20"/>
      <c r="K191" s="20"/>
      <c r="L191" s="20"/>
      <c r="M191" s="20"/>
      <c r="N191" s="20"/>
      <c r="O191" s="20"/>
      <c r="P191" s="20"/>
      <c r="Q191" s="20"/>
      <c r="R191" s="20"/>
      <c r="S191" s="20"/>
    </row>
    <row r="192" spans="1:19">
      <c r="A192" s="20"/>
      <c r="B192" s="20"/>
      <c r="C192" s="20"/>
      <c r="D192" s="20"/>
      <c r="E192" s="20"/>
      <c r="F192" s="20"/>
      <c r="G192" s="74"/>
      <c r="H192" s="20"/>
      <c r="I192" s="20"/>
      <c r="J192" s="20"/>
      <c r="K192" s="20"/>
      <c r="L192" s="20"/>
      <c r="M192" s="20"/>
      <c r="N192" s="20"/>
      <c r="O192" s="20"/>
      <c r="P192" s="20"/>
      <c r="Q192" s="20"/>
      <c r="R192" s="20"/>
      <c r="S192" s="20"/>
    </row>
    <row r="193" spans="1:19">
      <c r="A193" s="20"/>
      <c r="B193" s="20"/>
      <c r="C193" s="20"/>
      <c r="D193" s="20"/>
      <c r="E193" s="20"/>
      <c r="F193" s="20"/>
      <c r="G193" s="74"/>
      <c r="H193" s="20"/>
      <c r="I193" s="20"/>
      <c r="J193" s="20"/>
      <c r="K193" s="20"/>
      <c r="L193" s="20"/>
      <c r="M193" s="20"/>
      <c r="N193" s="20"/>
      <c r="O193" s="20"/>
      <c r="P193" s="20"/>
      <c r="Q193" s="20"/>
      <c r="R193" s="20"/>
      <c r="S193" s="20"/>
    </row>
    <row r="194" spans="1:19">
      <c r="A194" s="20"/>
      <c r="B194" s="20"/>
      <c r="C194" s="20"/>
      <c r="D194" s="20"/>
      <c r="E194" s="20"/>
      <c r="F194" s="20"/>
      <c r="G194" s="74"/>
      <c r="H194" s="20"/>
      <c r="I194" s="20"/>
      <c r="J194" s="20"/>
      <c r="K194" s="20"/>
      <c r="L194" s="20"/>
      <c r="M194" s="20"/>
      <c r="N194" s="20"/>
      <c r="O194" s="20"/>
      <c r="P194" s="20"/>
      <c r="Q194" s="20"/>
      <c r="R194" s="20"/>
      <c r="S194" s="20"/>
    </row>
    <row r="195" spans="1:19">
      <c r="A195" s="20"/>
      <c r="B195" s="20"/>
      <c r="C195" s="20"/>
      <c r="D195" s="20"/>
      <c r="E195" s="20"/>
      <c r="F195" s="20"/>
      <c r="G195" s="74"/>
      <c r="H195" s="20"/>
      <c r="I195" s="20"/>
      <c r="J195" s="20"/>
      <c r="K195" s="20"/>
      <c r="L195" s="20"/>
      <c r="M195" s="20"/>
      <c r="N195" s="20"/>
      <c r="O195" s="20"/>
      <c r="P195" s="20"/>
      <c r="Q195" s="20"/>
      <c r="R195" s="20"/>
      <c r="S195" s="20"/>
    </row>
    <row r="196" spans="1:19">
      <c r="A196" s="20"/>
      <c r="B196" s="20"/>
      <c r="C196" s="20"/>
      <c r="D196" s="20"/>
      <c r="E196" s="20"/>
      <c r="F196" s="20"/>
      <c r="G196" s="74"/>
      <c r="H196" s="20"/>
      <c r="I196" s="20"/>
      <c r="J196" s="20"/>
      <c r="K196" s="20"/>
      <c r="L196" s="20"/>
      <c r="M196" s="20"/>
      <c r="N196" s="20"/>
      <c r="O196" s="20"/>
      <c r="P196" s="20"/>
      <c r="Q196" s="20"/>
      <c r="R196" s="20"/>
      <c r="S196" s="20"/>
    </row>
    <row r="197" spans="1:19">
      <c r="A197" s="20"/>
      <c r="B197" s="20"/>
      <c r="C197" s="20"/>
      <c r="D197" s="20"/>
      <c r="E197" s="20"/>
      <c r="F197" s="20"/>
      <c r="G197" s="74"/>
      <c r="H197" s="20"/>
      <c r="I197" s="20"/>
      <c r="J197" s="20"/>
      <c r="K197" s="20"/>
      <c r="L197" s="20"/>
      <c r="M197" s="20"/>
      <c r="N197" s="20"/>
      <c r="O197" s="20"/>
      <c r="P197" s="20"/>
      <c r="Q197" s="20"/>
      <c r="R197" s="20"/>
      <c r="S197" s="20"/>
    </row>
    <row r="198" spans="1:19">
      <c r="A198" s="20"/>
      <c r="B198" s="20"/>
      <c r="C198" s="20"/>
      <c r="D198" s="20"/>
      <c r="E198" s="20"/>
      <c r="F198" s="20"/>
      <c r="G198" s="74"/>
      <c r="H198" s="20"/>
      <c r="I198" s="20"/>
      <c r="J198" s="20"/>
      <c r="K198" s="20"/>
      <c r="L198" s="20"/>
      <c r="M198" s="20"/>
      <c r="N198" s="20"/>
      <c r="O198" s="20"/>
      <c r="P198" s="20"/>
      <c r="Q198" s="20"/>
      <c r="R198" s="20"/>
      <c r="S198" s="20"/>
    </row>
    <row r="199" spans="1:19">
      <c r="A199" s="20"/>
      <c r="B199" s="20"/>
      <c r="C199" s="20"/>
      <c r="D199" s="20"/>
      <c r="E199" s="20"/>
      <c r="F199" s="20"/>
      <c r="G199" s="74"/>
      <c r="H199" s="20"/>
      <c r="I199" s="20"/>
      <c r="J199" s="20"/>
      <c r="K199" s="20"/>
      <c r="L199" s="20"/>
      <c r="M199" s="20"/>
      <c r="N199" s="20"/>
      <c r="O199" s="20"/>
      <c r="P199" s="20"/>
      <c r="Q199" s="20"/>
      <c r="R199" s="20"/>
      <c r="S199" s="20"/>
    </row>
    <row r="200" spans="1:19">
      <c r="A200" s="20"/>
      <c r="B200" s="20"/>
      <c r="C200" s="20"/>
      <c r="D200" s="20"/>
      <c r="E200" s="20"/>
      <c r="F200" s="20"/>
      <c r="G200" s="74"/>
      <c r="H200" s="20"/>
      <c r="I200" s="20"/>
      <c r="J200" s="20"/>
      <c r="K200" s="20"/>
      <c r="L200" s="20"/>
      <c r="M200" s="20"/>
      <c r="N200" s="20"/>
      <c r="O200" s="20"/>
      <c r="P200" s="20"/>
      <c r="Q200" s="20"/>
      <c r="R200" s="20"/>
      <c r="S200" s="20"/>
    </row>
    <row r="201" spans="1:19">
      <c r="A201" s="20"/>
      <c r="B201" s="20"/>
      <c r="C201" s="20"/>
      <c r="D201" s="20"/>
      <c r="E201" s="20"/>
      <c r="F201" s="20"/>
      <c r="G201" s="74"/>
      <c r="H201" s="20"/>
      <c r="I201" s="20"/>
      <c r="J201" s="20"/>
      <c r="K201" s="20"/>
      <c r="L201" s="20"/>
      <c r="M201" s="20"/>
      <c r="N201" s="20"/>
      <c r="O201" s="20"/>
      <c r="P201" s="20"/>
      <c r="Q201" s="20"/>
      <c r="R201" s="20"/>
      <c r="S201" s="20"/>
    </row>
    <row r="202" spans="1:19">
      <c r="A202" s="20"/>
      <c r="B202" s="20"/>
      <c r="C202" s="20"/>
      <c r="D202" s="20"/>
      <c r="E202" s="20"/>
      <c r="F202" s="20"/>
      <c r="G202" s="74"/>
      <c r="H202" s="20"/>
      <c r="I202" s="20"/>
      <c r="J202" s="20"/>
      <c r="K202" s="20"/>
      <c r="L202" s="20"/>
      <c r="M202" s="20"/>
      <c r="N202" s="20"/>
      <c r="O202" s="20"/>
      <c r="P202" s="20"/>
      <c r="Q202" s="20"/>
      <c r="R202" s="20"/>
      <c r="S202" s="20"/>
    </row>
    <row r="203" spans="1:19">
      <c r="A203" s="20"/>
      <c r="B203" s="20"/>
      <c r="C203" s="20"/>
      <c r="D203" s="20"/>
      <c r="E203" s="20"/>
      <c r="F203" s="20"/>
      <c r="G203" s="74"/>
      <c r="H203" s="20"/>
      <c r="I203" s="20"/>
      <c r="J203" s="20"/>
      <c r="K203" s="20"/>
      <c r="L203" s="20"/>
      <c r="M203" s="20"/>
      <c r="N203" s="20"/>
      <c r="O203" s="20"/>
      <c r="P203" s="20"/>
      <c r="Q203" s="20"/>
      <c r="R203" s="20"/>
      <c r="S203" s="20"/>
    </row>
    <row r="204" spans="1:19">
      <c r="A204" s="20"/>
      <c r="B204" s="20"/>
      <c r="C204" s="20"/>
      <c r="D204" s="20"/>
      <c r="E204" s="20"/>
      <c r="F204" s="20"/>
      <c r="G204" s="74"/>
      <c r="H204" s="20"/>
      <c r="I204" s="20"/>
      <c r="J204" s="20"/>
      <c r="K204" s="20"/>
      <c r="L204" s="20"/>
      <c r="M204" s="20"/>
      <c r="N204" s="20"/>
      <c r="O204" s="20"/>
      <c r="P204" s="20"/>
      <c r="Q204" s="20"/>
      <c r="R204" s="20"/>
      <c r="S204" s="20"/>
    </row>
    <row r="205" spans="1:19">
      <c r="A205" s="20"/>
      <c r="B205" s="20"/>
      <c r="C205" s="20"/>
      <c r="D205" s="20"/>
      <c r="E205" s="20"/>
      <c r="F205" s="20"/>
      <c r="G205" s="74"/>
      <c r="H205" s="20"/>
      <c r="I205" s="20"/>
      <c r="J205" s="20"/>
      <c r="K205" s="20"/>
      <c r="L205" s="20"/>
      <c r="M205" s="20"/>
      <c r="N205" s="20"/>
      <c r="O205" s="20"/>
      <c r="P205" s="20"/>
      <c r="Q205" s="20"/>
      <c r="R205" s="20"/>
      <c r="S205" s="20"/>
    </row>
    <row r="206" spans="1:19">
      <c r="A206" s="20"/>
      <c r="B206" s="20"/>
      <c r="C206" s="20"/>
      <c r="D206" s="20"/>
      <c r="E206" s="20"/>
      <c r="F206" s="20"/>
      <c r="G206" s="74"/>
      <c r="H206" s="20"/>
      <c r="I206" s="20"/>
      <c r="J206" s="20"/>
      <c r="K206" s="20"/>
      <c r="L206" s="20"/>
      <c r="M206" s="20"/>
      <c r="N206" s="20"/>
      <c r="O206" s="20"/>
      <c r="P206" s="20"/>
      <c r="Q206" s="20"/>
      <c r="R206" s="20"/>
      <c r="S206" s="20"/>
    </row>
    <row r="207" spans="1:19">
      <c r="A207" s="20"/>
      <c r="B207" s="20"/>
      <c r="C207" s="20"/>
      <c r="D207" s="20"/>
      <c r="E207" s="20"/>
      <c r="F207" s="20"/>
      <c r="G207" s="74"/>
      <c r="H207" s="20"/>
      <c r="I207" s="20"/>
      <c r="J207" s="20"/>
      <c r="K207" s="20"/>
      <c r="L207" s="20"/>
      <c r="M207" s="20"/>
      <c r="N207" s="20"/>
      <c r="O207" s="20"/>
      <c r="P207" s="20"/>
      <c r="Q207" s="20"/>
      <c r="R207" s="20"/>
      <c r="S207" s="20"/>
    </row>
    <row r="208" spans="1:19">
      <c r="A208" s="20"/>
      <c r="B208" s="20"/>
      <c r="C208" s="20"/>
      <c r="D208" s="20"/>
      <c r="E208" s="20"/>
      <c r="F208" s="20"/>
      <c r="G208" s="74"/>
      <c r="H208" s="20"/>
      <c r="I208" s="20"/>
      <c r="J208" s="20"/>
      <c r="K208" s="20"/>
      <c r="L208" s="20"/>
      <c r="M208" s="20"/>
      <c r="N208" s="20"/>
      <c r="O208" s="20"/>
      <c r="P208" s="20"/>
      <c r="Q208" s="20"/>
      <c r="R208" s="20"/>
      <c r="S208" s="20"/>
    </row>
    <row r="209" spans="1:19">
      <c r="A209" s="20"/>
      <c r="B209" s="20"/>
      <c r="C209" s="20"/>
      <c r="D209" s="20"/>
      <c r="E209" s="20"/>
      <c r="F209" s="20"/>
      <c r="G209" s="74"/>
      <c r="H209" s="20"/>
      <c r="I209" s="20"/>
      <c r="J209" s="20"/>
      <c r="K209" s="20"/>
      <c r="L209" s="20"/>
      <c r="M209" s="20"/>
      <c r="N209" s="20"/>
      <c r="O209" s="20"/>
      <c r="P209" s="20"/>
      <c r="Q209" s="20"/>
      <c r="R209" s="20"/>
      <c r="S209" s="20"/>
    </row>
    <row r="210" spans="1:19">
      <c r="A210" s="20"/>
      <c r="B210" s="20"/>
      <c r="C210" s="20"/>
      <c r="D210" s="20"/>
      <c r="E210" s="20"/>
      <c r="F210" s="20"/>
      <c r="G210" s="74"/>
      <c r="H210" s="20"/>
      <c r="I210" s="20"/>
      <c r="J210" s="20"/>
      <c r="K210" s="20"/>
      <c r="L210" s="20"/>
      <c r="M210" s="20"/>
      <c r="N210" s="20"/>
      <c r="O210" s="20"/>
      <c r="P210" s="20"/>
      <c r="Q210" s="20"/>
      <c r="R210" s="20"/>
      <c r="S210" s="20"/>
    </row>
    <row r="211" spans="1:19">
      <c r="A211" s="20"/>
      <c r="B211" s="20"/>
      <c r="C211" s="20"/>
      <c r="D211" s="20"/>
      <c r="E211" s="20"/>
      <c r="F211" s="20"/>
      <c r="G211" s="74"/>
      <c r="H211" s="20"/>
      <c r="I211" s="20"/>
      <c r="J211" s="20"/>
      <c r="K211" s="20"/>
      <c r="L211" s="20"/>
      <c r="M211" s="20"/>
      <c r="N211" s="20"/>
      <c r="O211" s="20"/>
      <c r="P211" s="20"/>
      <c r="Q211" s="20"/>
      <c r="R211" s="20"/>
      <c r="S211" s="20"/>
    </row>
    <row r="212" spans="1:19">
      <c r="A212" s="20"/>
      <c r="B212" s="20"/>
      <c r="C212" s="20"/>
      <c r="D212" s="20"/>
      <c r="E212" s="20"/>
      <c r="F212" s="20"/>
      <c r="G212" s="74"/>
      <c r="H212" s="20"/>
      <c r="I212" s="20"/>
      <c r="J212" s="20"/>
      <c r="K212" s="20"/>
      <c r="L212" s="20"/>
      <c r="M212" s="20"/>
      <c r="N212" s="20"/>
      <c r="O212" s="20"/>
      <c r="P212" s="20"/>
      <c r="Q212" s="20"/>
      <c r="R212" s="20"/>
      <c r="S212" s="20"/>
    </row>
    <row r="213" spans="1:19">
      <c r="A213" s="20"/>
      <c r="B213" s="20"/>
      <c r="C213" s="20"/>
      <c r="D213" s="20"/>
      <c r="E213" s="20"/>
      <c r="F213" s="20"/>
      <c r="G213" s="74"/>
      <c r="H213" s="20"/>
      <c r="I213" s="20"/>
      <c r="J213" s="20"/>
      <c r="K213" s="20"/>
      <c r="L213" s="20"/>
      <c r="M213" s="20"/>
      <c r="N213" s="20"/>
      <c r="O213" s="20"/>
      <c r="P213" s="20"/>
      <c r="Q213" s="20"/>
      <c r="R213" s="20"/>
      <c r="S213" s="20"/>
    </row>
    <row r="214" spans="1:19">
      <c r="A214" s="20"/>
      <c r="B214" s="20"/>
      <c r="C214" s="20"/>
      <c r="D214" s="20"/>
      <c r="E214" s="20"/>
      <c r="F214" s="20"/>
      <c r="G214" s="74"/>
      <c r="H214" s="20"/>
      <c r="I214" s="20"/>
      <c r="J214" s="20"/>
      <c r="K214" s="20"/>
      <c r="L214" s="20"/>
      <c r="M214" s="20"/>
      <c r="N214" s="20"/>
      <c r="O214" s="20"/>
      <c r="P214" s="20"/>
      <c r="Q214" s="20"/>
      <c r="R214" s="20"/>
      <c r="S214" s="20"/>
    </row>
    <row r="215" spans="1:19">
      <c r="A215" s="20"/>
      <c r="B215" s="20"/>
      <c r="C215" s="20"/>
      <c r="D215" s="20"/>
      <c r="E215" s="20"/>
      <c r="F215" s="20"/>
      <c r="G215" s="74"/>
      <c r="H215" s="20"/>
      <c r="I215" s="20"/>
      <c r="J215" s="20"/>
      <c r="K215" s="20"/>
      <c r="L215" s="20"/>
      <c r="M215" s="20"/>
      <c r="N215" s="20"/>
      <c r="O215" s="20"/>
      <c r="P215" s="20"/>
      <c r="Q215" s="20"/>
      <c r="R215" s="20"/>
      <c r="S215" s="20"/>
    </row>
    <row r="216" spans="1:19">
      <c r="A216" s="20"/>
      <c r="B216" s="20"/>
      <c r="C216" s="20"/>
      <c r="D216" s="20"/>
      <c r="E216" s="20"/>
      <c r="F216" s="20"/>
      <c r="G216" s="74"/>
      <c r="H216" s="20"/>
      <c r="I216" s="20"/>
      <c r="J216" s="20"/>
      <c r="K216" s="20"/>
      <c r="L216" s="20"/>
      <c r="M216" s="20"/>
      <c r="N216" s="20"/>
      <c r="O216" s="20"/>
      <c r="P216" s="20"/>
      <c r="Q216" s="20"/>
      <c r="R216" s="20"/>
      <c r="S216" s="20"/>
    </row>
    <row r="217" spans="1:19">
      <c r="A217" s="20"/>
      <c r="B217" s="20"/>
      <c r="C217" s="20"/>
      <c r="D217" s="20"/>
      <c r="E217" s="20"/>
      <c r="F217" s="20"/>
      <c r="G217" s="74"/>
      <c r="H217" s="20"/>
      <c r="I217" s="20"/>
      <c r="J217" s="20"/>
      <c r="K217" s="20"/>
      <c r="L217" s="20"/>
      <c r="M217" s="20"/>
      <c r="N217" s="20"/>
      <c r="O217" s="20"/>
      <c r="P217" s="20"/>
      <c r="Q217" s="20"/>
      <c r="R217" s="20"/>
      <c r="S217" s="20"/>
    </row>
    <row r="218" spans="1:19">
      <c r="A218" s="20"/>
      <c r="B218" s="20"/>
      <c r="C218" s="20"/>
      <c r="D218" s="20"/>
      <c r="E218" s="20"/>
      <c r="F218" s="20"/>
      <c r="G218" s="74"/>
      <c r="H218" s="20"/>
      <c r="I218" s="20"/>
      <c r="J218" s="20"/>
      <c r="K218" s="20"/>
      <c r="L218" s="20"/>
      <c r="M218" s="20"/>
      <c r="N218" s="20"/>
      <c r="O218" s="20"/>
      <c r="P218" s="20"/>
      <c r="Q218" s="20"/>
      <c r="R218" s="20"/>
      <c r="S218" s="20"/>
    </row>
    <row r="219" spans="1:19">
      <c r="A219" s="20"/>
      <c r="B219" s="20"/>
      <c r="C219" s="20"/>
      <c r="D219" s="20"/>
      <c r="E219" s="20"/>
      <c r="F219" s="20"/>
      <c r="G219" s="74"/>
      <c r="H219" s="20"/>
      <c r="I219" s="20"/>
      <c r="J219" s="20"/>
      <c r="K219" s="20"/>
      <c r="L219" s="20"/>
      <c r="M219" s="20"/>
      <c r="N219" s="20"/>
      <c r="O219" s="20"/>
      <c r="P219" s="20"/>
      <c r="Q219" s="20"/>
      <c r="R219" s="20"/>
      <c r="S219" s="20"/>
    </row>
    <row r="220" spans="1:19">
      <c r="A220" s="20"/>
      <c r="B220" s="20"/>
      <c r="C220" s="20"/>
      <c r="D220" s="20"/>
      <c r="E220" s="20"/>
      <c r="F220" s="20"/>
      <c r="G220" s="74"/>
      <c r="H220" s="20"/>
      <c r="I220" s="20"/>
      <c r="J220" s="20"/>
      <c r="K220" s="20"/>
      <c r="L220" s="20"/>
      <c r="M220" s="20"/>
      <c r="N220" s="20"/>
      <c r="O220" s="20"/>
      <c r="P220" s="20"/>
      <c r="Q220" s="20"/>
      <c r="R220" s="20"/>
      <c r="S220" s="20"/>
    </row>
    <row r="221" spans="1:19">
      <c r="A221" s="20"/>
      <c r="B221" s="20"/>
      <c r="C221" s="20"/>
      <c r="D221" s="20"/>
      <c r="E221" s="20"/>
      <c r="F221" s="20"/>
      <c r="G221" s="74"/>
      <c r="H221" s="20"/>
      <c r="I221" s="20"/>
      <c r="J221" s="20"/>
      <c r="K221" s="20"/>
      <c r="L221" s="20"/>
      <c r="M221" s="20"/>
      <c r="N221" s="20"/>
      <c r="O221" s="20"/>
      <c r="P221" s="20"/>
      <c r="Q221" s="20"/>
      <c r="R221" s="20"/>
      <c r="S221" s="20"/>
    </row>
    <row r="222" spans="1:19">
      <c r="A222" s="20"/>
      <c r="B222" s="20"/>
      <c r="C222" s="20"/>
      <c r="D222" s="20"/>
      <c r="E222" s="20"/>
      <c r="F222" s="20"/>
      <c r="G222" s="74"/>
      <c r="H222" s="20"/>
      <c r="I222" s="20"/>
      <c r="J222" s="20"/>
      <c r="K222" s="20"/>
      <c r="L222" s="20"/>
      <c r="M222" s="20"/>
      <c r="N222" s="20"/>
      <c r="O222" s="20"/>
      <c r="P222" s="20"/>
      <c r="Q222" s="20"/>
      <c r="R222" s="20"/>
      <c r="S222" s="20"/>
    </row>
    <row r="223" spans="1:19">
      <c r="A223" s="20"/>
      <c r="B223" s="20"/>
      <c r="C223" s="20"/>
      <c r="D223" s="20"/>
      <c r="E223" s="20"/>
      <c r="F223" s="20"/>
      <c r="G223" s="74"/>
      <c r="H223" s="20"/>
      <c r="I223" s="20"/>
      <c r="J223" s="20"/>
      <c r="K223" s="20"/>
      <c r="L223" s="20"/>
      <c r="M223" s="20"/>
      <c r="N223" s="20"/>
      <c r="O223" s="20"/>
      <c r="P223" s="20"/>
      <c r="Q223" s="20"/>
      <c r="R223" s="20"/>
      <c r="S223" s="20"/>
    </row>
    <row r="224" spans="1:19">
      <c r="A224" s="20"/>
      <c r="B224" s="20"/>
      <c r="C224" s="20"/>
      <c r="D224" s="20"/>
      <c r="E224" s="20"/>
      <c r="F224" s="20"/>
      <c r="G224" s="74"/>
      <c r="H224" s="20"/>
      <c r="I224" s="20"/>
      <c r="J224" s="20"/>
      <c r="K224" s="20"/>
      <c r="L224" s="20"/>
      <c r="M224" s="20"/>
      <c r="N224" s="20"/>
      <c r="O224" s="20"/>
      <c r="P224" s="20"/>
      <c r="Q224" s="20"/>
      <c r="R224" s="20"/>
      <c r="S224" s="20"/>
    </row>
    <row r="225" spans="1:19">
      <c r="A225" s="20"/>
      <c r="B225" s="20"/>
      <c r="C225" s="20"/>
      <c r="D225" s="20"/>
      <c r="E225" s="20"/>
      <c r="F225" s="20"/>
      <c r="G225" s="74"/>
      <c r="H225" s="20"/>
      <c r="I225" s="20"/>
      <c r="J225" s="20"/>
      <c r="K225" s="20"/>
      <c r="L225" s="20"/>
      <c r="M225" s="20"/>
      <c r="N225" s="20"/>
      <c r="O225" s="20"/>
      <c r="P225" s="20"/>
      <c r="Q225" s="20"/>
      <c r="R225" s="20"/>
      <c r="S225" s="20"/>
    </row>
    <row r="226" spans="1:19">
      <c r="A226" s="20"/>
      <c r="B226" s="20"/>
      <c r="C226" s="20"/>
      <c r="D226" s="20"/>
      <c r="E226" s="20"/>
      <c r="F226" s="20"/>
      <c r="G226" s="74"/>
      <c r="H226" s="20"/>
      <c r="I226" s="20"/>
      <c r="J226" s="20"/>
      <c r="K226" s="20"/>
      <c r="L226" s="20"/>
      <c r="M226" s="20"/>
      <c r="N226" s="20"/>
      <c r="O226" s="20"/>
      <c r="P226" s="20"/>
      <c r="Q226" s="20"/>
      <c r="R226" s="20"/>
      <c r="S226" s="20"/>
    </row>
    <row r="227" spans="1:19">
      <c r="A227" s="20"/>
      <c r="B227" s="20"/>
      <c r="C227" s="20"/>
      <c r="D227" s="20"/>
      <c r="E227" s="20"/>
      <c r="F227" s="20"/>
      <c r="G227" s="74"/>
      <c r="H227" s="20"/>
      <c r="I227" s="20"/>
      <c r="J227" s="20"/>
      <c r="K227" s="20"/>
      <c r="L227" s="20"/>
      <c r="M227" s="20"/>
      <c r="N227" s="20"/>
      <c r="O227" s="20"/>
      <c r="P227" s="20"/>
      <c r="Q227" s="20"/>
      <c r="R227" s="20"/>
      <c r="S227" s="20"/>
    </row>
    <row r="228" spans="1:19">
      <c r="A228" s="20"/>
      <c r="B228" s="20"/>
      <c r="C228" s="20"/>
      <c r="D228" s="20"/>
      <c r="E228" s="20"/>
      <c r="F228" s="20"/>
      <c r="G228" s="74"/>
      <c r="H228" s="20"/>
      <c r="I228" s="20"/>
      <c r="J228" s="20"/>
      <c r="K228" s="20"/>
      <c r="L228" s="20"/>
      <c r="M228" s="20"/>
      <c r="N228" s="20"/>
      <c r="O228" s="20"/>
      <c r="P228" s="20"/>
      <c r="Q228" s="20"/>
      <c r="R228" s="20"/>
      <c r="S228" s="20"/>
    </row>
    <row r="229" spans="1:19">
      <c r="A229" s="20"/>
      <c r="B229" s="20"/>
      <c r="C229" s="20"/>
      <c r="D229" s="20"/>
      <c r="E229" s="20"/>
      <c r="F229" s="20"/>
      <c r="G229" s="74"/>
      <c r="H229" s="20"/>
      <c r="I229" s="20"/>
      <c r="J229" s="20"/>
      <c r="K229" s="20"/>
      <c r="L229" s="20"/>
      <c r="M229" s="20"/>
      <c r="N229" s="20"/>
      <c r="O229" s="20"/>
      <c r="P229" s="20"/>
      <c r="Q229" s="20"/>
      <c r="R229" s="20"/>
      <c r="S229" s="20"/>
    </row>
    <row r="230" spans="1:19">
      <c r="A230" s="20"/>
      <c r="B230" s="20"/>
      <c r="C230" s="20"/>
      <c r="D230" s="20"/>
      <c r="E230" s="20"/>
      <c r="F230" s="20"/>
      <c r="G230" s="74"/>
      <c r="H230" s="20"/>
      <c r="I230" s="20"/>
      <c r="J230" s="20"/>
      <c r="K230" s="20"/>
      <c r="L230" s="20"/>
      <c r="M230" s="20"/>
      <c r="N230" s="20"/>
      <c r="O230" s="20"/>
      <c r="P230" s="20"/>
      <c r="Q230" s="20"/>
      <c r="R230" s="20"/>
      <c r="S230" s="20"/>
    </row>
    <row r="231" spans="1:19">
      <c r="A231" s="20"/>
      <c r="B231" s="20"/>
      <c r="C231" s="20"/>
      <c r="D231" s="20"/>
      <c r="E231" s="20"/>
      <c r="F231" s="20"/>
      <c r="G231" s="74"/>
      <c r="H231" s="20"/>
      <c r="I231" s="20"/>
      <c r="J231" s="20"/>
      <c r="K231" s="20"/>
      <c r="L231" s="20"/>
      <c r="M231" s="20"/>
      <c r="N231" s="20"/>
      <c r="O231" s="20"/>
      <c r="P231" s="20"/>
      <c r="Q231" s="20"/>
      <c r="R231" s="20"/>
      <c r="S231" s="20"/>
    </row>
    <row r="232" spans="1:19">
      <c r="A232" s="20"/>
      <c r="B232" s="20"/>
      <c r="C232" s="20"/>
      <c r="D232" s="20"/>
      <c r="E232" s="20"/>
      <c r="F232" s="20"/>
      <c r="G232" s="74"/>
      <c r="H232" s="20"/>
      <c r="I232" s="20"/>
      <c r="J232" s="20"/>
      <c r="K232" s="20"/>
      <c r="L232" s="20"/>
      <c r="M232" s="20"/>
      <c r="N232" s="20"/>
      <c r="O232" s="20"/>
      <c r="P232" s="20"/>
      <c r="Q232" s="20"/>
      <c r="R232" s="20"/>
      <c r="S232" s="20"/>
    </row>
    <row r="233" spans="1:19">
      <c r="A233" s="20"/>
      <c r="B233" s="20"/>
      <c r="C233" s="20"/>
      <c r="D233" s="20"/>
      <c r="E233" s="20"/>
      <c r="F233" s="20"/>
      <c r="G233" s="74"/>
      <c r="H233" s="20"/>
      <c r="I233" s="20"/>
      <c r="J233" s="20"/>
      <c r="K233" s="20"/>
      <c r="L233" s="20"/>
      <c r="M233" s="20"/>
      <c r="N233" s="20"/>
      <c r="O233" s="20"/>
      <c r="P233" s="20"/>
      <c r="Q233" s="20"/>
      <c r="R233" s="20"/>
      <c r="S233" s="20"/>
    </row>
    <row r="234" spans="1:19">
      <c r="A234" s="20"/>
      <c r="B234" s="20"/>
      <c r="C234" s="20"/>
      <c r="D234" s="20"/>
      <c r="E234" s="20"/>
      <c r="F234" s="20"/>
      <c r="G234" s="74"/>
      <c r="H234" s="20"/>
      <c r="I234" s="20"/>
      <c r="J234" s="20"/>
      <c r="K234" s="20"/>
      <c r="L234" s="20"/>
      <c r="M234" s="20"/>
      <c r="N234" s="20"/>
      <c r="O234" s="20"/>
      <c r="P234" s="20"/>
      <c r="Q234" s="20"/>
      <c r="R234" s="20"/>
      <c r="S234" s="20"/>
    </row>
    <row r="235" spans="1:19">
      <c r="A235" s="20"/>
      <c r="B235" s="20"/>
      <c r="C235" s="20"/>
      <c r="D235" s="20"/>
      <c r="E235" s="20"/>
      <c r="F235" s="20"/>
      <c r="G235" s="74"/>
      <c r="H235" s="20"/>
      <c r="I235" s="20"/>
      <c r="J235" s="20"/>
      <c r="K235" s="20"/>
      <c r="L235" s="20"/>
      <c r="M235" s="20"/>
      <c r="N235" s="20"/>
      <c r="O235" s="20"/>
      <c r="P235" s="20"/>
      <c r="Q235" s="20"/>
      <c r="R235" s="20"/>
      <c r="S235" s="20"/>
    </row>
    <row r="236" spans="1:19">
      <c r="A236" s="20"/>
      <c r="B236" s="20"/>
      <c r="C236" s="20"/>
      <c r="D236" s="20"/>
      <c r="E236" s="20"/>
      <c r="F236" s="20"/>
      <c r="G236" s="74"/>
      <c r="H236" s="20"/>
      <c r="I236" s="20"/>
      <c r="J236" s="20"/>
      <c r="K236" s="20"/>
      <c r="L236" s="20"/>
      <c r="M236" s="20"/>
      <c r="N236" s="20"/>
      <c r="O236" s="20"/>
      <c r="P236" s="20"/>
      <c r="Q236" s="20"/>
      <c r="R236" s="20"/>
      <c r="S236" s="20"/>
    </row>
    <row r="237" spans="1:19">
      <c r="A237" s="20"/>
      <c r="B237" s="20"/>
      <c r="C237" s="20"/>
      <c r="D237" s="20"/>
      <c r="E237" s="20"/>
      <c r="F237" s="20"/>
      <c r="G237" s="74"/>
      <c r="H237" s="20"/>
      <c r="I237" s="20"/>
      <c r="J237" s="20"/>
      <c r="K237" s="20"/>
      <c r="L237" s="20"/>
      <c r="M237" s="20"/>
      <c r="N237" s="20"/>
      <c r="O237" s="20"/>
      <c r="P237" s="20"/>
      <c r="Q237" s="20"/>
      <c r="R237" s="20"/>
      <c r="S237" s="20"/>
    </row>
    <row r="238" spans="1:19">
      <c r="A238" s="20"/>
      <c r="B238" s="20"/>
      <c r="C238" s="20"/>
      <c r="D238" s="20"/>
      <c r="E238" s="20"/>
      <c r="F238" s="20"/>
      <c r="G238" s="74"/>
      <c r="H238" s="20"/>
      <c r="I238" s="20"/>
      <c r="J238" s="20"/>
      <c r="K238" s="20"/>
      <c r="L238" s="20"/>
      <c r="M238" s="20"/>
      <c r="N238" s="20"/>
      <c r="O238" s="20"/>
      <c r="P238" s="20"/>
      <c r="Q238" s="20"/>
      <c r="R238" s="20"/>
      <c r="S238" s="20"/>
    </row>
    <row r="239" spans="1:19">
      <c r="A239" s="20"/>
      <c r="B239" s="20"/>
      <c r="C239" s="20"/>
      <c r="D239" s="20"/>
      <c r="E239" s="20"/>
      <c r="F239" s="20"/>
      <c r="G239" s="74"/>
      <c r="H239" s="20"/>
      <c r="I239" s="20"/>
      <c r="J239" s="20"/>
      <c r="K239" s="20"/>
      <c r="L239" s="20"/>
      <c r="M239" s="20"/>
      <c r="N239" s="20"/>
      <c r="O239" s="20"/>
      <c r="P239" s="20"/>
      <c r="Q239" s="20"/>
      <c r="R239" s="20"/>
      <c r="S239" s="20"/>
    </row>
    <row r="240" spans="1:19">
      <c r="A240" s="20"/>
      <c r="B240" s="20"/>
      <c r="C240" s="20"/>
      <c r="D240" s="20"/>
      <c r="E240" s="20"/>
      <c r="F240" s="20"/>
      <c r="G240" s="74"/>
      <c r="H240" s="20"/>
      <c r="I240" s="20"/>
      <c r="J240" s="20"/>
      <c r="K240" s="20"/>
      <c r="L240" s="20"/>
      <c r="M240" s="20"/>
      <c r="N240" s="20"/>
      <c r="O240" s="20"/>
      <c r="P240" s="20"/>
      <c r="Q240" s="20"/>
      <c r="R240" s="20"/>
      <c r="S240" s="20"/>
    </row>
    <row r="241" spans="1:19">
      <c r="A241" s="20"/>
      <c r="B241" s="20"/>
      <c r="C241" s="20"/>
      <c r="D241" s="20"/>
      <c r="E241" s="20"/>
      <c r="F241" s="20"/>
      <c r="G241" s="74"/>
      <c r="H241" s="20"/>
      <c r="I241" s="20"/>
      <c r="J241" s="20"/>
      <c r="K241" s="20"/>
      <c r="L241" s="20"/>
      <c r="M241" s="20"/>
      <c r="N241" s="20"/>
      <c r="O241" s="20"/>
      <c r="P241" s="20"/>
      <c r="Q241" s="20"/>
      <c r="R241" s="20"/>
      <c r="S241" s="20"/>
    </row>
    <row r="242" spans="1:19">
      <c r="A242" s="20"/>
      <c r="B242" s="20"/>
      <c r="C242" s="20"/>
      <c r="D242" s="20"/>
      <c r="E242" s="20"/>
      <c r="F242" s="20"/>
      <c r="G242" s="74"/>
      <c r="H242" s="20"/>
      <c r="I242" s="20"/>
      <c r="J242" s="20"/>
      <c r="K242" s="20"/>
      <c r="L242" s="20"/>
      <c r="M242" s="20"/>
      <c r="N242" s="20"/>
      <c r="O242" s="20"/>
      <c r="P242" s="20"/>
      <c r="Q242" s="20"/>
      <c r="R242" s="20"/>
      <c r="S242" s="20"/>
    </row>
    <row r="243" spans="1:19">
      <c r="A243" s="20"/>
      <c r="B243" s="20"/>
      <c r="C243" s="20"/>
      <c r="D243" s="20"/>
      <c r="E243" s="20"/>
      <c r="F243" s="20"/>
      <c r="G243" s="74"/>
      <c r="H243" s="20"/>
      <c r="I243" s="20"/>
      <c r="J243" s="20"/>
      <c r="K243" s="20"/>
      <c r="L243" s="20"/>
      <c r="M243" s="20"/>
      <c r="N243" s="20"/>
      <c r="O243" s="20"/>
      <c r="P243" s="20"/>
      <c r="Q243" s="20"/>
      <c r="R243" s="20"/>
      <c r="S243" s="20"/>
    </row>
    <row r="244" spans="1:19">
      <c r="A244" s="20"/>
      <c r="B244" s="20"/>
      <c r="C244" s="20"/>
      <c r="D244" s="20"/>
      <c r="E244" s="20"/>
      <c r="F244" s="20"/>
      <c r="G244" s="74"/>
      <c r="H244" s="20"/>
      <c r="I244" s="20"/>
      <c r="J244" s="20"/>
      <c r="K244" s="20"/>
      <c r="L244" s="20"/>
      <c r="M244" s="20"/>
      <c r="N244" s="20"/>
      <c r="O244" s="20"/>
      <c r="P244" s="20"/>
      <c r="Q244" s="20"/>
      <c r="R244" s="20"/>
      <c r="S244" s="20"/>
    </row>
    <row r="245" spans="1:19">
      <c r="A245" s="20"/>
      <c r="B245" s="20"/>
      <c r="C245" s="20"/>
      <c r="D245" s="20"/>
      <c r="E245" s="20"/>
      <c r="F245" s="20"/>
      <c r="G245" s="74"/>
      <c r="H245" s="20"/>
      <c r="I245" s="20"/>
      <c r="J245" s="20"/>
      <c r="K245" s="20"/>
      <c r="L245" s="20"/>
      <c r="M245" s="20"/>
      <c r="N245" s="20"/>
      <c r="O245" s="20"/>
      <c r="Q245" s="20"/>
      <c r="R245" s="20"/>
      <c r="S245" s="20"/>
    </row>
    <row r="246" spans="1:19">
      <c r="A246" s="20"/>
      <c r="B246" s="20"/>
      <c r="C246" s="20"/>
      <c r="D246" s="20"/>
      <c r="E246" s="20"/>
      <c r="F246" s="20"/>
      <c r="G246" s="74"/>
      <c r="H246" s="20"/>
      <c r="I246" s="20"/>
      <c r="J246" s="20"/>
      <c r="K246" s="20"/>
      <c r="L246" s="20"/>
      <c r="M246" s="20"/>
      <c r="N246" s="20"/>
      <c r="O246" s="20"/>
      <c r="Q246" s="20"/>
      <c r="R246" s="20"/>
      <c r="S246" s="20"/>
    </row>
    <row r="247" spans="1:19">
      <c r="A247" s="20"/>
      <c r="B247" s="20"/>
      <c r="C247" s="20"/>
      <c r="D247" s="20"/>
      <c r="E247" s="20"/>
      <c r="F247" s="20"/>
      <c r="G247" s="74"/>
      <c r="H247" s="20"/>
      <c r="I247" s="20"/>
      <c r="J247" s="20"/>
      <c r="K247" s="20"/>
      <c r="L247" s="20"/>
      <c r="M247" s="20"/>
      <c r="N247" s="20"/>
      <c r="O247" s="20"/>
      <c r="Q247" s="20"/>
      <c r="R247" s="20"/>
      <c r="S247" s="20"/>
    </row>
    <row r="248" spans="1:19">
      <c r="A248" s="20"/>
      <c r="B248" s="20"/>
      <c r="C248" s="20"/>
      <c r="D248" s="20"/>
      <c r="E248" s="20"/>
      <c r="F248" s="20"/>
      <c r="G248" s="74"/>
      <c r="H248" s="20"/>
      <c r="I248" s="20"/>
      <c r="J248" s="20"/>
      <c r="K248" s="20"/>
      <c r="L248" s="20"/>
      <c r="M248" s="20"/>
      <c r="N248" s="20"/>
      <c r="O248" s="20"/>
      <c r="Q248" s="20"/>
      <c r="R248" s="20"/>
      <c r="S248" s="20"/>
    </row>
    <row r="249" spans="1:19">
      <c r="A249" s="20"/>
      <c r="B249" s="20"/>
      <c r="C249" s="20"/>
      <c r="D249" s="20"/>
      <c r="E249" s="20"/>
      <c r="F249" s="20"/>
      <c r="G249" s="74"/>
      <c r="H249" s="20"/>
      <c r="I249" s="20"/>
      <c r="J249" s="20"/>
      <c r="K249" s="20"/>
      <c r="L249" s="20"/>
      <c r="M249" s="20"/>
      <c r="N249" s="20"/>
      <c r="O249" s="20"/>
      <c r="Q249" s="20"/>
      <c r="R249" s="20"/>
      <c r="S249" s="20"/>
    </row>
    <row r="250" spans="1:19">
      <c r="A250" s="20"/>
      <c r="B250" s="20"/>
      <c r="C250" s="20"/>
      <c r="D250" s="20"/>
      <c r="E250" s="20"/>
      <c r="F250" s="20"/>
      <c r="G250" s="74"/>
      <c r="H250" s="20"/>
      <c r="I250" s="20"/>
      <c r="J250" s="20"/>
      <c r="K250" s="20"/>
      <c r="L250" s="20"/>
      <c r="M250" s="20"/>
      <c r="N250" s="20"/>
      <c r="O250" s="20"/>
      <c r="Q250" s="20"/>
      <c r="R250" s="20"/>
      <c r="S250" s="20"/>
    </row>
    <row r="251" spans="1:19">
      <c r="A251" s="20"/>
      <c r="B251" s="20"/>
      <c r="C251" s="20"/>
      <c r="D251" s="20"/>
      <c r="E251" s="20"/>
      <c r="F251" s="20"/>
      <c r="G251" s="74"/>
      <c r="H251" s="20"/>
      <c r="I251" s="20"/>
      <c r="J251" s="20"/>
      <c r="K251" s="20"/>
      <c r="L251" s="20"/>
      <c r="M251" s="20"/>
      <c r="N251" s="20"/>
      <c r="O251" s="20"/>
      <c r="Q251" s="20"/>
      <c r="R251" s="20"/>
      <c r="S251" s="20"/>
    </row>
    <row r="252" spans="1:19">
      <c r="A252" s="20"/>
      <c r="B252" s="20"/>
      <c r="C252" s="20"/>
      <c r="D252" s="20"/>
      <c r="E252" s="20"/>
      <c r="F252" s="20"/>
      <c r="G252" s="74"/>
      <c r="H252" s="20"/>
      <c r="I252" s="20"/>
      <c r="J252" s="20"/>
      <c r="K252" s="20"/>
      <c r="L252" s="20"/>
      <c r="M252" s="20"/>
      <c r="N252" s="20"/>
      <c r="O252" s="20"/>
      <c r="Q252" s="20"/>
      <c r="R252" s="20"/>
      <c r="S252" s="20"/>
    </row>
    <row r="253" spans="1:19">
      <c r="A253" s="20"/>
      <c r="B253" s="20"/>
      <c r="C253" s="20"/>
      <c r="D253" s="20"/>
      <c r="E253" s="20"/>
      <c r="F253" s="20"/>
      <c r="G253" s="74"/>
      <c r="H253" s="20"/>
      <c r="I253" s="20"/>
      <c r="J253" s="20"/>
      <c r="K253" s="20"/>
      <c r="L253" s="20"/>
      <c r="M253" s="20"/>
      <c r="N253" s="20"/>
      <c r="O253" s="20"/>
    </row>
    <row r="254" spans="1:19">
      <c r="A254" s="20"/>
      <c r="B254" s="20"/>
      <c r="C254" s="20"/>
      <c r="D254" s="20"/>
      <c r="E254" s="20"/>
      <c r="F254" s="20"/>
      <c r="G254" s="74"/>
      <c r="H254" s="20"/>
      <c r="I254" s="20"/>
      <c r="J254" s="20"/>
      <c r="K254" s="20"/>
      <c r="L254" s="20"/>
      <c r="M254" s="20"/>
      <c r="N254" s="20"/>
      <c r="O254" s="20"/>
    </row>
    <row r="255" spans="1:19">
      <c r="A255" s="20"/>
      <c r="B255" s="20"/>
      <c r="C255" s="20"/>
      <c r="D255" s="20"/>
      <c r="E255" s="20"/>
      <c r="F255" s="20"/>
      <c r="G255" s="74"/>
      <c r="H255" s="20"/>
      <c r="I255" s="20"/>
      <c r="J255" s="20"/>
      <c r="K255" s="20"/>
      <c r="L255" s="20"/>
      <c r="M255" s="20"/>
      <c r="N255" s="20"/>
    </row>
    <row r="256" spans="1:19">
      <c r="A256" s="20"/>
      <c r="B256" s="20"/>
      <c r="C256" s="20"/>
      <c r="D256" s="20"/>
      <c r="E256" s="20"/>
      <c r="F256" s="20"/>
      <c r="G256" s="74"/>
      <c r="H256" s="20"/>
      <c r="I256" s="20"/>
      <c r="J256" s="20"/>
      <c r="K256" s="20"/>
      <c r="L256" s="20"/>
      <c r="M256" s="20"/>
      <c r="N256" s="20"/>
    </row>
    <row r="257" spans="1:14">
      <c r="A257" s="20"/>
      <c r="B257" s="20"/>
      <c r="C257" s="20"/>
      <c r="D257" s="20"/>
      <c r="E257" s="20"/>
      <c r="F257" s="20"/>
      <c r="G257" s="74"/>
      <c r="H257" s="20"/>
      <c r="I257" s="20"/>
      <c r="J257" s="20"/>
      <c r="K257" s="20"/>
      <c r="L257" s="20"/>
      <c r="M257" s="20"/>
      <c r="N257" s="20"/>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P20:P21"/>
    <mergeCell ref="Q20:Q21"/>
    <mergeCell ref="R20:S20"/>
    <mergeCell ref="S3: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4"/>
  <sheetViews>
    <sheetView topLeftCell="F1" zoomScale="90" zoomScaleNormal="90" workbookViewId="0">
      <pane ySplit="3" topLeftCell="A4" activePane="bottomLeft" state="frozen"/>
      <selection activeCell="A3" sqref="A3"/>
      <selection pane="bottomLeft" activeCell="R6" sqref="R6"/>
    </sheetView>
  </sheetViews>
  <sheetFormatPr defaultColWidth="9.140625" defaultRowHeight="24.75" customHeight="1"/>
  <cols>
    <col min="1" max="1" width="5.140625" style="120" customWidth="1"/>
    <col min="2" max="2" width="22.5703125" style="120" customWidth="1"/>
    <col min="3" max="3" width="80.140625" style="120" customWidth="1"/>
    <col min="4" max="4" width="19.28515625" style="120" bestFit="1" customWidth="1"/>
    <col min="5" max="5" width="46.85546875" style="120" customWidth="1"/>
    <col min="6" max="6" width="21.42578125" style="120" customWidth="1"/>
    <col min="7" max="7" width="26.85546875" style="120" customWidth="1"/>
    <col min="8" max="8" width="31.85546875" style="120" customWidth="1"/>
    <col min="9" max="9" width="15.5703125" style="120" customWidth="1"/>
    <col min="10" max="10" width="25" style="120" customWidth="1"/>
    <col min="11" max="11" width="15" style="9" customWidth="1"/>
    <col min="12" max="12" width="20.7109375" style="120" customWidth="1"/>
    <col min="13" max="13" width="10" style="9" customWidth="1"/>
    <col min="14" max="14" width="11" style="9" customWidth="1"/>
    <col min="15" max="15" width="16.140625" style="9" customWidth="1"/>
    <col min="16" max="16" width="18.140625" style="9" customWidth="1"/>
    <col min="17" max="17" width="14.28515625" style="120" customWidth="1"/>
    <col min="18" max="18" width="20" style="120" customWidth="1"/>
    <col min="19" max="19" width="17.140625" style="120" customWidth="1"/>
    <col min="20" max="20" width="12.5703125" style="120" bestFit="1" customWidth="1"/>
    <col min="21" max="16384" width="9.140625" style="120"/>
  </cols>
  <sheetData>
    <row r="1" spans="1:20" ht="22.5" customHeight="1">
      <c r="A1" s="255" t="s">
        <v>1241</v>
      </c>
      <c r="B1" s="255"/>
      <c r="C1" s="255"/>
      <c r="D1" s="255"/>
      <c r="E1" s="255"/>
      <c r="F1" s="255"/>
      <c r="G1" s="255"/>
      <c r="H1" s="255"/>
      <c r="I1" s="255"/>
      <c r="J1" s="255"/>
      <c r="K1" s="254"/>
      <c r="L1" s="254"/>
      <c r="M1" s="254"/>
      <c r="N1" s="254"/>
      <c r="O1" s="254"/>
      <c r="P1" s="254"/>
      <c r="Q1" s="254"/>
      <c r="R1" s="254"/>
      <c r="S1" s="254"/>
      <c r="T1" s="254"/>
    </row>
    <row r="2" spans="1:20" ht="15"/>
    <row r="3" spans="1:20" ht="52.9"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ht="24.75" customHeight="1">
      <c r="A4" s="245"/>
      <c r="B4" s="245"/>
      <c r="C4" s="245"/>
      <c r="D4" s="245"/>
      <c r="E4" s="245"/>
      <c r="F4" s="245"/>
      <c r="G4" s="245"/>
      <c r="H4" s="245"/>
      <c r="I4" s="245"/>
      <c r="J4" s="207" t="s">
        <v>15</v>
      </c>
      <c r="K4" s="86" t="s">
        <v>16</v>
      </c>
      <c r="L4" s="245"/>
      <c r="M4" s="207">
        <v>2020</v>
      </c>
      <c r="N4" s="207">
        <v>2021</v>
      </c>
      <c r="O4" s="207">
        <v>2020</v>
      </c>
      <c r="P4" s="207">
        <v>2021</v>
      </c>
      <c r="Q4" s="207">
        <v>2020</v>
      </c>
      <c r="R4" s="207">
        <v>2021</v>
      </c>
      <c r="S4" s="241"/>
    </row>
    <row r="5" spans="1:20" ht="24.75" customHeight="1">
      <c r="A5" s="205" t="s">
        <v>17</v>
      </c>
      <c r="B5" s="204" t="s">
        <v>18</v>
      </c>
      <c r="C5" s="205" t="s">
        <v>19</v>
      </c>
      <c r="D5" s="205" t="s">
        <v>20</v>
      </c>
      <c r="E5" s="205" t="s">
        <v>21</v>
      </c>
      <c r="F5" s="205" t="s">
        <v>22</v>
      </c>
      <c r="G5" s="208" t="s">
        <v>23</v>
      </c>
      <c r="H5" s="205" t="s">
        <v>24</v>
      </c>
      <c r="I5" s="205" t="s">
        <v>25</v>
      </c>
      <c r="J5" s="205" t="s">
        <v>26</v>
      </c>
      <c r="K5" s="85" t="s">
        <v>27</v>
      </c>
      <c r="L5" s="205" t="s">
        <v>28</v>
      </c>
      <c r="M5" s="205" t="s">
        <v>29</v>
      </c>
      <c r="N5" s="205" t="s">
        <v>30</v>
      </c>
      <c r="O5" s="205" t="s">
        <v>31</v>
      </c>
      <c r="P5" s="205" t="s">
        <v>32</v>
      </c>
      <c r="Q5" s="205" t="s">
        <v>33</v>
      </c>
      <c r="R5" s="205" t="s">
        <v>34</v>
      </c>
      <c r="S5" s="206" t="s">
        <v>35</v>
      </c>
    </row>
    <row r="6" spans="1:20" s="36" customFormat="1" ht="167.25" customHeight="1">
      <c r="A6" s="112">
        <v>1</v>
      </c>
      <c r="B6" s="113" t="s">
        <v>431</v>
      </c>
      <c r="C6" s="157" t="s">
        <v>1055</v>
      </c>
      <c r="D6" s="122" t="s">
        <v>295</v>
      </c>
      <c r="E6" s="113" t="s">
        <v>1056</v>
      </c>
      <c r="F6" s="122" t="s">
        <v>543</v>
      </c>
      <c r="G6" s="162" t="s">
        <v>313</v>
      </c>
      <c r="H6" s="122" t="s">
        <v>604</v>
      </c>
      <c r="I6" s="122" t="s">
        <v>1057</v>
      </c>
      <c r="J6" s="122" t="s">
        <v>1058</v>
      </c>
      <c r="K6" s="163" t="s">
        <v>592</v>
      </c>
      <c r="L6" s="185" t="s">
        <v>314</v>
      </c>
      <c r="M6" s="122" t="s">
        <v>315</v>
      </c>
      <c r="N6" s="149" t="s">
        <v>66</v>
      </c>
      <c r="O6" s="149">
        <v>1625</v>
      </c>
      <c r="P6" s="149">
        <v>0</v>
      </c>
      <c r="Q6" s="149">
        <v>1625</v>
      </c>
      <c r="R6" s="149">
        <v>0</v>
      </c>
      <c r="S6" s="157" t="s">
        <v>1231</v>
      </c>
    </row>
    <row r="7" spans="1:20" s="36" customFormat="1" ht="156">
      <c r="A7" s="112">
        <v>2</v>
      </c>
      <c r="B7" s="113" t="s">
        <v>431</v>
      </c>
      <c r="C7" s="157" t="s">
        <v>1059</v>
      </c>
      <c r="D7" s="122" t="s">
        <v>295</v>
      </c>
      <c r="E7" s="113" t="s">
        <v>1056</v>
      </c>
      <c r="F7" s="122" t="s">
        <v>543</v>
      </c>
      <c r="G7" s="27" t="s">
        <v>313</v>
      </c>
      <c r="H7" s="113" t="s">
        <v>591</v>
      </c>
      <c r="I7" s="122" t="s">
        <v>1057</v>
      </c>
      <c r="J7" s="113" t="s">
        <v>1058</v>
      </c>
      <c r="K7" s="114" t="s">
        <v>1265</v>
      </c>
      <c r="L7" s="113" t="s">
        <v>314</v>
      </c>
      <c r="M7" s="113"/>
      <c r="N7" s="113" t="s">
        <v>316</v>
      </c>
      <c r="O7" s="115">
        <v>0</v>
      </c>
      <c r="P7" s="115">
        <v>0</v>
      </c>
      <c r="Q7" s="115">
        <v>0</v>
      </c>
      <c r="R7" s="115">
        <v>0</v>
      </c>
      <c r="S7" s="157" t="s">
        <v>1231</v>
      </c>
    </row>
    <row r="8" spans="1:20" s="37" customFormat="1" ht="168">
      <c r="A8" s="112">
        <v>3</v>
      </c>
      <c r="B8" s="113" t="s">
        <v>83</v>
      </c>
      <c r="C8" s="113" t="s">
        <v>491</v>
      </c>
      <c r="D8" s="113" t="s">
        <v>295</v>
      </c>
      <c r="E8" s="113" t="s">
        <v>416</v>
      </c>
      <c r="F8" s="113" t="s">
        <v>317</v>
      </c>
      <c r="G8" s="27" t="s">
        <v>318</v>
      </c>
      <c r="H8" s="113" t="s">
        <v>1060</v>
      </c>
      <c r="I8" s="113" t="s">
        <v>490</v>
      </c>
      <c r="J8" s="113" t="s">
        <v>1058</v>
      </c>
      <c r="K8" s="114" t="s">
        <v>1061</v>
      </c>
      <c r="L8" s="113" t="s">
        <v>319</v>
      </c>
      <c r="M8" s="113"/>
      <c r="N8" s="113" t="s">
        <v>320</v>
      </c>
      <c r="O8" s="115">
        <v>0</v>
      </c>
      <c r="P8" s="115">
        <v>6000</v>
      </c>
      <c r="Q8" s="115">
        <v>0</v>
      </c>
      <c r="R8" s="115">
        <v>6000</v>
      </c>
      <c r="S8" s="157" t="s">
        <v>1231</v>
      </c>
    </row>
    <row r="9" spans="1:20" s="37" customFormat="1" ht="276">
      <c r="A9" s="112">
        <v>4</v>
      </c>
      <c r="B9" s="113" t="s">
        <v>83</v>
      </c>
      <c r="C9" s="113" t="s">
        <v>411</v>
      </c>
      <c r="D9" s="113" t="s">
        <v>61</v>
      </c>
      <c r="E9" s="113" t="s">
        <v>488</v>
      </c>
      <c r="F9" s="113" t="s">
        <v>62</v>
      </c>
      <c r="G9" s="27" t="s">
        <v>420</v>
      </c>
      <c r="H9" s="113" t="s">
        <v>412</v>
      </c>
      <c r="I9" s="113" t="s">
        <v>408</v>
      </c>
      <c r="J9" s="113" t="s">
        <v>413</v>
      </c>
      <c r="K9" s="114" t="s">
        <v>1062</v>
      </c>
      <c r="L9" s="113" t="s">
        <v>409</v>
      </c>
      <c r="M9" s="113" t="s">
        <v>410</v>
      </c>
      <c r="N9" s="113" t="s">
        <v>112</v>
      </c>
      <c r="O9" s="115">
        <v>154976.20000000001</v>
      </c>
      <c r="P9" s="115">
        <v>160000</v>
      </c>
      <c r="Q9" s="115">
        <v>154976.20000000001</v>
      </c>
      <c r="R9" s="115">
        <v>160000</v>
      </c>
      <c r="S9" s="157" t="s">
        <v>1240</v>
      </c>
    </row>
    <row r="10" spans="1:20" s="37" customFormat="1" ht="125.45" customHeight="1">
      <c r="A10" s="112">
        <v>5</v>
      </c>
      <c r="B10" s="113" t="s">
        <v>83</v>
      </c>
      <c r="C10" s="113" t="s">
        <v>417</v>
      </c>
      <c r="D10" s="113" t="s">
        <v>295</v>
      </c>
      <c r="E10" s="113" t="s">
        <v>416</v>
      </c>
      <c r="F10" s="113" t="s">
        <v>62</v>
      </c>
      <c r="G10" s="27" t="s">
        <v>1063</v>
      </c>
      <c r="H10" s="113" t="s">
        <v>418</v>
      </c>
      <c r="I10" s="113" t="s">
        <v>414</v>
      </c>
      <c r="J10" s="113" t="s">
        <v>419</v>
      </c>
      <c r="K10" s="114" t="s">
        <v>458</v>
      </c>
      <c r="L10" s="113" t="s">
        <v>415</v>
      </c>
      <c r="M10" s="113" t="s">
        <v>1137</v>
      </c>
      <c r="N10" s="113" t="s">
        <v>73</v>
      </c>
      <c r="O10" s="115">
        <v>906151</v>
      </c>
      <c r="P10" s="115">
        <v>800000</v>
      </c>
      <c r="Q10" s="115">
        <v>906151</v>
      </c>
      <c r="R10" s="115">
        <v>800000</v>
      </c>
      <c r="S10" s="157" t="s">
        <v>1240</v>
      </c>
    </row>
    <row r="11" spans="1:20" s="30" customFormat="1" ht="259.89999999999998" customHeight="1">
      <c r="A11" s="112">
        <v>6</v>
      </c>
      <c r="B11" s="113" t="s">
        <v>83</v>
      </c>
      <c r="C11" s="113" t="s">
        <v>393</v>
      </c>
      <c r="D11" s="113" t="s">
        <v>422</v>
      </c>
      <c r="E11" s="113" t="s">
        <v>416</v>
      </c>
      <c r="F11" s="113" t="s">
        <v>62</v>
      </c>
      <c r="G11" s="27" t="s">
        <v>1064</v>
      </c>
      <c r="H11" s="113" t="s">
        <v>570</v>
      </c>
      <c r="I11" s="113" t="s">
        <v>1065</v>
      </c>
      <c r="J11" s="113" t="s">
        <v>503</v>
      </c>
      <c r="K11" s="114" t="s">
        <v>504</v>
      </c>
      <c r="L11" s="113" t="s">
        <v>421</v>
      </c>
      <c r="M11" s="113" t="s">
        <v>66</v>
      </c>
      <c r="N11" s="113" t="s">
        <v>73</v>
      </c>
      <c r="O11" s="115">
        <v>0</v>
      </c>
      <c r="P11" s="115">
        <v>100000</v>
      </c>
      <c r="Q11" s="115">
        <v>0</v>
      </c>
      <c r="R11" s="115">
        <v>100000</v>
      </c>
      <c r="S11" s="157" t="s">
        <v>1232</v>
      </c>
    </row>
    <row r="12" spans="1:20" s="30" customFormat="1" ht="259.89999999999998" customHeight="1">
      <c r="A12" s="112">
        <v>7</v>
      </c>
      <c r="B12" s="113" t="s">
        <v>432</v>
      </c>
      <c r="C12" s="27" t="s">
        <v>427</v>
      </c>
      <c r="D12" s="113" t="s">
        <v>326</v>
      </c>
      <c r="E12" s="113" t="s">
        <v>426</v>
      </c>
      <c r="F12" s="113" t="s">
        <v>62</v>
      </c>
      <c r="G12" s="27" t="s">
        <v>423</v>
      </c>
      <c r="H12" s="113" t="s">
        <v>428</v>
      </c>
      <c r="I12" s="113" t="s">
        <v>424</v>
      </c>
      <c r="J12" s="113" t="s">
        <v>429</v>
      </c>
      <c r="K12" s="114" t="s">
        <v>430</v>
      </c>
      <c r="L12" s="113" t="s">
        <v>425</v>
      </c>
      <c r="M12" s="113" t="s">
        <v>73</v>
      </c>
      <c r="N12" s="113" t="s">
        <v>73</v>
      </c>
      <c r="O12" s="115">
        <v>194832</v>
      </c>
      <c r="P12" s="115">
        <v>194832</v>
      </c>
      <c r="Q12" s="115">
        <v>194832</v>
      </c>
      <c r="R12" s="115">
        <v>194832</v>
      </c>
      <c r="S12" s="157" t="s">
        <v>1239</v>
      </c>
    </row>
    <row r="13" spans="1:20" s="30" customFormat="1" ht="205.5" customHeight="1">
      <c r="A13" s="112">
        <v>8</v>
      </c>
      <c r="B13" s="113" t="s">
        <v>83</v>
      </c>
      <c r="C13" s="113" t="s">
        <v>393</v>
      </c>
      <c r="D13" s="113" t="s">
        <v>61</v>
      </c>
      <c r="E13" s="113" t="s">
        <v>416</v>
      </c>
      <c r="F13" s="113" t="s">
        <v>62</v>
      </c>
      <c r="G13" s="113" t="s">
        <v>433</v>
      </c>
      <c r="H13" s="113" t="s">
        <v>436</v>
      </c>
      <c r="I13" s="113" t="s">
        <v>434</v>
      </c>
      <c r="J13" s="113" t="s">
        <v>437</v>
      </c>
      <c r="K13" s="114" t="s">
        <v>438</v>
      </c>
      <c r="L13" s="113" t="s">
        <v>435</v>
      </c>
      <c r="M13" s="113" t="s">
        <v>593</v>
      </c>
      <c r="N13" s="113" t="s">
        <v>73</v>
      </c>
      <c r="O13" s="115">
        <v>71382.600000000006</v>
      </c>
      <c r="P13" s="115">
        <v>35000</v>
      </c>
      <c r="Q13" s="115">
        <v>71382.600000000006</v>
      </c>
      <c r="R13" s="115">
        <v>35000</v>
      </c>
      <c r="S13" s="157" t="s">
        <v>1232</v>
      </c>
    </row>
    <row r="14" spans="1:20" s="30" customFormat="1" ht="229.5" customHeight="1">
      <c r="A14" s="112">
        <v>9</v>
      </c>
      <c r="B14" s="113" t="s">
        <v>83</v>
      </c>
      <c r="C14" s="113" t="s">
        <v>393</v>
      </c>
      <c r="D14" s="113" t="s">
        <v>61</v>
      </c>
      <c r="E14" s="113" t="s">
        <v>416</v>
      </c>
      <c r="F14" s="113" t="s">
        <v>62</v>
      </c>
      <c r="G14" s="113" t="s">
        <v>440</v>
      </c>
      <c r="H14" s="113" t="s">
        <v>439</v>
      </c>
      <c r="I14" s="113" t="s">
        <v>441</v>
      </c>
      <c r="J14" s="113" t="s">
        <v>1066</v>
      </c>
      <c r="K14" s="114" t="s">
        <v>1067</v>
      </c>
      <c r="L14" s="113" t="s">
        <v>435</v>
      </c>
      <c r="M14" s="186" t="s">
        <v>66</v>
      </c>
      <c r="N14" s="113" t="s">
        <v>127</v>
      </c>
      <c r="O14" s="115">
        <v>0</v>
      </c>
      <c r="P14" s="115">
        <v>100000</v>
      </c>
      <c r="Q14" s="115">
        <v>0</v>
      </c>
      <c r="R14" s="115">
        <v>100000</v>
      </c>
      <c r="S14" s="157" t="s">
        <v>1232</v>
      </c>
    </row>
    <row r="15" spans="1:20" s="30" customFormat="1" ht="288">
      <c r="A15" s="112">
        <v>10</v>
      </c>
      <c r="B15" s="113" t="s">
        <v>432</v>
      </c>
      <c r="C15" s="27" t="s">
        <v>1068</v>
      </c>
      <c r="D15" s="113" t="s">
        <v>326</v>
      </c>
      <c r="E15" s="113" t="s">
        <v>426</v>
      </c>
      <c r="F15" s="113" t="s">
        <v>62</v>
      </c>
      <c r="G15" s="113" t="s">
        <v>1069</v>
      </c>
      <c r="H15" s="113" t="s">
        <v>1070</v>
      </c>
      <c r="I15" s="113" t="s">
        <v>442</v>
      </c>
      <c r="J15" s="113" t="s">
        <v>445</v>
      </c>
      <c r="K15" s="114" t="s">
        <v>446</v>
      </c>
      <c r="L15" s="113" t="s">
        <v>443</v>
      </c>
      <c r="M15" s="113" t="s">
        <v>444</v>
      </c>
      <c r="N15" s="113" t="s">
        <v>444</v>
      </c>
      <c r="O15" s="115">
        <v>60000</v>
      </c>
      <c r="P15" s="115">
        <v>60000</v>
      </c>
      <c r="Q15" s="115">
        <v>60000</v>
      </c>
      <c r="R15" s="115">
        <v>60000</v>
      </c>
      <c r="S15" s="157" t="s">
        <v>1239</v>
      </c>
    </row>
    <row r="16" spans="1:20" ht="211.5" customHeight="1">
      <c r="A16" s="138">
        <v>11</v>
      </c>
      <c r="B16" s="113" t="s">
        <v>432</v>
      </c>
      <c r="C16" s="27" t="s">
        <v>1238</v>
      </c>
      <c r="D16" s="113" t="s">
        <v>447</v>
      </c>
      <c r="E16" s="113" t="s">
        <v>646</v>
      </c>
      <c r="F16" s="113" t="s">
        <v>594</v>
      </c>
      <c r="G16" s="113" t="s">
        <v>1237</v>
      </c>
      <c r="H16" s="113" t="s">
        <v>1236</v>
      </c>
      <c r="I16" s="113" t="s">
        <v>595</v>
      </c>
      <c r="J16" s="113" t="s">
        <v>1235</v>
      </c>
      <c r="K16" s="114" t="s">
        <v>1266</v>
      </c>
      <c r="L16" s="113" t="s">
        <v>1234</v>
      </c>
      <c r="M16" s="113" t="s">
        <v>1233</v>
      </c>
      <c r="N16" s="113" t="s">
        <v>73</v>
      </c>
      <c r="O16" s="124">
        <v>48796</v>
      </c>
      <c r="P16" s="124">
        <v>395000</v>
      </c>
      <c r="Q16" s="124">
        <v>48796</v>
      </c>
      <c r="R16" s="124">
        <v>395000</v>
      </c>
      <c r="S16" s="157" t="s">
        <v>1232</v>
      </c>
    </row>
    <row r="17" spans="1:20" ht="246.6" customHeight="1">
      <c r="A17" s="127">
        <v>12</v>
      </c>
      <c r="B17" s="113" t="s">
        <v>375</v>
      </c>
      <c r="C17" s="27" t="s">
        <v>1136</v>
      </c>
      <c r="D17" s="113" t="s">
        <v>1072</v>
      </c>
      <c r="E17" s="113" t="s">
        <v>1138</v>
      </c>
      <c r="F17" s="113" t="s">
        <v>1071</v>
      </c>
      <c r="G17" s="27" t="s">
        <v>1073</v>
      </c>
      <c r="H17" s="113" t="s">
        <v>505</v>
      </c>
      <c r="I17" s="113" t="s">
        <v>506</v>
      </c>
      <c r="J17" s="113" t="s">
        <v>1139</v>
      </c>
      <c r="K17" s="113" t="s">
        <v>1140</v>
      </c>
      <c r="L17" s="113" t="s">
        <v>507</v>
      </c>
      <c r="M17" s="113" t="s">
        <v>315</v>
      </c>
      <c r="N17" s="113" t="s">
        <v>73</v>
      </c>
      <c r="O17" s="115">
        <v>300000</v>
      </c>
      <c r="P17" s="115">
        <v>130000</v>
      </c>
      <c r="Q17" s="115">
        <v>300000</v>
      </c>
      <c r="R17" s="115">
        <v>130000</v>
      </c>
      <c r="S17" s="157" t="s">
        <v>1219</v>
      </c>
    </row>
    <row r="18" spans="1:20" ht="405.95" customHeight="1">
      <c r="A18" s="138">
        <v>13</v>
      </c>
      <c r="B18" s="113" t="s">
        <v>1098</v>
      </c>
      <c r="C18" s="27" t="s">
        <v>1100</v>
      </c>
      <c r="D18" s="113" t="s">
        <v>354</v>
      </c>
      <c r="E18" s="113" t="s">
        <v>1099</v>
      </c>
      <c r="F18" s="113" t="s">
        <v>1074</v>
      </c>
      <c r="G18" s="27" t="s">
        <v>596</v>
      </c>
      <c r="H18" s="187" t="s">
        <v>597</v>
      </c>
      <c r="I18" s="113" t="s">
        <v>162</v>
      </c>
      <c r="J18" s="113" t="s">
        <v>162</v>
      </c>
      <c r="K18" s="189">
        <v>73242</v>
      </c>
      <c r="L18" s="188" t="s">
        <v>598</v>
      </c>
      <c r="M18" s="113" t="s">
        <v>410</v>
      </c>
      <c r="N18" s="113" t="s">
        <v>410</v>
      </c>
      <c r="O18" s="115">
        <v>33242</v>
      </c>
      <c r="P18" s="115">
        <v>40000</v>
      </c>
      <c r="Q18" s="124">
        <v>33242</v>
      </c>
      <c r="R18" s="124">
        <v>40000</v>
      </c>
      <c r="S18" s="113" t="s">
        <v>1231</v>
      </c>
    </row>
    <row r="19" spans="1:20" ht="405.95" customHeight="1">
      <c r="A19" s="138">
        <v>14</v>
      </c>
      <c r="B19" s="113" t="s">
        <v>1230</v>
      </c>
      <c r="C19" s="27" t="s">
        <v>1229</v>
      </c>
      <c r="D19" s="113" t="s">
        <v>1228</v>
      </c>
      <c r="E19" s="113" t="s">
        <v>1227</v>
      </c>
      <c r="F19" s="113" t="s">
        <v>543</v>
      </c>
      <c r="G19" s="27" t="s">
        <v>1226</v>
      </c>
      <c r="H19" s="187" t="s">
        <v>1225</v>
      </c>
      <c r="I19" s="113" t="s">
        <v>1224</v>
      </c>
      <c r="J19" s="113" t="s">
        <v>1223</v>
      </c>
      <c r="K19" s="217" t="s">
        <v>1222</v>
      </c>
      <c r="L19" s="113" t="s">
        <v>1221</v>
      </c>
      <c r="M19" s="113"/>
      <c r="N19" s="113" t="s">
        <v>1220</v>
      </c>
      <c r="O19" s="115">
        <v>0</v>
      </c>
      <c r="P19" s="115">
        <v>110000</v>
      </c>
      <c r="Q19" s="124">
        <v>0</v>
      </c>
      <c r="R19" s="124">
        <v>110000</v>
      </c>
      <c r="S19" s="113" t="s">
        <v>1219</v>
      </c>
    </row>
    <row r="20" spans="1:20" ht="18" customHeight="1">
      <c r="A20" s="125"/>
      <c r="B20" s="125"/>
      <c r="C20" s="125"/>
      <c r="D20" s="125"/>
      <c r="E20" s="125"/>
      <c r="F20" s="125"/>
      <c r="G20" s="125"/>
      <c r="H20" s="125"/>
      <c r="I20" s="125"/>
      <c r="J20" s="125"/>
      <c r="K20" s="125"/>
      <c r="L20" s="125"/>
      <c r="M20" s="125"/>
      <c r="N20" s="125"/>
      <c r="O20" s="125"/>
      <c r="P20" s="125"/>
      <c r="Q20" s="125"/>
      <c r="R20" s="125"/>
      <c r="S20" s="125"/>
    </row>
    <row r="21" spans="1:20" ht="13.5" customHeight="1">
      <c r="Q21" s="229"/>
      <c r="R21" s="230" t="s">
        <v>1102</v>
      </c>
      <c r="S21" s="227" t="s">
        <v>1103</v>
      </c>
      <c r="T21" s="228"/>
    </row>
    <row r="22" spans="1:20" ht="12.75" customHeight="1">
      <c r="Q22" s="229"/>
      <c r="R22" s="230"/>
      <c r="S22" s="203">
        <v>2020</v>
      </c>
      <c r="T22" s="203">
        <v>2021</v>
      </c>
    </row>
    <row r="23" spans="1:20" ht="17.25" customHeight="1">
      <c r="Q23" s="203" t="s">
        <v>58</v>
      </c>
      <c r="R23" s="198">
        <v>14</v>
      </c>
      <c r="S23" s="130">
        <f>Q19+Q18+Q17+Q16+Q15+Q14+Q13+Q12+Q11+Q10+Q9+Q8+Q7+Q6</f>
        <v>1771004.8</v>
      </c>
      <c r="T23" s="199">
        <f>R6+R7+R8+R9+R10+R11+R12+R13+R14+R15+R16+R17+R18+R19</f>
        <v>2130832</v>
      </c>
    </row>
    <row r="24" spans="1:20" ht="24.75" customHeight="1">
      <c r="R24" s="98"/>
    </row>
  </sheetData>
  <mergeCells count="19">
    <mergeCell ref="R21:R22"/>
    <mergeCell ref="S21:T21"/>
    <mergeCell ref="Q21:Q22"/>
    <mergeCell ref="A1:T1"/>
    <mergeCell ref="A3:A4"/>
    <mergeCell ref="B3:B4"/>
    <mergeCell ref="C3:C4"/>
    <mergeCell ref="D3:D4"/>
    <mergeCell ref="E3:E4"/>
    <mergeCell ref="F3:F4"/>
    <mergeCell ref="G3:G4"/>
    <mergeCell ref="H3:H4"/>
    <mergeCell ref="I3:I4"/>
    <mergeCell ref="S3:S4"/>
    <mergeCell ref="J3:K3"/>
    <mergeCell ref="L3:L4"/>
    <mergeCell ref="M3:N3"/>
    <mergeCell ref="O3:P3"/>
    <mergeCell ref="Q3:R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5"/>
  <sheetViews>
    <sheetView zoomScale="70" zoomScaleNormal="70" workbookViewId="0">
      <pane ySplit="3" topLeftCell="A11" activePane="bottomLeft" state="frozen"/>
      <selection activeCell="A3" sqref="A3"/>
      <selection pane="bottomLeft" activeCell="Q15" sqref="Q15"/>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8.28515625" customWidth="1"/>
    <col min="8" max="8" width="19.28515625" bestFit="1" customWidth="1"/>
    <col min="9" max="9" width="25.5703125" customWidth="1"/>
    <col min="10" max="10" width="14.28515625" customWidth="1"/>
    <col min="12" max="12" width="22.7109375" customWidth="1"/>
    <col min="13" max="13" width="15.5703125" customWidth="1"/>
    <col min="14" max="14" width="16.5703125" customWidth="1"/>
    <col min="15" max="15" width="15.140625" customWidth="1"/>
    <col min="16" max="16" width="16.28515625" customWidth="1"/>
    <col min="17" max="17" width="13.42578125" customWidth="1"/>
    <col min="18" max="18" width="18.5703125" customWidth="1"/>
    <col min="19" max="19" width="13.5703125" customWidth="1"/>
  </cols>
  <sheetData>
    <row r="1" spans="1:20" ht="15.75">
      <c r="A1" s="255" t="s">
        <v>1257</v>
      </c>
      <c r="B1" s="255"/>
      <c r="C1" s="255"/>
      <c r="D1" s="255"/>
      <c r="E1" s="255"/>
      <c r="F1" s="255"/>
      <c r="G1" s="255"/>
      <c r="H1" s="255"/>
      <c r="I1" s="255"/>
      <c r="J1" s="255"/>
      <c r="K1" s="254"/>
      <c r="L1" s="254"/>
      <c r="M1" s="254"/>
      <c r="N1" s="254"/>
      <c r="O1" s="254"/>
      <c r="P1" s="254"/>
      <c r="Q1" s="254"/>
      <c r="R1" s="254"/>
      <c r="S1" s="254"/>
      <c r="T1" s="254"/>
    </row>
    <row r="2" spans="1:20">
      <c r="K2" s="9"/>
      <c r="M2" s="9"/>
      <c r="N2" s="9"/>
      <c r="O2" s="9"/>
      <c r="P2" s="9"/>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ht="24">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8" customFormat="1" ht="409.5" customHeight="1">
      <c r="A6" s="10">
        <v>1</v>
      </c>
      <c r="B6" s="50" t="s">
        <v>375</v>
      </c>
      <c r="C6" s="31" t="s">
        <v>888</v>
      </c>
      <c r="D6" s="50" t="s">
        <v>61</v>
      </c>
      <c r="E6" s="50" t="s">
        <v>391</v>
      </c>
      <c r="F6" s="50" t="s">
        <v>872</v>
      </c>
      <c r="G6" s="50" t="s">
        <v>372</v>
      </c>
      <c r="H6" s="50" t="s">
        <v>605</v>
      </c>
      <c r="I6" s="50" t="s">
        <v>606</v>
      </c>
      <c r="J6" s="50" t="s">
        <v>376</v>
      </c>
      <c r="K6" s="5" t="s">
        <v>582</v>
      </c>
      <c r="L6" s="50" t="s">
        <v>581</v>
      </c>
      <c r="M6" s="50" t="s">
        <v>127</v>
      </c>
      <c r="N6" s="50" t="s">
        <v>73</v>
      </c>
      <c r="O6" s="6">
        <v>365000</v>
      </c>
      <c r="P6" s="6">
        <v>604000</v>
      </c>
      <c r="Q6" s="6">
        <v>365000</v>
      </c>
      <c r="R6" s="6">
        <v>604000</v>
      </c>
      <c r="S6" s="7" t="s">
        <v>374</v>
      </c>
    </row>
    <row r="7" spans="1:20" s="8" customFormat="1" ht="408.75" customHeight="1">
      <c r="A7" s="10">
        <v>2</v>
      </c>
      <c r="B7" s="50" t="s">
        <v>375</v>
      </c>
      <c r="C7" s="7" t="s">
        <v>377</v>
      </c>
      <c r="D7" s="50" t="s">
        <v>61</v>
      </c>
      <c r="E7" s="50" t="s">
        <v>889</v>
      </c>
      <c r="F7" s="50" t="s">
        <v>543</v>
      </c>
      <c r="G7" s="50" t="s">
        <v>372</v>
      </c>
      <c r="H7" s="50" t="s">
        <v>585</v>
      </c>
      <c r="I7" s="50" t="s">
        <v>583</v>
      </c>
      <c r="J7" s="50" t="s">
        <v>378</v>
      </c>
      <c r="K7" s="5" t="s">
        <v>586</v>
      </c>
      <c r="L7" s="50" t="s">
        <v>584</v>
      </c>
      <c r="M7" s="50" t="s">
        <v>66</v>
      </c>
      <c r="N7" s="50" t="s">
        <v>127</v>
      </c>
      <c r="O7" s="6">
        <v>0</v>
      </c>
      <c r="P7" s="6">
        <v>100000</v>
      </c>
      <c r="Q7" s="6">
        <v>0</v>
      </c>
      <c r="R7" s="6">
        <v>100000</v>
      </c>
      <c r="S7" s="7" t="s">
        <v>374</v>
      </c>
    </row>
    <row r="8" spans="1:20" s="8" customFormat="1" ht="409.5">
      <c r="A8" s="10">
        <v>3</v>
      </c>
      <c r="B8" s="50" t="s">
        <v>375</v>
      </c>
      <c r="C8" s="7" t="s">
        <v>377</v>
      </c>
      <c r="D8" s="50" t="s">
        <v>61</v>
      </c>
      <c r="E8" s="50" t="s">
        <v>486</v>
      </c>
      <c r="F8" s="50" t="s">
        <v>872</v>
      </c>
      <c r="G8" s="50" t="s">
        <v>379</v>
      </c>
      <c r="H8" s="50" t="s">
        <v>571</v>
      </c>
      <c r="I8" s="50" t="s">
        <v>587</v>
      </c>
      <c r="J8" s="50" t="s">
        <v>380</v>
      </c>
      <c r="K8" s="5" t="s">
        <v>588</v>
      </c>
      <c r="L8" s="50" t="s">
        <v>373</v>
      </c>
      <c r="M8" s="50" t="s">
        <v>112</v>
      </c>
      <c r="N8" s="50" t="s">
        <v>127</v>
      </c>
      <c r="O8" s="6">
        <v>89000</v>
      </c>
      <c r="P8" s="6">
        <v>121500</v>
      </c>
      <c r="Q8" s="6">
        <v>89000</v>
      </c>
      <c r="R8" s="6">
        <v>121500</v>
      </c>
      <c r="S8" s="7" t="s">
        <v>374</v>
      </c>
    </row>
    <row r="9" spans="1:20" s="8" customFormat="1" ht="409.6" customHeight="1">
      <c r="A9" s="10">
        <v>4</v>
      </c>
      <c r="B9" s="50" t="s">
        <v>375</v>
      </c>
      <c r="C9" s="7" t="s">
        <v>377</v>
      </c>
      <c r="D9" s="50" t="s">
        <v>61</v>
      </c>
      <c r="E9" s="50" t="s">
        <v>889</v>
      </c>
      <c r="F9" s="50" t="s">
        <v>890</v>
      </c>
      <c r="G9" s="50" t="s">
        <v>487</v>
      </c>
      <c r="H9" s="50" t="s">
        <v>382</v>
      </c>
      <c r="I9" s="50" t="s">
        <v>381</v>
      </c>
      <c r="J9" s="50" t="s">
        <v>383</v>
      </c>
      <c r="K9" s="5" t="s">
        <v>494</v>
      </c>
      <c r="L9" s="50" t="s">
        <v>581</v>
      </c>
      <c r="M9" s="50" t="s">
        <v>112</v>
      </c>
      <c r="N9" s="50" t="s">
        <v>127</v>
      </c>
      <c r="O9" s="6">
        <v>119610</v>
      </c>
      <c r="P9" s="6">
        <v>116500</v>
      </c>
      <c r="Q9" s="6">
        <v>119610</v>
      </c>
      <c r="R9" s="6">
        <v>116500</v>
      </c>
      <c r="S9" s="7" t="s">
        <v>374</v>
      </c>
    </row>
    <row r="10" spans="1:20" s="8" customFormat="1" ht="409.5" customHeight="1">
      <c r="A10" s="10">
        <v>5</v>
      </c>
      <c r="B10" s="50" t="s">
        <v>375</v>
      </c>
      <c r="C10" s="7" t="s">
        <v>377</v>
      </c>
      <c r="D10" s="50" t="s">
        <v>61</v>
      </c>
      <c r="E10" s="50" t="s">
        <v>889</v>
      </c>
      <c r="F10" s="50" t="s">
        <v>872</v>
      </c>
      <c r="G10" s="50" t="s">
        <v>384</v>
      </c>
      <c r="H10" s="50" t="s">
        <v>572</v>
      </c>
      <c r="I10" s="50" t="s">
        <v>589</v>
      </c>
      <c r="J10" s="50" t="s">
        <v>385</v>
      </c>
      <c r="K10" s="5" t="s">
        <v>590</v>
      </c>
      <c r="L10" s="50" t="s">
        <v>584</v>
      </c>
      <c r="M10" s="50" t="s">
        <v>66</v>
      </c>
      <c r="N10" s="50" t="s">
        <v>112</v>
      </c>
      <c r="O10" s="6">
        <v>0</v>
      </c>
      <c r="P10" s="6">
        <v>120540</v>
      </c>
      <c r="Q10" s="6">
        <v>0</v>
      </c>
      <c r="R10" s="6">
        <v>98000</v>
      </c>
      <c r="S10" s="7" t="s">
        <v>374</v>
      </c>
    </row>
    <row r="11" spans="1:20" s="8" customFormat="1" ht="363.75" customHeight="1">
      <c r="A11" s="10">
        <v>6</v>
      </c>
      <c r="B11" s="50" t="s">
        <v>375</v>
      </c>
      <c r="C11" s="7" t="s">
        <v>388</v>
      </c>
      <c r="D11" s="50" t="s">
        <v>61</v>
      </c>
      <c r="E11" s="50" t="s">
        <v>889</v>
      </c>
      <c r="F11" s="50" t="s">
        <v>890</v>
      </c>
      <c r="G11" s="50" t="s">
        <v>386</v>
      </c>
      <c r="H11" s="50" t="s">
        <v>891</v>
      </c>
      <c r="I11" s="50" t="s">
        <v>387</v>
      </c>
      <c r="J11" s="50" t="s">
        <v>389</v>
      </c>
      <c r="K11" s="5" t="s">
        <v>573</v>
      </c>
      <c r="L11" s="50" t="s">
        <v>584</v>
      </c>
      <c r="M11" s="50" t="s">
        <v>112</v>
      </c>
      <c r="N11" s="50" t="s">
        <v>66</v>
      </c>
      <c r="O11" s="6">
        <v>90000</v>
      </c>
      <c r="P11" s="6">
        <v>0</v>
      </c>
      <c r="Q11" s="6">
        <v>90000</v>
      </c>
      <c r="R11" s="6">
        <v>0</v>
      </c>
      <c r="S11" s="7" t="s">
        <v>374</v>
      </c>
    </row>
    <row r="12" spans="1:20" s="8" customFormat="1">
      <c r="A12" s="94"/>
      <c r="B12" s="94"/>
      <c r="C12" s="94"/>
      <c r="D12" s="94"/>
      <c r="E12" s="94"/>
      <c r="F12" s="94"/>
      <c r="G12" s="94"/>
      <c r="H12" s="94"/>
      <c r="I12" s="94"/>
      <c r="J12" s="94"/>
      <c r="K12" s="95"/>
      <c r="L12" s="94"/>
      <c r="M12" s="94"/>
      <c r="N12" s="94"/>
      <c r="O12" s="96"/>
      <c r="P12" s="96"/>
      <c r="Q12" s="96"/>
      <c r="R12" s="96"/>
      <c r="S12" s="94"/>
    </row>
    <row r="13" spans="1:20">
      <c r="P13" s="284"/>
      <c r="Q13" s="285" t="s">
        <v>36</v>
      </c>
      <c r="R13" s="283" t="s">
        <v>37</v>
      </c>
      <c r="S13" s="283"/>
    </row>
    <row r="14" spans="1:20" s="120" customFormat="1">
      <c r="P14" s="284"/>
      <c r="Q14" s="286"/>
      <c r="R14" s="141">
        <v>2020</v>
      </c>
      <c r="S14" s="141">
        <v>2021</v>
      </c>
    </row>
    <row r="15" spans="1:20">
      <c r="P15" s="139" t="s">
        <v>38</v>
      </c>
      <c r="Q15" s="140">
        <v>6</v>
      </c>
      <c r="R15" s="84">
        <f>Q6+Q7+Q8+Q9+Q10+Q11</f>
        <v>663610</v>
      </c>
      <c r="S15" s="142">
        <f>R6+R7+R8+R9+R10+R11</f>
        <v>1040000</v>
      </c>
    </row>
  </sheetData>
  <mergeCells count="19">
    <mergeCell ref="R13:S13"/>
    <mergeCell ref="P13:P14"/>
    <mergeCell ref="Q13:Q14"/>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2"/>
  <sheetViews>
    <sheetView tabSelected="1" topLeftCell="A16" zoomScale="70" zoomScaleNormal="70" workbookViewId="0">
      <selection sqref="A1:XFD1"/>
    </sheetView>
  </sheetViews>
  <sheetFormatPr defaultColWidth="8.85546875" defaultRowHeight="12"/>
  <cols>
    <col min="1" max="1" width="7.28515625" style="32" customWidth="1"/>
    <col min="2" max="2" width="19.7109375" style="32" customWidth="1"/>
    <col min="3" max="3" width="37.85546875" style="32" customWidth="1"/>
    <col min="4" max="4" width="20.7109375" style="32" customWidth="1"/>
    <col min="5" max="5" width="32.140625" style="32" customWidth="1"/>
    <col min="6" max="6" width="22.140625" style="32" customWidth="1"/>
    <col min="7" max="7" width="17" style="32" customWidth="1"/>
    <col min="8" max="8" width="49.85546875" style="32" customWidth="1"/>
    <col min="9" max="9" width="23.5703125" style="32" customWidth="1"/>
    <col min="10" max="10" width="23.28515625" style="32" customWidth="1"/>
    <col min="11" max="11" width="22" style="33" customWidth="1"/>
    <col min="12" max="12" width="26.7109375" style="32" customWidth="1"/>
    <col min="13" max="13" width="16.7109375" style="33" customWidth="1"/>
    <col min="14" max="14" width="15.5703125" style="33" customWidth="1"/>
    <col min="15" max="15" width="13.28515625" style="33" customWidth="1"/>
    <col min="16" max="16" width="17" style="33" customWidth="1"/>
    <col min="17" max="17" width="17.140625" style="32" customWidth="1"/>
    <col min="18" max="18" width="18" style="32" customWidth="1"/>
    <col min="19" max="19" width="15.5703125" style="32" customWidth="1"/>
    <col min="20" max="52" width="8.85546875" style="78"/>
    <col min="53" max="16384" width="8.85546875" style="32"/>
  </cols>
  <sheetData>
    <row r="1" spans="1:52" ht="18.75">
      <c r="A1" s="231" t="s">
        <v>1242</v>
      </c>
      <c r="B1" s="231"/>
      <c r="C1" s="231"/>
      <c r="D1" s="231"/>
      <c r="E1" s="231"/>
      <c r="F1" s="231"/>
      <c r="G1" s="231"/>
      <c r="H1" s="231"/>
      <c r="I1" s="231"/>
      <c r="J1" s="231"/>
      <c r="K1" s="232"/>
      <c r="L1" s="232"/>
      <c r="M1" s="232"/>
      <c r="N1" s="232"/>
      <c r="O1" s="232"/>
      <c r="P1" s="232"/>
      <c r="Q1" s="232"/>
      <c r="R1" s="232"/>
      <c r="S1" s="232"/>
      <c r="T1" s="232"/>
    </row>
    <row r="2" spans="1:52" ht="18.75">
      <c r="A2" s="79"/>
      <c r="B2" s="20"/>
      <c r="C2" s="74"/>
      <c r="D2" s="20"/>
      <c r="E2" s="20"/>
      <c r="F2" s="20"/>
      <c r="G2" s="20"/>
      <c r="H2" s="20"/>
      <c r="I2" s="20"/>
      <c r="J2" s="20"/>
      <c r="K2" s="55"/>
      <c r="L2" s="20"/>
      <c r="M2" s="55"/>
      <c r="N2" s="55"/>
      <c r="O2" s="55"/>
      <c r="P2" s="55"/>
      <c r="Q2" s="20"/>
      <c r="R2" s="20"/>
      <c r="S2" s="20"/>
      <c r="T2" s="40"/>
    </row>
    <row r="3" spans="1:52" ht="42.75" customHeight="1">
      <c r="A3" s="233" t="s">
        <v>0</v>
      </c>
      <c r="B3" s="233" t="s">
        <v>1</v>
      </c>
      <c r="C3" s="233" t="s">
        <v>2</v>
      </c>
      <c r="D3" s="233" t="s">
        <v>3</v>
      </c>
      <c r="E3" s="233" t="s">
        <v>4</v>
      </c>
      <c r="F3" s="233" t="s">
        <v>5</v>
      </c>
      <c r="G3" s="233" t="s">
        <v>6</v>
      </c>
      <c r="H3" s="233" t="s">
        <v>7</v>
      </c>
      <c r="I3" s="233" t="s">
        <v>8</v>
      </c>
      <c r="J3" s="222" t="s">
        <v>9</v>
      </c>
      <c r="K3" s="223"/>
      <c r="L3" s="233" t="s">
        <v>10</v>
      </c>
      <c r="M3" s="235" t="s">
        <v>11</v>
      </c>
      <c r="N3" s="236"/>
      <c r="O3" s="222" t="s">
        <v>12</v>
      </c>
      <c r="P3" s="223"/>
      <c r="Q3" s="224" t="s">
        <v>13</v>
      </c>
      <c r="R3" s="224"/>
      <c r="S3" s="225" t="s">
        <v>14</v>
      </c>
      <c r="T3" s="40"/>
    </row>
    <row r="4" spans="1:52">
      <c r="A4" s="234"/>
      <c r="B4" s="234"/>
      <c r="C4" s="234"/>
      <c r="D4" s="234"/>
      <c r="E4" s="234"/>
      <c r="F4" s="234"/>
      <c r="G4" s="234"/>
      <c r="H4" s="234"/>
      <c r="I4" s="234"/>
      <c r="J4" s="75" t="s">
        <v>15</v>
      </c>
      <c r="K4" s="56" t="s">
        <v>16</v>
      </c>
      <c r="L4" s="234"/>
      <c r="M4" s="75">
        <v>2020</v>
      </c>
      <c r="N4" s="75">
        <v>2021</v>
      </c>
      <c r="O4" s="75">
        <v>2020</v>
      </c>
      <c r="P4" s="75">
        <v>2021</v>
      </c>
      <c r="Q4" s="75">
        <v>2020</v>
      </c>
      <c r="R4" s="75">
        <v>2021</v>
      </c>
      <c r="S4" s="226"/>
      <c r="T4" s="40"/>
    </row>
    <row r="5" spans="1:52">
      <c r="A5" s="76" t="s">
        <v>17</v>
      </c>
      <c r="B5" s="75" t="s">
        <v>18</v>
      </c>
      <c r="C5" s="76" t="s">
        <v>19</v>
      </c>
      <c r="D5" s="76" t="s">
        <v>20</v>
      </c>
      <c r="E5" s="76" t="s">
        <v>21</v>
      </c>
      <c r="F5" s="76" t="s">
        <v>22</v>
      </c>
      <c r="G5" s="76" t="s">
        <v>23</v>
      </c>
      <c r="H5" s="76" t="s">
        <v>24</v>
      </c>
      <c r="I5" s="76" t="s">
        <v>25</v>
      </c>
      <c r="J5" s="76" t="s">
        <v>26</v>
      </c>
      <c r="K5" s="43" t="s">
        <v>27</v>
      </c>
      <c r="L5" s="76" t="s">
        <v>28</v>
      </c>
      <c r="M5" s="76" t="s">
        <v>29</v>
      </c>
      <c r="N5" s="76" t="s">
        <v>30</v>
      </c>
      <c r="O5" s="76" t="s">
        <v>31</v>
      </c>
      <c r="P5" s="76" t="s">
        <v>32</v>
      </c>
      <c r="Q5" s="76" t="s">
        <v>33</v>
      </c>
      <c r="R5" s="76" t="s">
        <v>34</v>
      </c>
      <c r="S5" s="77" t="s">
        <v>35</v>
      </c>
      <c r="T5" s="40"/>
    </row>
    <row r="6" spans="1:52" s="34" customFormat="1" ht="252">
      <c r="A6" s="122">
        <v>1</v>
      </c>
      <c r="B6" s="122" t="s">
        <v>60</v>
      </c>
      <c r="C6" s="122" t="s">
        <v>793</v>
      </c>
      <c r="D6" s="122" t="s">
        <v>165</v>
      </c>
      <c r="E6" s="122" t="s">
        <v>854</v>
      </c>
      <c r="F6" s="122" t="s">
        <v>62</v>
      </c>
      <c r="G6" s="113" t="s">
        <v>501</v>
      </c>
      <c r="H6" s="122" t="s">
        <v>166</v>
      </c>
      <c r="I6" s="122" t="s">
        <v>557</v>
      </c>
      <c r="J6" s="122" t="s">
        <v>167</v>
      </c>
      <c r="K6" s="122" t="s">
        <v>601</v>
      </c>
      <c r="L6" s="122" t="s">
        <v>168</v>
      </c>
      <c r="M6" s="122" t="s">
        <v>112</v>
      </c>
      <c r="N6" s="122"/>
      <c r="O6" s="147">
        <v>43700</v>
      </c>
      <c r="P6" s="147">
        <v>0</v>
      </c>
      <c r="Q6" s="147">
        <v>43700</v>
      </c>
      <c r="R6" s="148">
        <v>0</v>
      </c>
      <c r="S6" s="122" t="s">
        <v>40</v>
      </c>
      <c r="T6" s="42"/>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row>
    <row r="7" spans="1:52" s="34" customFormat="1" ht="396">
      <c r="A7" s="122">
        <v>2</v>
      </c>
      <c r="B7" s="113" t="s">
        <v>60</v>
      </c>
      <c r="C7" s="113" t="s">
        <v>401</v>
      </c>
      <c r="D7" s="122" t="s">
        <v>165</v>
      </c>
      <c r="E7" s="122" t="s">
        <v>836</v>
      </c>
      <c r="F7" s="122" t="s">
        <v>62</v>
      </c>
      <c r="G7" s="122" t="s">
        <v>169</v>
      </c>
      <c r="H7" s="122" t="s">
        <v>170</v>
      </c>
      <c r="I7" s="122" t="s">
        <v>171</v>
      </c>
      <c r="J7" s="113" t="s">
        <v>172</v>
      </c>
      <c r="K7" s="114" t="s">
        <v>449</v>
      </c>
      <c r="L7" s="122" t="s">
        <v>173</v>
      </c>
      <c r="M7" s="122" t="s">
        <v>73</v>
      </c>
      <c r="N7" s="122"/>
      <c r="O7" s="149">
        <v>650</v>
      </c>
      <c r="P7" s="149">
        <v>0</v>
      </c>
      <c r="Q7" s="149">
        <v>0</v>
      </c>
      <c r="R7" s="148">
        <v>0</v>
      </c>
      <c r="S7" s="122" t="s">
        <v>40</v>
      </c>
      <c r="T7" s="42"/>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row>
    <row r="8" spans="1:52" s="34" customFormat="1" ht="348">
      <c r="A8" s="113">
        <v>3</v>
      </c>
      <c r="B8" s="113" t="s">
        <v>60</v>
      </c>
      <c r="C8" s="113" t="s">
        <v>402</v>
      </c>
      <c r="D8" s="122" t="s">
        <v>165</v>
      </c>
      <c r="E8" s="113" t="s">
        <v>399</v>
      </c>
      <c r="F8" s="113" t="s">
        <v>62</v>
      </c>
      <c r="G8" s="113" t="s">
        <v>174</v>
      </c>
      <c r="H8" s="113" t="s">
        <v>175</v>
      </c>
      <c r="I8" s="113" t="s">
        <v>176</v>
      </c>
      <c r="J8" s="113" t="s">
        <v>177</v>
      </c>
      <c r="K8" s="114" t="s">
        <v>178</v>
      </c>
      <c r="L8" s="113" t="s">
        <v>179</v>
      </c>
      <c r="M8" s="113" t="s">
        <v>73</v>
      </c>
      <c r="N8" s="113"/>
      <c r="O8" s="115">
        <v>8500</v>
      </c>
      <c r="P8" s="115">
        <v>0</v>
      </c>
      <c r="Q8" s="115">
        <v>0</v>
      </c>
      <c r="R8" s="115">
        <v>0</v>
      </c>
      <c r="S8" s="122" t="s">
        <v>40</v>
      </c>
      <c r="T8" s="42"/>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row>
    <row r="9" spans="1:52" s="35" customFormat="1" ht="276">
      <c r="A9" s="113">
        <v>4</v>
      </c>
      <c r="B9" s="113" t="s">
        <v>60</v>
      </c>
      <c r="C9" s="113" t="s">
        <v>508</v>
      </c>
      <c r="D9" s="113" t="s">
        <v>180</v>
      </c>
      <c r="E9" s="113" t="s">
        <v>400</v>
      </c>
      <c r="F9" s="113" t="s">
        <v>62</v>
      </c>
      <c r="G9" s="113" t="s">
        <v>181</v>
      </c>
      <c r="H9" s="113" t="s">
        <v>182</v>
      </c>
      <c r="I9" s="113" t="s">
        <v>183</v>
      </c>
      <c r="J9" s="113" t="s">
        <v>167</v>
      </c>
      <c r="K9" s="113" t="s">
        <v>502</v>
      </c>
      <c r="L9" s="113" t="s">
        <v>168</v>
      </c>
      <c r="M9" s="113" t="s">
        <v>127</v>
      </c>
      <c r="N9" s="150"/>
      <c r="O9" s="151">
        <v>54375</v>
      </c>
      <c r="P9" s="151">
        <v>0</v>
      </c>
      <c r="Q9" s="151">
        <v>54375</v>
      </c>
      <c r="R9" s="151">
        <v>0</v>
      </c>
      <c r="S9" s="122" t="s">
        <v>40</v>
      </c>
      <c r="T9" s="81"/>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row>
    <row r="10" spans="1:52" s="34" customFormat="1" ht="348">
      <c r="A10" s="113">
        <v>5</v>
      </c>
      <c r="B10" s="113" t="s">
        <v>60</v>
      </c>
      <c r="C10" s="113" t="s">
        <v>403</v>
      </c>
      <c r="D10" s="113" t="s">
        <v>180</v>
      </c>
      <c r="E10" s="113" t="s">
        <v>876</v>
      </c>
      <c r="F10" s="113" t="s">
        <v>62</v>
      </c>
      <c r="G10" s="113" t="s">
        <v>184</v>
      </c>
      <c r="H10" s="113" t="s">
        <v>185</v>
      </c>
      <c r="I10" s="113" t="s">
        <v>186</v>
      </c>
      <c r="J10" s="113" t="s">
        <v>187</v>
      </c>
      <c r="K10" s="113">
        <v>4</v>
      </c>
      <c r="L10" s="113" t="s">
        <v>168</v>
      </c>
      <c r="M10" s="113" t="s">
        <v>127</v>
      </c>
      <c r="N10" s="150"/>
      <c r="O10" s="151">
        <v>8000</v>
      </c>
      <c r="P10" s="151">
        <v>0</v>
      </c>
      <c r="Q10" s="151">
        <v>8000</v>
      </c>
      <c r="R10" s="151">
        <v>0</v>
      </c>
      <c r="S10" s="113" t="s">
        <v>40</v>
      </c>
      <c r="T10" s="42"/>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row>
    <row r="11" spans="1:52" s="34" customFormat="1" ht="348">
      <c r="A11" s="152">
        <v>6</v>
      </c>
      <c r="B11" s="152" t="s">
        <v>60</v>
      </c>
      <c r="C11" s="152" t="s">
        <v>960</v>
      </c>
      <c r="D11" s="152" t="s">
        <v>794</v>
      </c>
      <c r="E11" s="152" t="s">
        <v>959</v>
      </c>
      <c r="F11" s="152" t="s">
        <v>608</v>
      </c>
      <c r="G11" s="153" t="s">
        <v>609</v>
      </c>
      <c r="H11" s="152" t="s">
        <v>610</v>
      </c>
      <c r="I11" s="152" t="s">
        <v>163</v>
      </c>
      <c r="J11" s="116" t="s">
        <v>611</v>
      </c>
      <c r="K11" s="117" t="s">
        <v>967</v>
      </c>
      <c r="L11" s="152" t="s">
        <v>612</v>
      </c>
      <c r="M11" s="152"/>
      <c r="N11" s="152" t="s">
        <v>410</v>
      </c>
      <c r="O11" s="154">
        <v>0</v>
      </c>
      <c r="P11" s="154">
        <v>20500</v>
      </c>
      <c r="Q11" s="154">
        <v>0</v>
      </c>
      <c r="R11" s="154">
        <v>20500</v>
      </c>
      <c r="S11" s="152" t="s">
        <v>613</v>
      </c>
      <c r="T11" s="42"/>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row>
    <row r="12" spans="1:52" s="34" customFormat="1" ht="288">
      <c r="A12" s="152">
        <v>7</v>
      </c>
      <c r="B12" s="152" t="s">
        <v>60</v>
      </c>
      <c r="C12" s="152" t="s">
        <v>961</v>
      </c>
      <c r="D12" s="152" t="s">
        <v>794</v>
      </c>
      <c r="E12" s="152" t="s">
        <v>962</v>
      </c>
      <c r="F12" s="152" t="s">
        <v>608</v>
      </c>
      <c r="G12" s="152" t="s">
        <v>614</v>
      </c>
      <c r="H12" s="152" t="s">
        <v>795</v>
      </c>
      <c r="I12" s="152" t="s">
        <v>517</v>
      </c>
      <c r="J12" s="116" t="s">
        <v>796</v>
      </c>
      <c r="K12" s="117" t="s">
        <v>968</v>
      </c>
      <c r="L12" s="152" t="s">
        <v>332</v>
      </c>
      <c r="M12" s="152"/>
      <c r="N12" s="152" t="s">
        <v>444</v>
      </c>
      <c r="O12" s="154">
        <v>0</v>
      </c>
      <c r="P12" s="154">
        <v>26000</v>
      </c>
      <c r="Q12" s="154">
        <v>0</v>
      </c>
      <c r="R12" s="154">
        <v>26000</v>
      </c>
      <c r="S12" s="152" t="s">
        <v>613</v>
      </c>
      <c r="T12" s="42"/>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row>
    <row r="13" spans="1:52" s="34" customFormat="1" ht="288">
      <c r="A13" s="116">
        <v>8</v>
      </c>
      <c r="B13" s="116" t="s">
        <v>60</v>
      </c>
      <c r="C13" s="116" t="s">
        <v>963</v>
      </c>
      <c r="D13" s="152" t="s">
        <v>794</v>
      </c>
      <c r="E13" s="116" t="s">
        <v>826</v>
      </c>
      <c r="F13" s="116" t="s">
        <v>615</v>
      </c>
      <c r="G13" s="119" t="s">
        <v>616</v>
      </c>
      <c r="H13" s="116" t="s">
        <v>617</v>
      </c>
      <c r="I13" s="116" t="s">
        <v>517</v>
      </c>
      <c r="J13" s="116" t="s">
        <v>796</v>
      </c>
      <c r="K13" s="117" t="s">
        <v>631</v>
      </c>
      <c r="L13" s="116" t="s">
        <v>618</v>
      </c>
      <c r="M13" s="116"/>
      <c r="N13" s="116" t="s">
        <v>444</v>
      </c>
      <c r="O13" s="154">
        <v>0</v>
      </c>
      <c r="P13" s="118">
        <v>12000</v>
      </c>
      <c r="Q13" s="154">
        <v>0</v>
      </c>
      <c r="R13" s="118">
        <v>12000</v>
      </c>
      <c r="S13" s="152" t="s">
        <v>613</v>
      </c>
      <c r="T13" s="42"/>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row>
    <row r="14" spans="1:52" s="34" customFormat="1" ht="408">
      <c r="A14" s="152">
        <v>9</v>
      </c>
      <c r="B14" s="116" t="s">
        <v>60</v>
      </c>
      <c r="C14" s="116" t="s">
        <v>969</v>
      </c>
      <c r="D14" s="152" t="s">
        <v>165</v>
      </c>
      <c r="E14" s="152" t="s">
        <v>962</v>
      </c>
      <c r="F14" s="152" t="s">
        <v>62</v>
      </c>
      <c r="G14" s="119" t="s">
        <v>217</v>
      </c>
      <c r="H14" s="152" t="s">
        <v>170</v>
      </c>
      <c r="I14" s="152" t="s">
        <v>619</v>
      </c>
      <c r="J14" s="116" t="s">
        <v>172</v>
      </c>
      <c r="K14" s="117" t="s">
        <v>632</v>
      </c>
      <c r="L14" s="152" t="s">
        <v>173</v>
      </c>
      <c r="M14" s="152"/>
      <c r="N14" s="152" t="s">
        <v>73</v>
      </c>
      <c r="O14" s="154">
        <v>0</v>
      </c>
      <c r="P14" s="154">
        <v>700</v>
      </c>
      <c r="Q14" s="154">
        <v>0</v>
      </c>
      <c r="R14" s="155">
        <v>0</v>
      </c>
      <c r="S14" s="152" t="s">
        <v>613</v>
      </c>
      <c r="T14" s="42"/>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row>
    <row r="15" spans="1:52" s="34" customFormat="1" ht="336">
      <c r="A15" s="116">
        <v>10</v>
      </c>
      <c r="B15" s="116" t="s">
        <v>60</v>
      </c>
      <c r="C15" s="116" t="s">
        <v>964</v>
      </c>
      <c r="D15" s="152" t="s">
        <v>794</v>
      </c>
      <c r="E15" s="116" t="s">
        <v>836</v>
      </c>
      <c r="F15" s="116" t="s">
        <v>62</v>
      </c>
      <c r="G15" s="119" t="s">
        <v>970</v>
      </c>
      <c r="H15" s="116" t="s">
        <v>175</v>
      </c>
      <c r="I15" s="116" t="s">
        <v>176</v>
      </c>
      <c r="J15" s="116" t="s">
        <v>177</v>
      </c>
      <c r="K15" s="117" t="s">
        <v>620</v>
      </c>
      <c r="L15" s="116" t="s">
        <v>179</v>
      </c>
      <c r="M15" s="116"/>
      <c r="N15" s="116" t="s">
        <v>73</v>
      </c>
      <c r="O15" s="154">
        <v>0</v>
      </c>
      <c r="P15" s="118">
        <v>9000</v>
      </c>
      <c r="Q15" s="154">
        <v>0</v>
      </c>
      <c r="R15" s="118">
        <v>0</v>
      </c>
      <c r="S15" s="152" t="s">
        <v>613</v>
      </c>
      <c r="T15" s="42"/>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row>
    <row r="16" spans="1:52" s="34" customFormat="1" ht="372">
      <c r="A16" s="113">
        <v>11</v>
      </c>
      <c r="B16" s="113" t="s">
        <v>60</v>
      </c>
      <c r="C16" s="116" t="s">
        <v>965</v>
      </c>
      <c r="D16" s="113" t="s">
        <v>180</v>
      </c>
      <c r="E16" s="113" t="s">
        <v>837</v>
      </c>
      <c r="F16" s="116" t="s">
        <v>62</v>
      </c>
      <c r="G16" s="27" t="s">
        <v>621</v>
      </c>
      <c r="H16" s="156" t="s">
        <v>622</v>
      </c>
      <c r="I16" s="113" t="s">
        <v>623</v>
      </c>
      <c r="J16" s="116" t="s">
        <v>167</v>
      </c>
      <c r="K16" s="113" t="s">
        <v>624</v>
      </c>
      <c r="L16" s="113" t="s">
        <v>168</v>
      </c>
      <c r="M16" s="113"/>
      <c r="N16" s="150" t="s">
        <v>127</v>
      </c>
      <c r="O16" s="154">
        <v>0</v>
      </c>
      <c r="P16" s="151">
        <v>30000</v>
      </c>
      <c r="Q16" s="154">
        <v>0</v>
      </c>
      <c r="R16" s="115">
        <v>30000</v>
      </c>
      <c r="S16" s="116" t="s">
        <v>613</v>
      </c>
      <c r="T16" s="42"/>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row>
    <row r="17" spans="1:52" s="34" customFormat="1" ht="384">
      <c r="A17" s="113">
        <v>12</v>
      </c>
      <c r="B17" s="113" t="s">
        <v>60</v>
      </c>
      <c r="C17" s="116" t="s">
        <v>966</v>
      </c>
      <c r="D17" s="116" t="s">
        <v>794</v>
      </c>
      <c r="E17" s="113" t="s">
        <v>837</v>
      </c>
      <c r="F17" s="116" t="s">
        <v>62</v>
      </c>
      <c r="G17" s="27" t="s">
        <v>625</v>
      </c>
      <c r="H17" s="156" t="s">
        <v>626</v>
      </c>
      <c r="I17" s="113" t="s">
        <v>627</v>
      </c>
      <c r="J17" s="116" t="s">
        <v>628</v>
      </c>
      <c r="K17" s="113" t="s">
        <v>629</v>
      </c>
      <c r="L17" s="113" t="s">
        <v>630</v>
      </c>
      <c r="M17" s="113"/>
      <c r="N17" s="150" t="s">
        <v>112</v>
      </c>
      <c r="O17" s="118">
        <v>0</v>
      </c>
      <c r="P17" s="151">
        <v>11500</v>
      </c>
      <c r="Q17" s="118">
        <v>0</v>
      </c>
      <c r="R17" s="115">
        <v>11500</v>
      </c>
      <c r="S17" s="116" t="s">
        <v>613</v>
      </c>
      <c r="T17" s="42"/>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row>
    <row r="18" spans="1:52" s="34" customFormat="1">
      <c r="A18" s="94"/>
      <c r="B18" s="94"/>
      <c r="C18" s="94"/>
      <c r="D18" s="94"/>
      <c r="E18" s="94"/>
      <c r="F18" s="94"/>
      <c r="G18" s="94"/>
      <c r="H18" s="94"/>
      <c r="I18" s="94"/>
      <c r="J18" s="94"/>
      <c r="K18" s="94"/>
      <c r="L18" s="94"/>
      <c r="M18" s="94"/>
      <c r="N18" s="100"/>
      <c r="O18" s="101"/>
      <c r="P18" s="101"/>
      <c r="Q18" s="101"/>
      <c r="R18" s="101"/>
      <c r="S18" s="94"/>
      <c r="T18" s="42"/>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row>
    <row r="19" spans="1:52" ht="15">
      <c r="P19" s="229"/>
      <c r="Q19" s="230" t="s">
        <v>1102</v>
      </c>
      <c r="R19" s="227" t="s">
        <v>1103</v>
      </c>
      <c r="S19" s="228"/>
    </row>
    <row r="20" spans="1:52" ht="15">
      <c r="P20" s="229"/>
      <c r="Q20" s="230"/>
      <c r="R20" s="136">
        <v>2020</v>
      </c>
      <c r="S20" s="136">
        <v>2021</v>
      </c>
    </row>
    <row r="21" spans="1:52" ht="15">
      <c r="P21" s="136" t="s">
        <v>58</v>
      </c>
      <c r="Q21" s="129">
        <v>12</v>
      </c>
      <c r="R21" s="130">
        <f>Q10+Q8+Q9+Q7+Q6</f>
        <v>106075</v>
      </c>
      <c r="S21" s="130">
        <f>R17+R16+R15+R14+R13+R11+R12</f>
        <v>100000</v>
      </c>
    </row>
    <row r="22" spans="1:52" ht="15" customHeight="1"/>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R19:S19"/>
    <mergeCell ref="P19:P20"/>
    <mergeCell ref="Q19:Q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0"/>
  <sheetViews>
    <sheetView zoomScale="80" zoomScaleNormal="80" workbookViewId="0">
      <selection activeCell="P6" sqref="P6"/>
    </sheetView>
  </sheetViews>
  <sheetFormatPr defaultColWidth="9.140625" defaultRowHeight="15"/>
  <cols>
    <col min="1" max="1" width="9.140625" style="62"/>
    <col min="2" max="2" width="13.28515625" style="62" customWidth="1"/>
    <col min="3" max="3" width="21.28515625" style="62" customWidth="1"/>
    <col min="4" max="4" width="17.28515625" style="62" customWidth="1"/>
    <col min="5" max="5" width="32.42578125" style="62" customWidth="1"/>
    <col min="6" max="6" width="15.5703125" style="62" customWidth="1"/>
    <col min="7" max="7" width="15.85546875" style="62" customWidth="1"/>
    <col min="8" max="8" width="42.85546875" style="62" customWidth="1"/>
    <col min="9" max="9" width="26.5703125" style="62" customWidth="1"/>
    <col min="10" max="10" width="23.42578125" style="62" customWidth="1"/>
    <col min="11" max="11" width="9.140625" style="62"/>
    <col min="12" max="12" width="25.140625" style="62" customWidth="1"/>
    <col min="13" max="17" width="9.140625" style="62"/>
    <col min="18" max="18" width="13.7109375" style="62" customWidth="1"/>
    <col min="19" max="16384" width="9.140625" style="62"/>
  </cols>
  <sheetData>
    <row r="1" spans="1:20" ht="15.75">
      <c r="A1" s="250" t="s">
        <v>1258</v>
      </c>
      <c r="B1" s="250"/>
      <c r="C1" s="250"/>
      <c r="D1" s="250"/>
      <c r="E1" s="250"/>
      <c r="F1" s="250"/>
      <c r="G1" s="250"/>
      <c r="H1" s="250"/>
      <c r="I1" s="250"/>
      <c r="J1" s="250"/>
      <c r="K1" s="254"/>
      <c r="L1" s="254"/>
      <c r="M1" s="254"/>
      <c r="N1" s="254"/>
      <c r="O1" s="254"/>
      <c r="P1" s="254"/>
      <c r="Q1" s="254"/>
      <c r="R1" s="254"/>
      <c r="S1" s="254"/>
      <c r="T1" s="254"/>
    </row>
    <row r="2" spans="1:20">
      <c r="K2" s="64"/>
      <c r="M2" s="64"/>
      <c r="N2" s="64"/>
      <c r="O2" s="64"/>
      <c r="P2" s="64"/>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ht="24">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8" customFormat="1" ht="306.75" customHeight="1">
      <c r="A6" s="10">
        <v>1</v>
      </c>
      <c r="B6" s="50" t="s">
        <v>83</v>
      </c>
      <c r="C6" s="7" t="s">
        <v>393</v>
      </c>
      <c r="D6" s="50" t="s">
        <v>61</v>
      </c>
      <c r="E6" s="50" t="s">
        <v>391</v>
      </c>
      <c r="F6" s="50" t="s">
        <v>62</v>
      </c>
      <c r="G6" s="50" t="s">
        <v>392</v>
      </c>
      <c r="H6" s="50" t="s">
        <v>396</v>
      </c>
      <c r="I6" s="50" t="s">
        <v>397</v>
      </c>
      <c r="J6" s="50" t="s">
        <v>398</v>
      </c>
      <c r="K6" s="5" t="s">
        <v>395</v>
      </c>
      <c r="L6" s="50" t="s">
        <v>892</v>
      </c>
      <c r="M6" s="50" t="s">
        <v>112</v>
      </c>
      <c r="N6" s="50" t="s">
        <v>73</v>
      </c>
      <c r="O6" s="6">
        <v>215250</v>
      </c>
      <c r="P6" s="6">
        <v>153750</v>
      </c>
      <c r="Q6" s="6">
        <v>175000</v>
      </c>
      <c r="R6" s="6">
        <v>125000</v>
      </c>
      <c r="S6" s="7" t="s">
        <v>394</v>
      </c>
    </row>
    <row r="7" spans="1:20" s="8" customFormat="1">
      <c r="A7" s="12"/>
      <c r="B7" s="12"/>
      <c r="C7" s="12"/>
      <c r="D7" s="12"/>
      <c r="E7" s="12"/>
      <c r="F7" s="12"/>
      <c r="G7" s="12"/>
      <c r="H7" s="12"/>
      <c r="I7" s="12"/>
      <c r="J7" s="12"/>
      <c r="K7" s="12"/>
      <c r="L7" s="12"/>
      <c r="M7" s="12"/>
      <c r="N7" s="12"/>
      <c r="O7" s="12"/>
      <c r="P7" s="12"/>
      <c r="Q7" s="12"/>
      <c r="R7" s="12"/>
      <c r="S7" s="12"/>
    </row>
    <row r="8" spans="1:20">
      <c r="E8" s="63"/>
      <c r="P8" s="288"/>
      <c r="Q8" s="290" t="s">
        <v>36</v>
      </c>
      <c r="R8" s="287" t="s">
        <v>37</v>
      </c>
      <c r="S8" s="287"/>
    </row>
    <row r="9" spans="1:20" s="107" customFormat="1">
      <c r="E9" s="63"/>
      <c r="P9" s="289"/>
      <c r="Q9" s="291"/>
      <c r="R9" s="143">
        <v>2020</v>
      </c>
      <c r="S9" s="143">
        <v>2021</v>
      </c>
    </row>
    <row r="10" spans="1:20">
      <c r="E10" s="63"/>
      <c r="P10" s="61" t="s">
        <v>38</v>
      </c>
      <c r="Q10" s="44">
        <v>1</v>
      </c>
      <c r="R10" s="144">
        <f>Q6</f>
        <v>175000</v>
      </c>
      <c r="S10" s="145">
        <f>R6</f>
        <v>125000</v>
      </c>
    </row>
  </sheetData>
  <mergeCells count="19">
    <mergeCell ref="R8:S8"/>
    <mergeCell ref="P8:P9"/>
    <mergeCell ref="Q8:Q9"/>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topLeftCell="E16" zoomScale="80" zoomScaleNormal="80" workbookViewId="0">
      <selection activeCell="H24" sqref="H22:R24"/>
    </sheetView>
  </sheetViews>
  <sheetFormatPr defaultColWidth="8.85546875" defaultRowHeight="12"/>
  <cols>
    <col min="1" max="1" width="7.28515625" style="57" customWidth="1"/>
    <col min="2" max="2" width="19.7109375" style="57" customWidth="1"/>
    <col min="3" max="3" width="34.7109375" style="57" customWidth="1"/>
    <col min="4" max="4" width="20.7109375" style="57" customWidth="1"/>
    <col min="5" max="5" width="32.140625" style="57" customWidth="1"/>
    <col min="6" max="6" width="22.140625" style="57" customWidth="1"/>
    <col min="7" max="7" width="17" style="57" customWidth="1"/>
    <col min="8" max="8" width="49.85546875" style="57" customWidth="1"/>
    <col min="9" max="9" width="23.5703125" style="57" customWidth="1"/>
    <col min="10" max="10" width="23.28515625" style="57" customWidth="1"/>
    <col min="11" max="11" width="22" style="58" customWidth="1"/>
    <col min="12" max="12" width="26.7109375" style="57" customWidth="1"/>
    <col min="13" max="13" width="16.7109375" style="58" customWidth="1"/>
    <col min="14" max="14" width="15.5703125" style="58" customWidth="1"/>
    <col min="15" max="15" width="13.28515625" style="58" customWidth="1"/>
    <col min="16" max="16" width="17" style="58" customWidth="1"/>
    <col min="17" max="17" width="17.140625" style="57" customWidth="1"/>
    <col min="18" max="18" width="18" style="57" customWidth="1"/>
    <col min="19" max="19" width="15.5703125" style="57" customWidth="1"/>
    <col min="20" max="16384" width="8.85546875" style="57"/>
  </cols>
  <sheetData>
    <row r="1" spans="1:20" ht="15" customHeight="1">
      <c r="A1" s="242" t="s">
        <v>1243</v>
      </c>
      <c r="B1" s="242"/>
      <c r="C1" s="242"/>
      <c r="D1" s="242"/>
      <c r="E1" s="242"/>
      <c r="F1" s="242"/>
      <c r="G1" s="242"/>
      <c r="H1" s="242"/>
      <c r="I1" s="242"/>
      <c r="J1" s="242"/>
      <c r="K1" s="243"/>
      <c r="L1" s="243"/>
      <c r="M1" s="243"/>
      <c r="N1" s="243"/>
      <c r="O1" s="243"/>
      <c r="P1" s="243"/>
      <c r="Q1" s="243"/>
      <c r="R1" s="243"/>
      <c r="S1" s="243"/>
      <c r="T1" s="243"/>
    </row>
    <row r="2" spans="1:20" ht="19.5" customHeight="1"/>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59" customFormat="1" ht="300">
      <c r="A6" s="112">
        <v>1</v>
      </c>
      <c r="B6" s="113" t="s">
        <v>877</v>
      </c>
      <c r="C6" s="113" t="s">
        <v>321</v>
      </c>
      <c r="D6" s="113" t="s">
        <v>326</v>
      </c>
      <c r="E6" s="113" t="s">
        <v>450</v>
      </c>
      <c r="F6" s="113" t="s">
        <v>62</v>
      </c>
      <c r="G6" s="113" t="s">
        <v>322</v>
      </c>
      <c r="H6" s="113" t="s">
        <v>330</v>
      </c>
      <c r="I6" s="113" t="s">
        <v>323</v>
      </c>
      <c r="J6" s="113" t="s">
        <v>325</v>
      </c>
      <c r="K6" s="114" t="s">
        <v>599</v>
      </c>
      <c r="L6" s="113" t="s">
        <v>324</v>
      </c>
      <c r="M6" s="113" t="s">
        <v>73</v>
      </c>
      <c r="N6" s="113" t="s">
        <v>66</v>
      </c>
      <c r="O6" s="115">
        <v>1200</v>
      </c>
      <c r="P6" s="115">
        <v>0</v>
      </c>
      <c r="Q6" s="115">
        <v>1200</v>
      </c>
      <c r="R6" s="115">
        <v>0</v>
      </c>
      <c r="S6" s="157" t="s">
        <v>41</v>
      </c>
    </row>
    <row r="7" spans="1:20" s="60" customFormat="1" ht="274.5" customHeight="1">
      <c r="A7" s="112">
        <v>2</v>
      </c>
      <c r="B7" s="113" t="s">
        <v>81</v>
      </c>
      <c r="C7" s="113" t="s">
        <v>456</v>
      </c>
      <c r="D7" s="113" t="s">
        <v>326</v>
      </c>
      <c r="E7" s="113" t="s">
        <v>450</v>
      </c>
      <c r="F7" s="113" t="s">
        <v>455</v>
      </c>
      <c r="G7" s="113" t="s">
        <v>452</v>
      </c>
      <c r="H7" s="113" t="s">
        <v>897</v>
      </c>
      <c r="I7" s="113" t="s">
        <v>453</v>
      </c>
      <c r="J7" s="113" t="s">
        <v>457</v>
      </c>
      <c r="K7" s="113" t="s">
        <v>600</v>
      </c>
      <c r="L7" s="113" t="s">
        <v>454</v>
      </c>
      <c r="M7" s="113" t="s">
        <v>315</v>
      </c>
      <c r="N7" s="113" t="s">
        <v>66</v>
      </c>
      <c r="O7" s="115">
        <v>26728</v>
      </c>
      <c r="P7" s="115">
        <v>0</v>
      </c>
      <c r="Q7" s="115">
        <v>26728</v>
      </c>
      <c r="R7" s="115">
        <v>0</v>
      </c>
      <c r="S7" s="157" t="s">
        <v>41</v>
      </c>
    </row>
    <row r="8" spans="1:20" s="59" customFormat="1" ht="300">
      <c r="A8" s="112">
        <v>3</v>
      </c>
      <c r="B8" s="113" t="s">
        <v>328</v>
      </c>
      <c r="C8" s="113" t="s">
        <v>404</v>
      </c>
      <c r="D8" s="113" t="s">
        <v>326</v>
      </c>
      <c r="E8" s="113" t="s">
        <v>450</v>
      </c>
      <c r="F8" s="113" t="s">
        <v>62</v>
      </c>
      <c r="G8" s="113" t="s">
        <v>329</v>
      </c>
      <c r="H8" s="113" t="s">
        <v>893</v>
      </c>
      <c r="I8" s="113" t="s">
        <v>331</v>
      </c>
      <c r="J8" s="113" t="s">
        <v>333</v>
      </c>
      <c r="K8" s="114" t="s">
        <v>602</v>
      </c>
      <c r="L8" s="113" t="s">
        <v>332</v>
      </c>
      <c r="M8" s="113" t="s">
        <v>73</v>
      </c>
      <c r="N8" s="113" t="s">
        <v>66</v>
      </c>
      <c r="O8" s="115">
        <v>70950.06</v>
      </c>
      <c r="P8" s="115">
        <v>0</v>
      </c>
      <c r="Q8" s="115">
        <v>70950.06</v>
      </c>
      <c r="R8" s="115">
        <v>0</v>
      </c>
      <c r="S8" s="157" t="s">
        <v>41</v>
      </c>
    </row>
    <row r="9" spans="1:20" s="59" customFormat="1" ht="314.25" customHeight="1">
      <c r="A9" s="112">
        <v>4</v>
      </c>
      <c r="B9" s="113" t="s">
        <v>334</v>
      </c>
      <c r="C9" s="157" t="s">
        <v>451</v>
      </c>
      <c r="D9" s="113" t="s">
        <v>326</v>
      </c>
      <c r="E9" s="113" t="s">
        <v>898</v>
      </c>
      <c r="F9" s="113" t="s">
        <v>62</v>
      </c>
      <c r="G9" s="113" t="s">
        <v>335</v>
      </c>
      <c r="H9" s="113" t="s">
        <v>893</v>
      </c>
      <c r="I9" s="113" t="s">
        <v>116</v>
      </c>
      <c r="J9" s="113" t="s">
        <v>336</v>
      </c>
      <c r="K9" s="114" t="s">
        <v>337</v>
      </c>
      <c r="L9" s="113" t="s">
        <v>327</v>
      </c>
      <c r="M9" s="113" t="s">
        <v>73</v>
      </c>
      <c r="N9" s="113" t="s">
        <v>66</v>
      </c>
      <c r="O9" s="115">
        <v>0</v>
      </c>
      <c r="P9" s="115">
        <v>0</v>
      </c>
      <c r="Q9" s="115">
        <v>0</v>
      </c>
      <c r="R9" s="115">
        <v>0</v>
      </c>
      <c r="S9" s="157" t="s">
        <v>41</v>
      </c>
    </row>
    <row r="10" spans="1:20" s="59" customFormat="1" ht="324">
      <c r="A10" s="112">
        <v>5</v>
      </c>
      <c r="B10" s="113" t="s">
        <v>334</v>
      </c>
      <c r="C10" s="157" t="s">
        <v>894</v>
      </c>
      <c r="D10" s="113" t="s">
        <v>326</v>
      </c>
      <c r="E10" s="113" t="s">
        <v>450</v>
      </c>
      <c r="F10" s="113" t="s">
        <v>62</v>
      </c>
      <c r="G10" s="113" t="s">
        <v>338</v>
      </c>
      <c r="H10" s="113" t="s">
        <v>330</v>
      </c>
      <c r="I10" s="113" t="s">
        <v>339</v>
      </c>
      <c r="J10" s="113" t="s">
        <v>340</v>
      </c>
      <c r="K10" s="114" t="s">
        <v>341</v>
      </c>
      <c r="L10" s="113" t="s">
        <v>327</v>
      </c>
      <c r="M10" s="113" t="s">
        <v>73</v>
      </c>
      <c r="N10" s="115">
        <v>0</v>
      </c>
      <c r="O10" s="115">
        <v>0</v>
      </c>
      <c r="P10" s="115">
        <v>0</v>
      </c>
      <c r="Q10" s="115">
        <v>0</v>
      </c>
      <c r="R10" s="115">
        <v>0</v>
      </c>
      <c r="S10" s="157" t="s">
        <v>41</v>
      </c>
    </row>
    <row r="11" spans="1:20" s="59" customFormat="1" ht="300">
      <c r="A11" s="113">
        <v>6</v>
      </c>
      <c r="B11" s="113" t="s">
        <v>334</v>
      </c>
      <c r="C11" s="113" t="s">
        <v>878</v>
      </c>
      <c r="D11" s="113" t="s">
        <v>326</v>
      </c>
      <c r="E11" s="113" t="s">
        <v>450</v>
      </c>
      <c r="F11" s="113" t="s">
        <v>633</v>
      </c>
      <c r="G11" s="27" t="s">
        <v>634</v>
      </c>
      <c r="H11" s="113" t="s">
        <v>879</v>
      </c>
      <c r="I11" s="113" t="s">
        <v>636</v>
      </c>
      <c r="J11" s="113" t="s">
        <v>635</v>
      </c>
      <c r="K11" s="114" t="s">
        <v>637</v>
      </c>
      <c r="L11" s="113" t="s">
        <v>324</v>
      </c>
      <c r="M11" s="113" t="s">
        <v>66</v>
      </c>
      <c r="N11" s="115" t="s">
        <v>73</v>
      </c>
      <c r="O11" s="115">
        <v>0</v>
      </c>
      <c r="P11" s="115">
        <v>15000</v>
      </c>
      <c r="Q11" s="115">
        <v>0</v>
      </c>
      <c r="R11" s="115">
        <v>15000</v>
      </c>
      <c r="S11" s="113" t="s">
        <v>41</v>
      </c>
    </row>
    <row r="12" spans="1:20" s="59" customFormat="1" ht="300">
      <c r="A12" s="113">
        <v>7</v>
      </c>
      <c r="B12" s="113" t="s">
        <v>334</v>
      </c>
      <c r="C12" s="113" t="s">
        <v>880</v>
      </c>
      <c r="D12" s="113" t="s">
        <v>326</v>
      </c>
      <c r="E12" s="113" t="s">
        <v>450</v>
      </c>
      <c r="F12" s="113" t="s">
        <v>615</v>
      </c>
      <c r="G12" s="113" t="s">
        <v>452</v>
      </c>
      <c r="H12" s="113" t="s">
        <v>638</v>
      </c>
      <c r="I12" s="113" t="s">
        <v>636</v>
      </c>
      <c r="J12" s="114" t="s">
        <v>457</v>
      </c>
      <c r="K12" s="114" t="s">
        <v>639</v>
      </c>
      <c r="L12" s="113" t="s">
        <v>454</v>
      </c>
      <c r="M12" s="113" t="s">
        <v>66</v>
      </c>
      <c r="N12" s="115" t="s">
        <v>315</v>
      </c>
      <c r="O12" s="115">
        <v>0</v>
      </c>
      <c r="P12" s="115">
        <v>30000</v>
      </c>
      <c r="Q12" s="115">
        <v>0</v>
      </c>
      <c r="R12" s="115">
        <v>30000</v>
      </c>
      <c r="S12" s="113" t="s">
        <v>41</v>
      </c>
    </row>
    <row r="13" spans="1:20" s="59" customFormat="1" ht="300">
      <c r="A13" s="113">
        <v>8</v>
      </c>
      <c r="B13" s="113" t="s">
        <v>334</v>
      </c>
      <c r="C13" s="113" t="s">
        <v>881</v>
      </c>
      <c r="D13" s="113" t="s">
        <v>326</v>
      </c>
      <c r="E13" s="113" t="s">
        <v>450</v>
      </c>
      <c r="F13" s="113" t="s">
        <v>641</v>
      </c>
      <c r="G13" s="113" t="s">
        <v>640</v>
      </c>
      <c r="H13" s="113" t="s">
        <v>882</v>
      </c>
      <c r="I13" s="113" t="s">
        <v>176</v>
      </c>
      <c r="J13" s="114" t="s">
        <v>642</v>
      </c>
      <c r="K13" s="114" t="s">
        <v>643</v>
      </c>
      <c r="L13" s="113" t="s">
        <v>327</v>
      </c>
      <c r="M13" s="113" t="s">
        <v>66</v>
      </c>
      <c r="N13" s="115" t="s">
        <v>73</v>
      </c>
      <c r="O13" s="115">
        <v>0</v>
      </c>
      <c r="P13" s="115">
        <v>30000</v>
      </c>
      <c r="Q13" s="115">
        <v>0</v>
      </c>
      <c r="R13" s="115">
        <v>30000</v>
      </c>
      <c r="S13" s="113" t="s">
        <v>41</v>
      </c>
    </row>
    <row r="14" spans="1:20" s="102" customFormat="1" ht="336">
      <c r="A14" s="113">
        <v>9</v>
      </c>
      <c r="B14" s="113" t="s">
        <v>334</v>
      </c>
      <c r="C14" s="113" t="s">
        <v>838</v>
      </c>
      <c r="D14" s="113" t="s">
        <v>326</v>
      </c>
      <c r="E14" s="113" t="s">
        <v>646</v>
      </c>
      <c r="F14" s="113" t="s">
        <v>641</v>
      </c>
      <c r="G14" s="113" t="s">
        <v>644</v>
      </c>
      <c r="H14" s="113" t="s">
        <v>839</v>
      </c>
      <c r="I14" s="113" t="s">
        <v>331</v>
      </c>
      <c r="J14" s="113" t="s">
        <v>895</v>
      </c>
      <c r="K14" s="113" t="s">
        <v>645</v>
      </c>
      <c r="L14" s="113" t="s">
        <v>332</v>
      </c>
      <c r="M14" s="113" t="s">
        <v>66</v>
      </c>
      <c r="N14" s="113" t="s">
        <v>73</v>
      </c>
      <c r="O14" s="113">
        <v>0</v>
      </c>
      <c r="P14" s="113">
        <v>25000</v>
      </c>
      <c r="Q14" s="113">
        <v>0</v>
      </c>
      <c r="R14" s="113">
        <v>25000</v>
      </c>
      <c r="S14" s="113" t="s">
        <v>41</v>
      </c>
    </row>
    <row r="15" spans="1:20" s="59" customFormat="1" ht="387" customHeight="1">
      <c r="A15" s="113">
        <v>10</v>
      </c>
      <c r="B15" s="113" t="s">
        <v>334</v>
      </c>
      <c r="C15" s="113" t="s">
        <v>883</v>
      </c>
      <c r="D15" s="113" t="s">
        <v>326</v>
      </c>
      <c r="E15" s="113" t="s">
        <v>646</v>
      </c>
      <c r="F15" s="113" t="s">
        <v>647</v>
      </c>
      <c r="G15" s="113" t="s">
        <v>335</v>
      </c>
      <c r="H15" s="113" t="s">
        <v>330</v>
      </c>
      <c r="I15" s="113" t="s">
        <v>116</v>
      </c>
      <c r="J15" s="113" t="s">
        <v>648</v>
      </c>
      <c r="K15" s="113" t="s">
        <v>649</v>
      </c>
      <c r="L15" s="113" t="s">
        <v>327</v>
      </c>
      <c r="M15" s="113" t="s">
        <v>66</v>
      </c>
      <c r="N15" s="113" t="s">
        <v>73</v>
      </c>
      <c r="O15" s="115">
        <v>0</v>
      </c>
      <c r="P15" s="115">
        <v>0</v>
      </c>
      <c r="Q15" s="115">
        <v>0</v>
      </c>
      <c r="R15" s="115">
        <v>0</v>
      </c>
      <c r="S15" s="113" t="s">
        <v>41</v>
      </c>
    </row>
    <row r="16" spans="1:20" ht="372">
      <c r="A16" s="113">
        <v>11</v>
      </c>
      <c r="B16" s="113" t="s">
        <v>334</v>
      </c>
      <c r="C16" s="113" t="s">
        <v>883</v>
      </c>
      <c r="D16" s="113" t="s">
        <v>326</v>
      </c>
      <c r="E16" s="113" t="s">
        <v>450</v>
      </c>
      <c r="F16" s="113" t="s">
        <v>641</v>
      </c>
      <c r="G16" s="113" t="s">
        <v>650</v>
      </c>
      <c r="H16" s="113" t="s">
        <v>330</v>
      </c>
      <c r="I16" s="113" t="s">
        <v>339</v>
      </c>
      <c r="J16" s="113" t="s">
        <v>651</v>
      </c>
      <c r="K16" s="113" t="s">
        <v>652</v>
      </c>
      <c r="L16" s="113" t="s">
        <v>327</v>
      </c>
      <c r="M16" s="113" t="s">
        <v>66</v>
      </c>
      <c r="N16" s="113" t="s">
        <v>73</v>
      </c>
      <c r="O16" s="115">
        <v>0</v>
      </c>
      <c r="P16" s="115">
        <v>0</v>
      </c>
      <c r="Q16" s="115">
        <v>0</v>
      </c>
      <c r="R16" s="115">
        <v>0</v>
      </c>
      <c r="S16" s="113" t="s">
        <v>41</v>
      </c>
    </row>
    <row r="18" spans="16:19" ht="15">
      <c r="P18" s="229"/>
      <c r="Q18" s="230" t="s">
        <v>1102</v>
      </c>
      <c r="R18" s="230" t="s">
        <v>1103</v>
      </c>
      <c r="S18" s="230"/>
    </row>
    <row r="19" spans="16:19" ht="15">
      <c r="P19" s="229"/>
      <c r="Q19" s="230"/>
      <c r="R19" s="136">
        <v>2020</v>
      </c>
      <c r="S19" s="136">
        <v>2021</v>
      </c>
    </row>
    <row r="20" spans="16:19" ht="15">
      <c r="P20" s="136" t="s">
        <v>58</v>
      </c>
      <c r="Q20" s="129">
        <v>11</v>
      </c>
      <c r="R20" s="130">
        <f>Q6+Q7+Q8+Q9+Q10</f>
        <v>98878.06</v>
      </c>
      <c r="S20" s="130">
        <f>R16+R15+R14+R13+R12+R11</f>
        <v>100000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P18:P19"/>
    <mergeCell ref="Q18:Q19"/>
    <mergeCell ref="R18:S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
  <sheetViews>
    <sheetView view="pageBreakPreview" topLeftCell="A10" zoomScale="80" zoomScaleNormal="90" zoomScaleSheetLayoutView="80" workbookViewId="0">
      <selection activeCell="H13" sqref="H13"/>
    </sheetView>
  </sheetViews>
  <sheetFormatPr defaultColWidth="9.140625" defaultRowHeight="15"/>
  <cols>
    <col min="1" max="1" width="7.28515625" style="62" customWidth="1"/>
    <col min="2" max="2" width="19.7109375" style="62" customWidth="1"/>
    <col min="3" max="3" width="45.5703125" style="62" customWidth="1"/>
    <col min="4" max="4" width="24.5703125" style="62" customWidth="1"/>
    <col min="5" max="5" width="32.140625" style="62" customWidth="1"/>
    <col min="6" max="6" width="22.140625" style="62" customWidth="1"/>
    <col min="7" max="7" width="17" style="62" customWidth="1"/>
    <col min="8" max="8" width="49.85546875" style="62" customWidth="1"/>
    <col min="9" max="9" width="23.5703125" style="62" customWidth="1"/>
    <col min="10" max="10" width="23.28515625" style="62" customWidth="1"/>
    <col min="11" max="11" width="22" style="64" customWidth="1"/>
    <col min="12" max="12" width="26.7109375" style="62" customWidth="1"/>
    <col min="13" max="13" width="16.7109375" style="64" customWidth="1"/>
    <col min="14" max="14" width="15.5703125" style="64" customWidth="1"/>
    <col min="15" max="15" width="13.28515625" style="64" customWidth="1"/>
    <col min="16" max="16" width="15.140625" style="64" customWidth="1"/>
    <col min="17" max="17" width="17.140625" style="62" customWidth="1"/>
    <col min="18" max="18" width="18" style="62" customWidth="1"/>
    <col min="19" max="19" width="15.5703125" style="62" customWidth="1"/>
    <col min="20" max="16384" width="9.140625" style="62"/>
  </cols>
  <sheetData>
    <row r="1" spans="1:20">
      <c r="A1" s="248" t="s">
        <v>1244</v>
      </c>
      <c r="B1" s="248"/>
      <c r="C1" s="248"/>
      <c r="D1" s="248"/>
      <c r="E1" s="248"/>
      <c r="F1" s="248"/>
      <c r="G1" s="248"/>
      <c r="H1" s="248"/>
      <c r="I1" s="248"/>
      <c r="J1" s="248"/>
      <c r="K1" s="249"/>
      <c r="L1" s="249"/>
      <c r="M1" s="249"/>
      <c r="N1" s="249"/>
      <c r="O1" s="249"/>
      <c r="P1" s="249"/>
      <c r="Q1" s="249"/>
      <c r="R1" s="249"/>
      <c r="S1" s="249"/>
      <c r="T1" s="249"/>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121" customFormat="1" ht="127.5" customHeight="1">
      <c r="A6" s="112">
        <v>1</v>
      </c>
      <c r="B6" s="113" t="s">
        <v>60</v>
      </c>
      <c r="C6" s="113" t="s">
        <v>1033</v>
      </c>
      <c r="D6" s="113" t="s">
        <v>61</v>
      </c>
      <c r="E6" s="113" t="s">
        <v>558</v>
      </c>
      <c r="F6" s="113" t="s">
        <v>62</v>
      </c>
      <c r="G6" s="27" t="s">
        <v>63</v>
      </c>
      <c r="H6" s="113" t="s">
        <v>855</v>
      </c>
      <c r="I6" s="113" t="s">
        <v>64</v>
      </c>
      <c r="J6" s="113" t="s">
        <v>1034</v>
      </c>
      <c r="K6" s="113" t="s">
        <v>1104</v>
      </c>
      <c r="L6" s="113" t="s">
        <v>65</v>
      </c>
      <c r="M6" s="122" t="s">
        <v>410</v>
      </c>
      <c r="N6" s="122" t="s">
        <v>73</v>
      </c>
      <c r="O6" s="149">
        <v>90200</v>
      </c>
      <c r="P6" s="158">
        <v>88180</v>
      </c>
      <c r="Q6" s="158">
        <v>90200</v>
      </c>
      <c r="R6" s="158">
        <v>88180</v>
      </c>
      <c r="S6" s="113" t="s">
        <v>42</v>
      </c>
      <c r="T6" s="108"/>
    </row>
    <row r="7" spans="1:20" s="108" customFormat="1" ht="216">
      <c r="A7" s="112">
        <v>2</v>
      </c>
      <c r="B7" s="113" t="s">
        <v>60</v>
      </c>
      <c r="C7" s="113" t="s">
        <v>559</v>
      </c>
      <c r="D7" s="113" t="s">
        <v>74</v>
      </c>
      <c r="E7" s="113" t="s">
        <v>1039</v>
      </c>
      <c r="F7" s="113" t="s">
        <v>62</v>
      </c>
      <c r="G7" s="27" t="s">
        <v>68</v>
      </c>
      <c r="H7" s="113" t="s">
        <v>797</v>
      </c>
      <c r="I7" s="113" t="s">
        <v>69</v>
      </c>
      <c r="J7" s="113" t="s">
        <v>1041</v>
      </c>
      <c r="K7" s="113" t="s">
        <v>1042</v>
      </c>
      <c r="L7" s="113" t="s">
        <v>67</v>
      </c>
      <c r="M7" s="113" t="s">
        <v>94</v>
      </c>
      <c r="N7" s="113" t="s">
        <v>659</v>
      </c>
      <c r="O7" s="115">
        <v>5000</v>
      </c>
      <c r="P7" s="158">
        <v>10000</v>
      </c>
      <c r="Q7" s="115">
        <v>5000</v>
      </c>
      <c r="R7" s="158">
        <v>10000</v>
      </c>
      <c r="S7" s="113" t="s">
        <v>42</v>
      </c>
    </row>
    <row r="8" spans="1:20" s="93" customFormat="1" ht="120">
      <c r="A8" s="112">
        <v>3</v>
      </c>
      <c r="B8" s="113" t="s">
        <v>60</v>
      </c>
      <c r="C8" s="22" t="s">
        <v>1040</v>
      </c>
      <c r="D8" s="113" t="s">
        <v>61</v>
      </c>
      <c r="E8" s="113" t="s">
        <v>560</v>
      </c>
      <c r="F8" s="113" t="s">
        <v>62</v>
      </c>
      <c r="G8" s="27" t="s">
        <v>70</v>
      </c>
      <c r="H8" s="113" t="s">
        <v>884</v>
      </c>
      <c r="I8" s="113" t="s">
        <v>71</v>
      </c>
      <c r="J8" s="113" t="s">
        <v>75</v>
      </c>
      <c r="K8" s="113">
        <v>2000</v>
      </c>
      <c r="L8" s="113" t="s">
        <v>67</v>
      </c>
      <c r="M8" s="113" t="s">
        <v>73</v>
      </c>
      <c r="N8" s="113" t="s">
        <v>66</v>
      </c>
      <c r="O8" s="115">
        <v>42400</v>
      </c>
      <c r="P8" s="158" t="s">
        <v>66</v>
      </c>
      <c r="Q8" s="115">
        <v>42400</v>
      </c>
      <c r="R8" s="158" t="s">
        <v>66</v>
      </c>
      <c r="S8" s="113" t="s">
        <v>42</v>
      </c>
    </row>
    <row r="9" spans="1:20" s="93" customFormat="1" ht="225">
      <c r="A9" s="113">
        <v>4</v>
      </c>
      <c r="B9" s="113" t="s">
        <v>60</v>
      </c>
      <c r="C9" s="22" t="s">
        <v>862</v>
      </c>
      <c r="D9" s="113" t="s">
        <v>61</v>
      </c>
      <c r="E9" s="113" t="s">
        <v>561</v>
      </c>
      <c r="F9" s="113" t="s">
        <v>62</v>
      </c>
      <c r="G9" s="27" t="s">
        <v>863</v>
      </c>
      <c r="H9" s="113" t="s">
        <v>884</v>
      </c>
      <c r="I9" s="113" t="s">
        <v>72</v>
      </c>
      <c r="J9" s="113" t="s">
        <v>899</v>
      </c>
      <c r="K9" s="113" t="s">
        <v>900</v>
      </c>
      <c r="L9" s="113" t="s">
        <v>67</v>
      </c>
      <c r="M9" s="113" t="s">
        <v>73</v>
      </c>
      <c r="N9" s="113" t="s">
        <v>66</v>
      </c>
      <c r="O9" s="115">
        <v>87800</v>
      </c>
      <c r="P9" s="158" t="s">
        <v>66</v>
      </c>
      <c r="Q9" s="115">
        <v>87800</v>
      </c>
      <c r="R9" s="158" t="s">
        <v>66</v>
      </c>
      <c r="S9" s="113" t="s">
        <v>42</v>
      </c>
      <c r="T9" s="106"/>
    </row>
    <row r="10" spans="1:20" s="93" customFormat="1" ht="225">
      <c r="A10" s="159">
        <v>5</v>
      </c>
      <c r="B10" s="122" t="s">
        <v>60</v>
      </c>
      <c r="C10" s="160" t="s">
        <v>1105</v>
      </c>
      <c r="D10" s="122" t="s">
        <v>61</v>
      </c>
      <c r="E10" s="122" t="s">
        <v>1106</v>
      </c>
      <c r="F10" s="122" t="s">
        <v>62</v>
      </c>
      <c r="G10" s="27" t="s">
        <v>840</v>
      </c>
      <c r="H10" s="122" t="s">
        <v>856</v>
      </c>
      <c r="I10" s="122" t="s">
        <v>653</v>
      </c>
      <c r="J10" s="122" t="s">
        <v>901</v>
      </c>
      <c r="K10" s="122" t="s">
        <v>654</v>
      </c>
      <c r="L10" s="122" t="s">
        <v>67</v>
      </c>
      <c r="M10" s="122" t="s">
        <v>73</v>
      </c>
      <c r="N10" s="122" t="s">
        <v>655</v>
      </c>
      <c r="O10" s="149">
        <v>24600</v>
      </c>
      <c r="P10" s="161" t="s">
        <v>655</v>
      </c>
      <c r="Q10" s="149">
        <v>24600</v>
      </c>
      <c r="R10" s="161" t="s">
        <v>655</v>
      </c>
      <c r="S10" s="122" t="s">
        <v>42</v>
      </c>
      <c r="T10" s="106"/>
    </row>
    <row r="11" spans="1:20" s="93" customFormat="1" ht="225">
      <c r="A11" s="113">
        <v>6</v>
      </c>
      <c r="B11" s="113" t="s">
        <v>60</v>
      </c>
      <c r="C11" s="22" t="s">
        <v>902</v>
      </c>
      <c r="D11" s="113" t="s">
        <v>61</v>
      </c>
      <c r="E11" s="113" t="s">
        <v>560</v>
      </c>
      <c r="F11" s="113" t="s">
        <v>62</v>
      </c>
      <c r="G11" s="27" t="s">
        <v>1044</v>
      </c>
      <c r="H11" s="113" t="s">
        <v>884</v>
      </c>
      <c r="I11" s="113" t="s">
        <v>71</v>
      </c>
      <c r="J11" s="113" t="s">
        <v>657</v>
      </c>
      <c r="K11" s="113">
        <v>1</v>
      </c>
      <c r="L11" s="113" t="s">
        <v>67</v>
      </c>
      <c r="M11" s="138"/>
      <c r="N11" s="113" t="s">
        <v>73</v>
      </c>
      <c r="O11" s="115"/>
      <c r="P11" s="158">
        <v>41820</v>
      </c>
      <c r="Q11" s="115"/>
      <c r="R11" s="158">
        <v>41820</v>
      </c>
      <c r="S11" s="113" t="s">
        <v>656</v>
      </c>
      <c r="T11" s="106"/>
    </row>
    <row r="12" spans="1:20" s="93" customFormat="1" ht="158.25" customHeight="1">
      <c r="A12" s="113">
        <v>7</v>
      </c>
      <c r="B12" s="113" t="s">
        <v>60</v>
      </c>
      <c r="C12" s="22" t="s">
        <v>1036</v>
      </c>
      <c r="D12" s="113" t="s">
        <v>61</v>
      </c>
      <c r="E12" s="113" t="s">
        <v>1035</v>
      </c>
      <c r="F12" s="113" t="s">
        <v>62</v>
      </c>
      <c r="G12" s="27" t="s">
        <v>1043</v>
      </c>
      <c r="H12" s="113" t="s">
        <v>856</v>
      </c>
      <c r="I12" s="113" t="s">
        <v>658</v>
      </c>
      <c r="J12" s="113" t="s">
        <v>1037</v>
      </c>
      <c r="K12" s="113" t="s">
        <v>1038</v>
      </c>
      <c r="L12" s="113" t="s">
        <v>67</v>
      </c>
      <c r="M12" s="138"/>
      <c r="N12" s="113" t="s">
        <v>73</v>
      </c>
      <c r="O12" s="115"/>
      <c r="P12" s="158">
        <v>60000</v>
      </c>
      <c r="Q12" s="115"/>
      <c r="R12" s="158">
        <v>60000</v>
      </c>
      <c r="S12" s="113" t="s">
        <v>656</v>
      </c>
      <c r="T12" s="106"/>
    </row>
    <row r="13" spans="1:20" s="93" customFormat="1">
      <c r="A13" s="94"/>
      <c r="B13" s="94"/>
      <c r="C13" s="103"/>
      <c r="D13" s="94"/>
      <c r="E13" s="94"/>
      <c r="F13" s="94"/>
      <c r="G13" s="104"/>
      <c r="H13" s="94"/>
      <c r="I13" s="94"/>
      <c r="J13" s="94"/>
      <c r="K13" s="94"/>
      <c r="L13" s="94"/>
      <c r="M13" s="94"/>
      <c r="N13" s="94"/>
      <c r="O13" s="96"/>
      <c r="P13" s="105"/>
      <c r="Q13" s="96"/>
      <c r="R13" s="105"/>
      <c r="S13" s="94"/>
      <c r="T13" s="106"/>
    </row>
    <row r="14" spans="1:20" s="93" customFormat="1">
      <c r="A14" s="94"/>
      <c r="B14" s="94"/>
      <c r="C14" s="103"/>
      <c r="D14" s="94"/>
      <c r="E14" s="94"/>
      <c r="F14" s="94"/>
      <c r="G14" s="104"/>
      <c r="H14" s="94"/>
      <c r="I14" s="94"/>
      <c r="J14" s="94"/>
      <c r="K14" s="94"/>
      <c r="L14" s="94"/>
      <c r="M14" s="94"/>
      <c r="N14" s="94"/>
      <c r="O14" s="229"/>
      <c r="P14" s="230" t="s">
        <v>1102</v>
      </c>
      <c r="Q14" s="227" t="s">
        <v>1103</v>
      </c>
      <c r="R14" s="228"/>
      <c r="S14" s="94"/>
      <c r="T14" s="106"/>
    </row>
    <row r="15" spans="1:20" s="93" customFormat="1">
      <c r="A15" s="94"/>
      <c r="B15" s="94"/>
      <c r="C15" s="103"/>
      <c r="D15" s="94"/>
      <c r="E15" s="94"/>
      <c r="F15" s="94"/>
      <c r="G15" s="104"/>
      <c r="H15" s="94"/>
      <c r="I15" s="94"/>
      <c r="J15" s="94"/>
      <c r="K15" s="94"/>
      <c r="L15" s="94"/>
      <c r="M15" s="94"/>
      <c r="N15" s="94"/>
      <c r="O15" s="229"/>
      <c r="P15" s="230"/>
      <c r="Q15" s="128">
        <v>2020</v>
      </c>
      <c r="R15" s="132">
        <v>2021</v>
      </c>
      <c r="S15" s="134"/>
      <c r="T15" s="106"/>
    </row>
    <row r="16" spans="1:20" s="93" customFormat="1">
      <c r="A16" s="94"/>
      <c r="B16" s="94"/>
      <c r="C16" s="103"/>
      <c r="D16" s="94"/>
      <c r="E16" s="94"/>
      <c r="F16" s="94"/>
      <c r="G16" s="104"/>
      <c r="H16" s="94"/>
      <c r="I16" s="94"/>
      <c r="J16" s="94"/>
      <c r="K16" s="94"/>
      <c r="L16" s="94"/>
      <c r="M16" s="94"/>
      <c r="N16" s="94"/>
      <c r="O16" s="128" t="s">
        <v>58</v>
      </c>
      <c r="P16" s="129">
        <v>7</v>
      </c>
      <c r="Q16" s="130">
        <f>Q6+Q7+Q8+Q9+Q10</f>
        <v>250000</v>
      </c>
      <c r="R16" s="133">
        <f>R12+R11+R7+R6</f>
        <v>200000</v>
      </c>
      <c r="S16" s="135"/>
      <c r="T16" s="106"/>
    </row>
    <row r="17" spans="1:20" s="93" customFormat="1">
      <c r="A17" s="94"/>
      <c r="B17" s="94"/>
      <c r="C17" s="103"/>
      <c r="D17" s="94"/>
      <c r="E17" s="94"/>
      <c r="F17" s="94"/>
      <c r="G17" s="104"/>
      <c r="H17" s="94"/>
      <c r="I17" s="94"/>
      <c r="J17" s="94"/>
      <c r="K17" s="94"/>
      <c r="L17" s="94"/>
      <c r="M17" s="94"/>
      <c r="N17" s="94"/>
      <c r="O17" s="64"/>
      <c r="P17" s="64"/>
      <c r="Q17" s="62"/>
      <c r="R17" s="62"/>
      <c r="S17" s="62"/>
      <c r="T17" s="106"/>
    </row>
    <row r="18" spans="1:20" s="93" customFormat="1">
      <c r="A18" s="94"/>
      <c r="B18" s="94"/>
      <c r="C18" s="103"/>
      <c r="D18" s="94"/>
      <c r="E18" s="94"/>
      <c r="F18" s="94"/>
      <c r="G18" s="104"/>
      <c r="H18" s="94"/>
      <c r="I18" s="94"/>
      <c r="J18" s="94"/>
      <c r="K18" s="94"/>
      <c r="L18" s="94"/>
      <c r="M18" s="94"/>
      <c r="N18" s="94"/>
      <c r="O18" s="64"/>
      <c r="P18" s="64"/>
      <c r="Q18" s="62"/>
      <c r="R18" s="62"/>
      <c r="S18" s="62"/>
      <c r="T18" s="106"/>
    </row>
    <row r="19" spans="1:20" s="93" customFormat="1">
      <c r="A19" s="94"/>
      <c r="B19" s="94"/>
      <c r="C19" s="103"/>
      <c r="D19" s="94"/>
      <c r="E19" s="94"/>
      <c r="F19" s="94"/>
      <c r="G19" s="104"/>
      <c r="H19" s="94"/>
      <c r="I19" s="94"/>
      <c r="J19" s="94"/>
      <c r="K19" s="94"/>
      <c r="L19" s="94"/>
      <c r="M19" s="94"/>
      <c r="N19" s="94"/>
      <c r="O19" s="64"/>
      <c r="P19" s="64"/>
      <c r="Q19" s="62"/>
      <c r="R19" s="62"/>
      <c r="S19" s="62"/>
      <c r="T19" s="106"/>
    </row>
    <row r="20" spans="1:20" s="91" customFormat="1">
      <c r="K20" s="92"/>
      <c r="M20" s="92"/>
      <c r="N20" s="92"/>
      <c r="O20" s="64"/>
      <c r="P20" s="64"/>
      <c r="Q20" s="62"/>
      <c r="R20" s="62"/>
      <c r="S20" s="62"/>
      <c r="T20" s="109"/>
    </row>
  </sheetData>
  <mergeCells count="19">
    <mergeCell ref="O14:O15"/>
    <mergeCell ref="P14:P15"/>
    <mergeCell ref="Q14:R14"/>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T21"/>
  <sheetViews>
    <sheetView topLeftCell="C10" zoomScale="60" zoomScaleNormal="60" workbookViewId="0">
      <selection activeCell="H12" sqref="H12:T12"/>
    </sheetView>
  </sheetViews>
  <sheetFormatPr defaultColWidth="9.140625" defaultRowHeight="15"/>
  <cols>
    <col min="1" max="1" width="7.28515625" style="62" customWidth="1"/>
    <col min="2" max="2" width="26.28515625" style="62" customWidth="1"/>
    <col min="3" max="3" width="60.7109375" style="62" customWidth="1"/>
    <col min="4" max="4" width="20.7109375" style="62" customWidth="1"/>
    <col min="5" max="5" width="35.7109375" style="62" customWidth="1"/>
    <col min="6" max="6" width="21.28515625" style="62" customWidth="1"/>
    <col min="7" max="7" width="22.28515625" style="62" bestFit="1" customWidth="1"/>
    <col min="8" max="8" width="49.85546875" style="62" customWidth="1"/>
    <col min="9" max="9" width="23.5703125" style="62" customWidth="1"/>
    <col min="10" max="10" width="23.28515625" style="62" customWidth="1"/>
    <col min="11" max="11" width="22" style="64" customWidth="1"/>
    <col min="12" max="12" width="26.7109375" style="62" customWidth="1"/>
    <col min="13" max="13" width="16.7109375" style="64" customWidth="1"/>
    <col min="14" max="14" width="15.5703125" style="64" customWidth="1"/>
    <col min="15" max="15" width="13.28515625" style="64" customWidth="1"/>
    <col min="16" max="16" width="17" style="64" customWidth="1"/>
    <col min="17" max="17" width="17.140625" style="62" customWidth="1"/>
    <col min="18" max="18" width="18" style="62" customWidth="1"/>
    <col min="19" max="19" width="15.5703125" style="62" customWidth="1"/>
    <col min="20" max="16384" width="9.140625" style="62"/>
  </cols>
  <sheetData>
    <row r="1" spans="1:20" ht="15.75" customHeight="1">
      <c r="A1" s="250" t="s">
        <v>1245</v>
      </c>
      <c r="B1" s="250"/>
      <c r="C1" s="250"/>
      <c r="D1" s="250"/>
      <c r="E1" s="250"/>
      <c r="F1" s="250"/>
      <c r="G1" s="250"/>
      <c r="H1" s="250"/>
      <c r="I1" s="250"/>
      <c r="J1" s="250"/>
      <c r="K1" s="251"/>
      <c r="L1" s="251"/>
      <c r="M1" s="251"/>
      <c r="N1" s="251"/>
      <c r="O1" s="251"/>
      <c r="P1" s="251"/>
      <c r="Q1" s="251"/>
      <c r="R1" s="251"/>
      <c r="S1" s="251"/>
      <c r="T1" s="251"/>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14" customFormat="1" ht="372">
      <c r="A6" s="112">
        <v>1</v>
      </c>
      <c r="B6" s="113" t="s">
        <v>83</v>
      </c>
      <c r="C6" s="181" t="s">
        <v>1045</v>
      </c>
      <c r="D6" s="113" t="s">
        <v>61</v>
      </c>
      <c r="E6" s="113" t="s">
        <v>495</v>
      </c>
      <c r="F6" s="113" t="s">
        <v>76</v>
      </c>
      <c r="G6" s="27" t="s">
        <v>80</v>
      </c>
      <c r="H6" s="113" t="s">
        <v>798</v>
      </c>
      <c r="I6" s="113" t="s">
        <v>77</v>
      </c>
      <c r="J6" s="113" t="s">
        <v>660</v>
      </c>
      <c r="K6" s="114" t="s">
        <v>661</v>
      </c>
      <c r="L6" s="113" t="s">
        <v>78</v>
      </c>
      <c r="M6" s="115" t="s">
        <v>659</v>
      </c>
      <c r="N6" s="113" t="s">
        <v>79</v>
      </c>
      <c r="O6" s="115">
        <v>10389.73</v>
      </c>
      <c r="P6" s="115">
        <v>0</v>
      </c>
      <c r="Q6" s="115">
        <v>10389.73</v>
      </c>
      <c r="R6" s="115">
        <v>0</v>
      </c>
      <c r="S6" s="157" t="s">
        <v>1178</v>
      </c>
    </row>
    <row r="7" spans="1:20" s="14" customFormat="1" ht="228">
      <c r="A7" s="112">
        <v>2</v>
      </c>
      <c r="B7" s="113" t="s">
        <v>83</v>
      </c>
      <c r="C7" s="157" t="s">
        <v>857</v>
      </c>
      <c r="D7" s="113" t="s">
        <v>82</v>
      </c>
      <c r="E7" s="113" t="s">
        <v>495</v>
      </c>
      <c r="F7" s="113" t="s">
        <v>62</v>
      </c>
      <c r="G7" s="27" t="s">
        <v>84</v>
      </c>
      <c r="H7" s="113" t="s">
        <v>85</v>
      </c>
      <c r="I7" s="113" t="s">
        <v>86</v>
      </c>
      <c r="J7" s="113" t="s">
        <v>87</v>
      </c>
      <c r="K7" s="114" t="s">
        <v>88</v>
      </c>
      <c r="L7" s="113" t="s">
        <v>89</v>
      </c>
      <c r="M7" s="113" t="s">
        <v>73</v>
      </c>
      <c r="N7" s="113" t="s">
        <v>79</v>
      </c>
      <c r="O7" s="115">
        <v>500</v>
      </c>
      <c r="P7" s="115">
        <v>0</v>
      </c>
      <c r="Q7" s="115">
        <v>0</v>
      </c>
      <c r="R7" s="115">
        <v>0</v>
      </c>
      <c r="S7" s="157" t="s">
        <v>1178</v>
      </c>
    </row>
    <row r="8" spans="1:20" s="15" customFormat="1" ht="229.5" customHeight="1">
      <c r="A8" s="112">
        <v>3</v>
      </c>
      <c r="B8" s="113" t="s">
        <v>60</v>
      </c>
      <c r="C8" s="113" t="s">
        <v>858</v>
      </c>
      <c r="D8" s="113" t="s">
        <v>61</v>
      </c>
      <c r="E8" s="113" t="s">
        <v>496</v>
      </c>
      <c r="F8" s="113" t="s">
        <v>62</v>
      </c>
      <c r="G8" s="27" t="s">
        <v>90</v>
      </c>
      <c r="H8" s="113" t="s">
        <v>92</v>
      </c>
      <c r="I8" s="113" t="s">
        <v>91</v>
      </c>
      <c r="J8" s="113" t="s">
        <v>896</v>
      </c>
      <c r="K8" s="114" t="s">
        <v>93</v>
      </c>
      <c r="L8" s="113" t="s">
        <v>78</v>
      </c>
      <c r="M8" s="113" t="s">
        <v>73</v>
      </c>
      <c r="N8" s="113" t="s">
        <v>79</v>
      </c>
      <c r="O8" s="115">
        <v>0</v>
      </c>
      <c r="P8" s="113">
        <v>0</v>
      </c>
      <c r="Q8" s="115">
        <v>0</v>
      </c>
      <c r="R8" s="113">
        <v>0</v>
      </c>
      <c r="S8" s="157" t="s">
        <v>1178</v>
      </c>
    </row>
    <row r="9" spans="1:20" s="15" customFormat="1" ht="348">
      <c r="A9" s="112">
        <v>4</v>
      </c>
      <c r="B9" s="113" t="s">
        <v>83</v>
      </c>
      <c r="C9" s="113" t="s">
        <v>1198</v>
      </c>
      <c r="D9" s="182" t="s">
        <v>61</v>
      </c>
      <c r="E9" s="182" t="s">
        <v>1173</v>
      </c>
      <c r="F9" s="113" t="s">
        <v>76</v>
      </c>
      <c r="G9" s="27" t="s">
        <v>1174</v>
      </c>
      <c r="H9" s="113" t="s">
        <v>1175</v>
      </c>
      <c r="I9" s="113" t="s">
        <v>77</v>
      </c>
      <c r="J9" s="113" t="s">
        <v>1192</v>
      </c>
      <c r="K9" s="114" t="s">
        <v>1176</v>
      </c>
      <c r="L9" s="113" t="s">
        <v>78</v>
      </c>
      <c r="M9" s="115" t="s">
        <v>79</v>
      </c>
      <c r="N9" s="113" t="s">
        <v>1177</v>
      </c>
      <c r="O9" s="115" t="s">
        <v>79</v>
      </c>
      <c r="P9" s="115">
        <v>20000</v>
      </c>
      <c r="Q9" s="115" t="s">
        <v>79</v>
      </c>
      <c r="R9" s="115">
        <v>20000</v>
      </c>
      <c r="S9" s="157" t="s">
        <v>1178</v>
      </c>
    </row>
    <row r="10" spans="1:20" ht="396">
      <c r="A10" s="112">
        <v>5</v>
      </c>
      <c r="B10" s="113" t="s">
        <v>1193</v>
      </c>
      <c r="C10" s="113" t="s">
        <v>1197</v>
      </c>
      <c r="D10" s="182" t="s">
        <v>1179</v>
      </c>
      <c r="E10" s="182" t="s">
        <v>1194</v>
      </c>
      <c r="F10" s="113" t="s">
        <v>1180</v>
      </c>
      <c r="G10" s="27" t="s">
        <v>1181</v>
      </c>
      <c r="H10" s="113" t="s">
        <v>1182</v>
      </c>
      <c r="I10" s="113" t="s">
        <v>1183</v>
      </c>
      <c r="J10" s="113" t="s">
        <v>1184</v>
      </c>
      <c r="K10" s="114" t="s">
        <v>1185</v>
      </c>
      <c r="L10" s="113" t="s">
        <v>78</v>
      </c>
      <c r="M10" s="115" t="s">
        <v>79</v>
      </c>
      <c r="N10" s="113" t="s">
        <v>1186</v>
      </c>
      <c r="O10" s="115" t="s">
        <v>79</v>
      </c>
      <c r="P10" s="115">
        <v>50000</v>
      </c>
      <c r="Q10" s="115" t="s">
        <v>79</v>
      </c>
      <c r="R10" s="115">
        <v>50000</v>
      </c>
      <c r="S10" s="157" t="s">
        <v>1178</v>
      </c>
    </row>
    <row r="11" spans="1:20" ht="226.5" customHeight="1">
      <c r="A11" s="112">
        <v>6</v>
      </c>
      <c r="B11" s="113" t="s">
        <v>83</v>
      </c>
      <c r="C11" s="157" t="s">
        <v>1196</v>
      </c>
      <c r="D11" s="182" t="s">
        <v>1187</v>
      </c>
      <c r="E11" s="182" t="s">
        <v>1195</v>
      </c>
      <c r="F11" s="113" t="s">
        <v>1180</v>
      </c>
      <c r="G11" s="27" t="s">
        <v>84</v>
      </c>
      <c r="H11" s="113" t="s">
        <v>85</v>
      </c>
      <c r="I11" s="113" t="s">
        <v>86</v>
      </c>
      <c r="J11" s="113" t="s">
        <v>87</v>
      </c>
      <c r="K11" s="114" t="s">
        <v>88</v>
      </c>
      <c r="L11" s="113" t="s">
        <v>89</v>
      </c>
      <c r="M11" s="115" t="s">
        <v>79</v>
      </c>
      <c r="N11" s="113" t="s">
        <v>1177</v>
      </c>
      <c r="O11" s="115" t="s">
        <v>79</v>
      </c>
      <c r="P11" s="115">
        <v>500</v>
      </c>
      <c r="Q11" s="115" t="s">
        <v>79</v>
      </c>
      <c r="R11" s="115">
        <v>0</v>
      </c>
      <c r="S11" s="157" t="s">
        <v>1178</v>
      </c>
    </row>
    <row r="12" spans="1:20" ht="228">
      <c r="A12" s="112">
        <v>7</v>
      </c>
      <c r="B12" s="113" t="s">
        <v>60</v>
      </c>
      <c r="C12" s="157" t="s">
        <v>1199</v>
      </c>
      <c r="D12" s="182" t="s">
        <v>61</v>
      </c>
      <c r="E12" s="182" t="s">
        <v>1188</v>
      </c>
      <c r="F12" s="113" t="s">
        <v>62</v>
      </c>
      <c r="G12" s="27" t="s">
        <v>90</v>
      </c>
      <c r="H12" s="113" t="s">
        <v>1189</v>
      </c>
      <c r="I12" s="113" t="s">
        <v>91</v>
      </c>
      <c r="J12" s="113" t="s">
        <v>1190</v>
      </c>
      <c r="K12" s="114" t="s">
        <v>1191</v>
      </c>
      <c r="L12" s="113" t="s">
        <v>78</v>
      </c>
      <c r="M12" s="115" t="s">
        <v>79</v>
      </c>
      <c r="N12" s="113" t="s">
        <v>1177</v>
      </c>
      <c r="O12" s="115" t="s">
        <v>79</v>
      </c>
      <c r="P12" s="115">
        <v>0</v>
      </c>
      <c r="Q12" s="115" t="s">
        <v>79</v>
      </c>
      <c r="R12" s="115">
        <v>0</v>
      </c>
      <c r="S12" s="157" t="s">
        <v>1178</v>
      </c>
    </row>
    <row r="15" spans="1:20">
      <c r="O15" s="252"/>
      <c r="P15" s="230" t="s">
        <v>1102</v>
      </c>
      <c r="Q15" s="227" t="s">
        <v>1103</v>
      </c>
      <c r="R15" s="228"/>
    </row>
    <row r="16" spans="1:20">
      <c r="O16" s="253"/>
      <c r="P16" s="230"/>
      <c r="Q16" s="128">
        <v>2020</v>
      </c>
      <c r="R16" s="128">
        <v>2021</v>
      </c>
    </row>
    <row r="17" spans="15:18">
      <c r="O17" s="128" t="s">
        <v>58</v>
      </c>
      <c r="P17" s="196">
        <v>7</v>
      </c>
      <c r="Q17" s="130">
        <f>Q8+Q7+Q6</f>
        <v>10389.73</v>
      </c>
      <c r="R17" s="197">
        <f>R9+R10</f>
        <v>70000</v>
      </c>
    </row>
    <row r="21" spans="15:18">
      <c r="Q21" s="215"/>
    </row>
  </sheetData>
  <mergeCells count="19">
    <mergeCell ref="O15:O16"/>
    <mergeCell ref="P15:P16"/>
    <mergeCell ref="Q15:R1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topLeftCell="A11" zoomScale="80" zoomScaleNormal="80" zoomScaleSheetLayoutView="90" workbookViewId="0">
      <selection activeCell="E19" sqref="E19"/>
    </sheetView>
  </sheetViews>
  <sheetFormatPr defaultColWidth="9.140625" defaultRowHeight="15"/>
  <cols>
    <col min="1" max="1" width="7.28515625" style="62" customWidth="1"/>
    <col min="2" max="2" width="19.7109375" style="62" customWidth="1"/>
    <col min="3" max="3" width="42.42578125" style="62" customWidth="1"/>
    <col min="4" max="4" width="20.7109375" style="62" customWidth="1"/>
    <col min="5" max="5" width="46.42578125" style="62" customWidth="1"/>
    <col min="6" max="6" width="22.140625" style="62" customWidth="1"/>
    <col min="7" max="7" width="17" style="62" customWidth="1"/>
    <col min="8" max="8" width="49.85546875" style="62" customWidth="1"/>
    <col min="9" max="9" width="23.5703125" style="62" customWidth="1"/>
    <col min="10" max="10" width="23.28515625" style="62" customWidth="1"/>
    <col min="11" max="11" width="22" style="64" customWidth="1"/>
    <col min="12" max="12" width="26.7109375" style="62" customWidth="1"/>
    <col min="13" max="13" width="16.7109375" style="64" customWidth="1"/>
    <col min="14" max="14" width="15.5703125" style="64" customWidth="1"/>
    <col min="15" max="15" width="13.28515625" style="64" customWidth="1"/>
    <col min="16" max="16" width="17" style="64" customWidth="1"/>
    <col min="17" max="17" width="17.140625" style="62" customWidth="1"/>
    <col min="18" max="18" width="18" style="62" customWidth="1"/>
    <col min="19" max="19" width="15.5703125" style="62" customWidth="1"/>
    <col min="20" max="16384" width="9.140625" style="62"/>
  </cols>
  <sheetData>
    <row r="1" spans="1:20" ht="15.75">
      <c r="A1" s="250" t="s">
        <v>1246</v>
      </c>
      <c r="B1" s="250"/>
      <c r="C1" s="250"/>
      <c r="D1" s="250"/>
      <c r="E1" s="250"/>
      <c r="F1" s="250"/>
      <c r="G1" s="250"/>
      <c r="H1" s="250"/>
      <c r="I1" s="250"/>
      <c r="J1" s="250"/>
      <c r="K1" s="254"/>
      <c r="L1" s="254"/>
      <c r="M1" s="254"/>
      <c r="N1" s="254"/>
      <c r="O1" s="254"/>
      <c r="P1" s="254"/>
      <c r="Q1" s="254"/>
      <c r="R1" s="254"/>
      <c r="S1" s="254"/>
      <c r="T1" s="254"/>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14" customFormat="1" ht="292.5">
      <c r="A6" s="113">
        <v>1</v>
      </c>
      <c r="B6" s="22" t="s">
        <v>208</v>
      </c>
      <c r="C6" s="22" t="s">
        <v>1107</v>
      </c>
      <c r="D6" s="22" t="s">
        <v>209</v>
      </c>
      <c r="E6" s="22" t="s">
        <v>1108</v>
      </c>
      <c r="F6" s="22" t="s">
        <v>210</v>
      </c>
      <c r="G6" s="24" t="s">
        <v>211</v>
      </c>
      <c r="H6" s="22" t="s">
        <v>212</v>
      </c>
      <c r="I6" s="22" t="s">
        <v>213</v>
      </c>
      <c r="J6" s="22" t="s">
        <v>1109</v>
      </c>
      <c r="K6" s="110" t="s">
        <v>1075</v>
      </c>
      <c r="L6" s="22" t="s">
        <v>214</v>
      </c>
      <c r="M6" s="22"/>
      <c r="N6" s="22" t="s">
        <v>73</v>
      </c>
      <c r="O6" s="111">
        <v>0</v>
      </c>
      <c r="P6" s="111"/>
      <c r="Q6" s="111">
        <v>0</v>
      </c>
      <c r="R6" s="111"/>
      <c r="S6" s="22" t="s">
        <v>44</v>
      </c>
    </row>
    <row r="7" spans="1:20" ht="292.5">
      <c r="A7" s="113">
        <v>2</v>
      </c>
      <c r="B7" s="22" t="s">
        <v>215</v>
      </c>
      <c r="C7" s="22" t="s">
        <v>938</v>
      </c>
      <c r="D7" s="22" t="s">
        <v>209</v>
      </c>
      <c r="E7" s="22" t="s">
        <v>216</v>
      </c>
      <c r="F7" s="22" t="s">
        <v>62</v>
      </c>
      <c r="G7" s="24" t="s">
        <v>217</v>
      </c>
      <c r="H7" s="22" t="s">
        <v>218</v>
      </c>
      <c r="I7" s="22" t="s">
        <v>219</v>
      </c>
      <c r="J7" s="22" t="s">
        <v>939</v>
      </c>
      <c r="K7" s="110" t="s">
        <v>940</v>
      </c>
      <c r="L7" s="22" t="s">
        <v>214</v>
      </c>
      <c r="M7" s="23"/>
      <c r="N7" s="23" t="s">
        <v>73</v>
      </c>
      <c r="O7" s="111">
        <v>10</v>
      </c>
      <c r="P7" s="111">
        <v>10</v>
      </c>
      <c r="Q7" s="111">
        <v>0</v>
      </c>
      <c r="R7" s="111"/>
      <c r="S7" s="22" t="s">
        <v>44</v>
      </c>
    </row>
    <row r="8" spans="1:20" ht="292.5">
      <c r="A8" s="113">
        <v>3</v>
      </c>
      <c r="B8" s="22" t="s">
        <v>220</v>
      </c>
      <c r="C8" s="22" t="s">
        <v>941</v>
      </c>
      <c r="D8" s="22" t="s">
        <v>209</v>
      </c>
      <c r="E8" s="22" t="s">
        <v>221</v>
      </c>
      <c r="F8" s="22" t="s">
        <v>62</v>
      </c>
      <c r="G8" s="24" t="s">
        <v>222</v>
      </c>
      <c r="H8" s="22" t="s">
        <v>218</v>
      </c>
      <c r="I8" s="22" t="s">
        <v>1077</v>
      </c>
      <c r="J8" s="22" t="s">
        <v>1076</v>
      </c>
      <c r="K8" s="110" t="s">
        <v>942</v>
      </c>
      <c r="L8" s="22" t="s">
        <v>223</v>
      </c>
      <c r="M8" s="23"/>
      <c r="N8" s="23" t="s">
        <v>73</v>
      </c>
      <c r="O8" s="26">
        <v>1836.56</v>
      </c>
      <c r="P8" s="26">
        <v>5000</v>
      </c>
      <c r="Q8" s="26">
        <v>1836.56</v>
      </c>
      <c r="R8" s="26">
        <v>5000</v>
      </c>
      <c r="S8" s="22" t="s">
        <v>44</v>
      </c>
    </row>
    <row r="9" spans="1:20" ht="303.75">
      <c r="A9" s="113">
        <v>4</v>
      </c>
      <c r="B9" s="22" t="s">
        <v>224</v>
      </c>
      <c r="C9" s="22" t="s">
        <v>943</v>
      </c>
      <c r="D9" s="22" t="s">
        <v>209</v>
      </c>
      <c r="E9" s="22" t="s">
        <v>225</v>
      </c>
      <c r="F9" s="22" t="s">
        <v>102</v>
      </c>
      <c r="G9" s="24" t="s">
        <v>226</v>
      </c>
      <c r="H9" s="22" t="s">
        <v>227</v>
      </c>
      <c r="I9" s="22" t="s">
        <v>228</v>
      </c>
      <c r="J9" s="22" t="s">
        <v>229</v>
      </c>
      <c r="K9" s="25" t="s">
        <v>309</v>
      </c>
      <c r="L9" s="22" t="s">
        <v>223</v>
      </c>
      <c r="M9" s="23" t="s">
        <v>410</v>
      </c>
      <c r="N9" s="26"/>
      <c r="O9" s="26">
        <v>386.22</v>
      </c>
      <c r="P9" s="26">
        <v>0</v>
      </c>
      <c r="Q9" s="26">
        <v>386.22</v>
      </c>
      <c r="R9" s="26">
        <v>0</v>
      </c>
      <c r="S9" s="22" t="s">
        <v>44</v>
      </c>
    </row>
    <row r="10" spans="1:20" ht="135">
      <c r="A10" s="113">
        <v>5</v>
      </c>
      <c r="B10" s="22" t="s">
        <v>215</v>
      </c>
      <c r="C10" s="22" t="s">
        <v>1110</v>
      </c>
      <c r="D10" s="22" t="s">
        <v>209</v>
      </c>
      <c r="E10" s="22" t="s">
        <v>231</v>
      </c>
      <c r="F10" s="22" t="s">
        <v>62</v>
      </c>
      <c r="G10" s="24" t="s">
        <v>662</v>
      </c>
      <c r="H10" s="22" t="s">
        <v>232</v>
      </c>
      <c r="I10" s="22" t="s">
        <v>233</v>
      </c>
      <c r="J10" s="22" t="s">
        <v>903</v>
      </c>
      <c r="K10" s="110" t="s">
        <v>944</v>
      </c>
      <c r="L10" s="22" t="s">
        <v>234</v>
      </c>
      <c r="M10" s="23" t="s">
        <v>316</v>
      </c>
      <c r="N10" s="22"/>
      <c r="O10" s="26">
        <v>0</v>
      </c>
      <c r="P10" s="26"/>
      <c r="Q10" s="26">
        <v>0</v>
      </c>
      <c r="R10" s="26"/>
      <c r="S10" s="22" t="s">
        <v>44</v>
      </c>
    </row>
    <row r="11" spans="1:20" ht="168.75">
      <c r="A11" s="127">
        <v>6</v>
      </c>
      <c r="B11" s="22" t="s">
        <v>215</v>
      </c>
      <c r="C11" s="22" t="s">
        <v>937</v>
      </c>
      <c r="D11" s="22" t="s">
        <v>209</v>
      </c>
      <c r="E11" s="22" t="s">
        <v>663</v>
      </c>
      <c r="F11" s="22" t="s">
        <v>62</v>
      </c>
      <c r="G11" s="24" t="s">
        <v>841</v>
      </c>
      <c r="H11" s="22" t="s">
        <v>232</v>
      </c>
      <c r="I11" s="22" t="s">
        <v>233</v>
      </c>
      <c r="J11" s="22" t="s">
        <v>903</v>
      </c>
      <c r="K11" s="110" t="s">
        <v>904</v>
      </c>
      <c r="L11" s="22" t="s">
        <v>234</v>
      </c>
      <c r="M11" s="23"/>
      <c r="N11" s="22" t="s">
        <v>593</v>
      </c>
      <c r="O11" s="26"/>
      <c r="P11" s="26">
        <v>0</v>
      </c>
      <c r="Q11" s="26"/>
      <c r="R11" s="26">
        <v>0</v>
      </c>
      <c r="S11" s="22" t="s">
        <v>44</v>
      </c>
    </row>
    <row r="12" spans="1:20" ht="157.5">
      <c r="A12" s="127">
        <v>7</v>
      </c>
      <c r="B12" s="22" t="s">
        <v>220</v>
      </c>
      <c r="C12" s="22" t="s">
        <v>1111</v>
      </c>
      <c r="D12" s="22" t="s">
        <v>664</v>
      </c>
      <c r="E12" s="24" t="s">
        <v>1112</v>
      </c>
      <c r="F12" s="22" t="s">
        <v>62</v>
      </c>
      <c r="G12" s="24" t="s">
        <v>665</v>
      </c>
      <c r="H12" s="22" t="s">
        <v>666</v>
      </c>
      <c r="I12" s="22" t="s">
        <v>667</v>
      </c>
      <c r="J12" s="22" t="s">
        <v>668</v>
      </c>
      <c r="K12" s="22">
        <v>36</v>
      </c>
      <c r="L12" s="22" t="s">
        <v>669</v>
      </c>
      <c r="M12" s="22" t="s">
        <v>410</v>
      </c>
      <c r="N12" s="22" t="s">
        <v>73</v>
      </c>
      <c r="O12" s="111">
        <v>10392.27</v>
      </c>
      <c r="P12" s="111">
        <v>21000</v>
      </c>
      <c r="Q12" s="111">
        <v>10392.27</v>
      </c>
      <c r="R12" s="26">
        <v>21000</v>
      </c>
      <c r="S12" s="22" t="s">
        <v>44</v>
      </c>
    </row>
    <row r="14" spans="1:20">
      <c r="P14" s="229"/>
      <c r="Q14" s="230" t="s">
        <v>1102</v>
      </c>
      <c r="R14" s="227" t="s">
        <v>1103</v>
      </c>
      <c r="S14" s="228"/>
    </row>
    <row r="15" spans="1:20">
      <c r="P15" s="229"/>
      <c r="Q15" s="230"/>
      <c r="R15" s="128">
        <v>2020</v>
      </c>
      <c r="S15" s="128">
        <v>2021</v>
      </c>
    </row>
    <row r="16" spans="1:20">
      <c r="P16" s="128" t="s">
        <v>58</v>
      </c>
      <c r="Q16" s="129">
        <v>7</v>
      </c>
      <c r="R16" s="130">
        <f>Q12+Q10+Q9+Q8+Q7+Q6</f>
        <v>12615.05</v>
      </c>
      <c r="S16" s="130">
        <f>R12+R11</f>
        <v>21000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P14:P15"/>
    <mergeCell ref="Q14:Q15"/>
    <mergeCell ref="R14:S14"/>
    <mergeCell ref="S3: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pageSetUpPr fitToPage="1"/>
  </sheetPr>
  <dimension ref="A1:T19"/>
  <sheetViews>
    <sheetView topLeftCell="F17" zoomScale="80" zoomScaleNormal="80" workbookViewId="0">
      <selection activeCell="R19" sqref="R19:S19"/>
    </sheetView>
  </sheetViews>
  <sheetFormatPr defaultColWidth="9.140625" defaultRowHeight="15"/>
  <cols>
    <col min="1" max="1" width="3.85546875" style="62" bestFit="1" customWidth="1"/>
    <col min="2" max="2" width="27.42578125" style="62" customWidth="1"/>
    <col min="3" max="3" width="62.85546875" style="62" customWidth="1"/>
    <col min="4" max="4" width="23.5703125" style="62" customWidth="1"/>
    <col min="5" max="5" width="56.28515625" style="62" customWidth="1"/>
    <col min="6" max="6" width="22.140625" style="62" customWidth="1"/>
    <col min="7" max="7" width="17" style="62" customWidth="1"/>
    <col min="8" max="8" width="56" style="62" customWidth="1"/>
    <col min="9" max="9" width="23.5703125" style="62" customWidth="1"/>
    <col min="10" max="10" width="23.28515625" style="62" customWidth="1"/>
    <col min="11" max="11" width="22" style="64" customWidth="1"/>
    <col min="12" max="12" width="26.7109375" style="62" customWidth="1"/>
    <col min="13" max="13" width="16.7109375" style="64" customWidth="1"/>
    <col min="14" max="14" width="15.5703125" style="64" customWidth="1"/>
    <col min="15" max="15" width="17.140625" style="64" customWidth="1"/>
    <col min="16" max="16" width="17" style="64" customWidth="1"/>
    <col min="17" max="17" width="17.140625" style="62" customWidth="1"/>
    <col min="18" max="18" width="18" style="62" customWidth="1"/>
    <col min="19" max="19" width="15.5703125" style="62" customWidth="1"/>
    <col min="20" max="16384" width="9.140625" style="62"/>
  </cols>
  <sheetData>
    <row r="1" spans="1:20" ht="15.75">
      <c r="A1" s="250" t="s">
        <v>1247</v>
      </c>
      <c r="B1" s="250"/>
      <c r="C1" s="250"/>
      <c r="D1" s="250"/>
      <c r="E1" s="250"/>
      <c r="F1" s="250"/>
      <c r="G1" s="250"/>
      <c r="H1" s="250"/>
      <c r="I1" s="250"/>
      <c r="J1" s="250"/>
      <c r="K1" s="254"/>
      <c r="L1" s="254"/>
      <c r="M1" s="254"/>
      <c r="N1" s="254"/>
      <c r="O1" s="254"/>
      <c r="P1" s="254"/>
      <c r="Q1" s="254"/>
      <c r="R1" s="254"/>
      <c r="S1" s="254"/>
      <c r="T1" s="254"/>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0">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0" s="17" customFormat="1" ht="144">
      <c r="A6" s="112">
        <v>1</v>
      </c>
      <c r="B6" s="113" t="s">
        <v>188</v>
      </c>
      <c r="C6" s="113" t="s">
        <v>971</v>
      </c>
      <c r="D6" s="113" t="s">
        <v>974</v>
      </c>
      <c r="E6" s="113" t="s">
        <v>976</v>
      </c>
      <c r="F6" s="113" t="s">
        <v>62</v>
      </c>
      <c r="G6" s="27" t="s">
        <v>190</v>
      </c>
      <c r="H6" s="113" t="s">
        <v>191</v>
      </c>
      <c r="I6" s="113" t="s">
        <v>670</v>
      </c>
      <c r="J6" s="113" t="s">
        <v>905</v>
      </c>
      <c r="K6" s="114" t="s">
        <v>906</v>
      </c>
      <c r="L6" s="113" t="s">
        <v>193</v>
      </c>
      <c r="M6" s="113" t="s">
        <v>127</v>
      </c>
      <c r="N6" s="113"/>
      <c r="O6" s="115">
        <v>5000</v>
      </c>
      <c r="P6" s="115"/>
      <c r="Q6" s="115">
        <v>5000</v>
      </c>
      <c r="R6" s="115"/>
      <c r="S6" s="113" t="s">
        <v>45</v>
      </c>
    </row>
    <row r="7" spans="1:20" s="17" customFormat="1" ht="240">
      <c r="A7" s="112">
        <v>2</v>
      </c>
      <c r="B7" s="113" t="s">
        <v>188</v>
      </c>
      <c r="C7" s="113" t="s">
        <v>1120</v>
      </c>
      <c r="D7" s="113" t="s">
        <v>189</v>
      </c>
      <c r="E7" s="113" t="s">
        <v>1121</v>
      </c>
      <c r="F7" s="113" t="s">
        <v>455</v>
      </c>
      <c r="G7" s="27" t="s">
        <v>194</v>
      </c>
      <c r="H7" s="113" t="s">
        <v>195</v>
      </c>
      <c r="I7" s="113" t="s">
        <v>196</v>
      </c>
      <c r="J7" s="113" t="s">
        <v>197</v>
      </c>
      <c r="K7" s="114" t="s">
        <v>671</v>
      </c>
      <c r="L7" s="113" t="s">
        <v>198</v>
      </c>
      <c r="M7" s="113" t="s">
        <v>73</v>
      </c>
      <c r="N7" s="113"/>
      <c r="O7" s="115">
        <v>0</v>
      </c>
      <c r="P7" s="115"/>
      <c r="Q7" s="115">
        <v>0</v>
      </c>
      <c r="R7" s="115"/>
      <c r="S7" s="113" t="s">
        <v>45</v>
      </c>
    </row>
    <row r="8" spans="1:20" ht="156">
      <c r="A8" s="112">
        <v>3</v>
      </c>
      <c r="B8" s="113" t="s">
        <v>188</v>
      </c>
      <c r="C8" s="113" t="s">
        <v>1122</v>
      </c>
      <c r="D8" s="113" t="s">
        <v>189</v>
      </c>
      <c r="E8" s="113" t="s">
        <v>1123</v>
      </c>
      <c r="F8" s="113" t="s">
        <v>977</v>
      </c>
      <c r="G8" s="27" t="s">
        <v>199</v>
      </c>
      <c r="H8" s="113" t="s">
        <v>978</v>
      </c>
      <c r="I8" s="113" t="s">
        <v>200</v>
      </c>
      <c r="J8" s="113" t="s">
        <v>201</v>
      </c>
      <c r="K8" s="150">
        <v>16147</v>
      </c>
      <c r="L8" s="113" t="s">
        <v>202</v>
      </c>
      <c r="M8" s="113" t="s">
        <v>73</v>
      </c>
      <c r="N8" s="113"/>
      <c r="O8" s="151">
        <v>5000</v>
      </c>
      <c r="P8" s="151"/>
      <c r="Q8" s="115">
        <v>0</v>
      </c>
      <c r="R8" s="115"/>
      <c r="S8" s="113" t="s">
        <v>45</v>
      </c>
    </row>
    <row r="9" spans="1:20" ht="264">
      <c r="A9" s="112">
        <v>4</v>
      </c>
      <c r="B9" s="113" t="s">
        <v>60</v>
      </c>
      <c r="C9" s="113" t="s">
        <v>1124</v>
      </c>
      <c r="D9" s="113" t="s">
        <v>203</v>
      </c>
      <c r="E9" s="113" t="s">
        <v>1125</v>
      </c>
      <c r="F9" s="113" t="s">
        <v>62</v>
      </c>
      <c r="G9" s="27" t="s">
        <v>204</v>
      </c>
      <c r="H9" s="113" t="s">
        <v>205</v>
      </c>
      <c r="I9" s="113" t="s">
        <v>206</v>
      </c>
      <c r="J9" s="113" t="s">
        <v>207</v>
      </c>
      <c r="K9" s="113">
        <v>15</v>
      </c>
      <c r="L9" s="113" t="s">
        <v>193</v>
      </c>
      <c r="M9" s="113" t="s">
        <v>73</v>
      </c>
      <c r="N9" s="113"/>
      <c r="O9" s="28">
        <v>0</v>
      </c>
      <c r="P9" s="28"/>
      <c r="Q9" s="28">
        <v>0</v>
      </c>
      <c r="R9" s="28"/>
      <c r="S9" s="113" t="s">
        <v>45</v>
      </c>
    </row>
    <row r="10" spans="1:20" ht="168">
      <c r="A10" s="112">
        <v>5</v>
      </c>
      <c r="B10" s="113" t="s">
        <v>188</v>
      </c>
      <c r="C10" s="113" t="s">
        <v>972</v>
      </c>
      <c r="D10" s="113" t="s">
        <v>673</v>
      </c>
      <c r="E10" s="113" t="s">
        <v>497</v>
      </c>
      <c r="F10" s="113" t="s">
        <v>62</v>
      </c>
      <c r="G10" s="27" t="s">
        <v>190</v>
      </c>
      <c r="H10" s="113" t="s">
        <v>191</v>
      </c>
      <c r="I10" s="113" t="s">
        <v>973</v>
      </c>
      <c r="J10" s="113" t="s">
        <v>192</v>
      </c>
      <c r="K10" s="114" t="s">
        <v>672</v>
      </c>
      <c r="L10" s="113" t="s">
        <v>193</v>
      </c>
      <c r="M10" s="113"/>
      <c r="N10" s="113" t="s">
        <v>73</v>
      </c>
      <c r="O10" s="115"/>
      <c r="P10" s="115">
        <v>25000</v>
      </c>
      <c r="Q10" s="115"/>
      <c r="R10" s="115">
        <v>25000</v>
      </c>
      <c r="S10" s="113" t="s">
        <v>45</v>
      </c>
    </row>
    <row r="11" spans="1:20" ht="252">
      <c r="A11" s="112">
        <v>6</v>
      </c>
      <c r="B11" s="113" t="s">
        <v>188</v>
      </c>
      <c r="C11" s="113" t="s">
        <v>1126</v>
      </c>
      <c r="D11" s="113" t="s">
        <v>974</v>
      </c>
      <c r="E11" s="113" t="s">
        <v>1121</v>
      </c>
      <c r="F11" s="113" t="s">
        <v>455</v>
      </c>
      <c r="G11" s="27" t="s">
        <v>194</v>
      </c>
      <c r="H11" s="113" t="s">
        <v>195</v>
      </c>
      <c r="I11" s="113" t="s">
        <v>196</v>
      </c>
      <c r="J11" s="113" t="s">
        <v>197</v>
      </c>
      <c r="K11" s="114" t="s">
        <v>458</v>
      </c>
      <c r="L11" s="113" t="s">
        <v>198</v>
      </c>
      <c r="M11" s="113"/>
      <c r="N11" s="113" t="s">
        <v>73</v>
      </c>
      <c r="O11" s="115"/>
      <c r="P11" s="115">
        <v>0</v>
      </c>
      <c r="Q11" s="115"/>
      <c r="R11" s="115">
        <v>0</v>
      </c>
      <c r="S11" s="113" t="s">
        <v>45</v>
      </c>
    </row>
    <row r="12" spans="1:20" ht="252">
      <c r="A12" s="112">
        <v>7</v>
      </c>
      <c r="B12" s="113" t="s">
        <v>188</v>
      </c>
      <c r="C12" s="113" t="s">
        <v>1127</v>
      </c>
      <c r="D12" s="113" t="s">
        <v>974</v>
      </c>
      <c r="E12" s="113" t="s">
        <v>1128</v>
      </c>
      <c r="F12" s="113" t="s">
        <v>62</v>
      </c>
      <c r="G12" s="27" t="s">
        <v>199</v>
      </c>
      <c r="H12" s="113" t="s">
        <v>799</v>
      </c>
      <c r="I12" s="113" t="s">
        <v>200</v>
      </c>
      <c r="J12" s="113" t="s">
        <v>201</v>
      </c>
      <c r="K12" s="150">
        <v>15000</v>
      </c>
      <c r="L12" s="113" t="s">
        <v>202</v>
      </c>
      <c r="M12" s="113"/>
      <c r="N12" s="113" t="s">
        <v>73</v>
      </c>
      <c r="O12" s="151"/>
      <c r="P12" s="151">
        <v>5000</v>
      </c>
      <c r="Q12" s="115"/>
      <c r="R12" s="115">
        <v>0</v>
      </c>
      <c r="S12" s="113" t="s">
        <v>45</v>
      </c>
    </row>
    <row r="13" spans="1:20" ht="264">
      <c r="A13" s="112">
        <v>8</v>
      </c>
      <c r="B13" s="113" t="s">
        <v>60</v>
      </c>
      <c r="C13" s="113" t="s">
        <v>1129</v>
      </c>
      <c r="D13" s="113" t="s">
        <v>203</v>
      </c>
      <c r="E13" s="113" t="s">
        <v>1130</v>
      </c>
      <c r="F13" s="113" t="s">
        <v>62</v>
      </c>
      <c r="G13" s="27" t="s">
        <v>204</v>
      </c>
      <c r="H13" s="113" t="s">
        <v>975</v>
      </c>
      <c r="I13" s="113" t="s">
        <v>206</v>
      </c>
      <c r="J13" s="113" t="s">
        <v>207</v>
      </c>
      <c r="K13" s="113">
        <v>15</v>
      </c>
      <c r="L13" s="113" t="s">
        <v>193</v>
      </c>
      <c r="M13" s="113"/>
      <c r="N13" s="113" t="s">
        <v>73</v>
      </c>
      <c r="O13" s="28"/>
      <c r="P13" s="28">
        <v>0</v>
      </c>
      <c r="Q13" s="28"/>
      <c r="R13" s="28">
        <v>0</v>
      </c>
      <c r="S13" s="113" t="s">
        <v>45</v>
      </c>
    </row>
    <row r="14" spans="1:20" ht="192">
      <c r="A14" s="167">
        <v>9</v>
      </c>
      <c r="B14" s="113" t="s">
        <v>188</v>
      </c>
      <c r="C14" s="183" t="s">
        <v>1207</v>
      </c>
      <c r="D14" s="182" t="s">
        <v>189</v>
      </c>
      <c r="E14" s="183" t="s">
        <v>1206</v>
      </c>
      <c r="F14" s="113" t="s">
        <v>1200</v>
      </c>
      <c r="G14" s="27" t="s">
        <v>1203</v>
      </c>
      <c r="H14" s="113" t="s">
        <v>1201</v>
      </c>
      <c r="I14" s="113" t="s">
        <v>1204</v>
      </c>
      <c r="J14" s="113" t="s">
        <v>1202</v>
      </c>
      <c r="K14" s="150">
        <v>100</v>
      </c>
      <c r="L14" s="113" t="s">
        <v>1205</v>
      </c>
      <c r="M14" s="113"/>
      <c r="N14" s="113" t="s">
        <v>73</v>
      </c>
      <c r="O14" s="151"/>
      <c r="P14" s="151">
        <v>24400</v>
      </c>
      <c r="Q14" s="151"/>
      <c r="R14" s="151">
        <v>24400</v>
      </c>
      <c r="S14" s="113" t="s">
        <v>45</v>
      </c>
    </row>
    <row r="17" spans="16:19">
      <c r="P17" s="229"/>
      <c r="Q17" s="230" t="s">
        <v>1102</v>
      </c>
      <c r="R17" s="227" t="s">
        <v>1103</v>
      </c>
      <c r="S17" s="228"/>
    </row>
    <row r="18" spans="16:19">
      <c r="P18" s="229"/>
      <c r="Q18" s="230"/>
      <c r="R18" s="128">
        <v>2020</v>
      </c>
      <c r="S18" s="128">
        <v>2021</v>
      </c>
    </row>
    <row r="19" spans="16:19">
      <c r="P19" s="128" t="s">
        <v>58</v>
      </c>
      <c r="Q19" s="198">
        <v>9</v>
      </c>
      <c r="R19" s="130">
        <f>Q6+Q7+Q8+Q9</f>
        <v>5000</v>
      </c>
      <c r="S19" s="199">
        <f>R13+R12+R11+R10+R14</f>
        <v>49400</v>
      </c>
    </row>
  </sheetData>
  <mergeCells count="19">
    <mergeCell ref="P17:P18"/>
    <mergeCell ref="Q17:Q18"/>
    <mergeCell ref="R17:S17"/>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4B796-9A91-4AD5-8057-DC0BA6706645}">
  <dimension ref="A1:T23"/>
  <sheetViews>
    <sheetView topLeftCell="A15" zoomScale="82" zoomScaleNormal="82" workbookViewId="0">
      <selection activeCell="H16" sqref="H16"/>
    </sheetView>
  </sheetViews>
  <sheetFormatPr defaultColWidth="9.140625" defaultRowHeight="15"/>
  <cols>
    <col min="1" max="1" width="7.28515625" style="120" customWidth="1"/>
    <col min="2" max="2" width="19.7109375" style="120" customWidth="1"/>
    <col min="3" max="3" width="54.42578125" style="120" customWidth="1"/>
    <col min="4" max="4" width="20.7109375" style="120" customWidth="1"/>
    <col min="5" max="5" width="32.140625" style="120" customWidth="1"/>
    <col min="6" max="6" width="22.140625" style="120" customWidth="1"/>
    <col min="7" max="7" width="29.140625" style="120" customWidth="1"/>
    <col min="8" max="8" width="49.85546875" style="120" customWidth="1"/>
    <col min="9" max="9" width="23.5703125" style="120" customWidth="1"/>
    <col min="10" max="10" width="23.28515625" style="120" customWidth="1"/>
    <col min="11" max="11" width="22" style="9" customWidth="1"/>
    <col min="12" max="12" width="26.7109375" style="120" customWidth="1"/>
    <col min="13" max="13" width="16.7109375" style="9" customWidth="1"/>
    <col min="14" max="14" width="15.5703125" style="9" customWidth="1"/>
    <col min="15" max="15" width="14.42578125" style="9" customWidth="1"/>
    <col min="16" max="16" width="13.85546875" style="9" customWidth="1"/>
    <col min="17" max="17" width="17.140625" style="120" customWidth="1"/>
    <col min="18" max="18" width="18" style="120" customWidth="1"/>
    <col min="19" max="19" width="15.5703125" style="120" customWidth="1"/>
    <col min="20" max="20" width="10.5703125" style="120" bestFit="1" customWidth="1"/>
    <col min="21" max="16384" width="9.140625" style="120"/>
  </cols>
  <sheetData>
    <row r="1" spans="1:20" ht="15.75">
      <c r="A1" s="255" t="s">
        <v>1264</v>
      </c>
      <c r="B1" s="255"/>
      <c r="C1" s="255"/>
      <c r="D1" s="255"/>
      <c r="E1" s="255"/>
      <c r="F1" s="255"/>
      <c r="G1" s="255"/>
      <c r="H1" s="255"/>
      <c r="I1" s="255"/>
      <c r="J1" s="255"/>
      <c r="K1" s="254"/>
      <c r="L1" s="254"/>
      <c r="M1" s="254"/>
      <c r="N1" s="254"/>
      <c r="O1" s="254"/>
      <c r="P1" s="254"/>
      <c r="Q1" s="254"/>
      <c r="R1" s="254"/>
      <c r="S1" s="254"/>
      <c r="T1" s="254"/>
    </row>
    <row r="3" spans="1:20"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0">
      <c r="A4" s="245"/>
      <c r="B4" s="245"/>
      <c r="C4" s="245"/>
      <c r="D4" s="245"/>
      <c r="E4" s="245"/>
      <c r="F4" s="245"/>
      <c r="G4" s="245"/>
      <c r="H4" s="245"/>
      <c r="I4" s="245"/>
      <c r="J4" s="214" t="s">
        <v>15</v>
      </c>
      <c r="K4" s="86" t="s">
        <v>16</v>
      </c>
      <c r="L4" s="245"/>
      <c r="M4" s="214">
        <v>2020</v>
      </c>
      <c r="N4" s="214">
        <v>2021</v>
      </c>
      <c r="O4" s="214">
        <v>2020</v>
      </c>
      <c r="P4" s="214">
        <v>2021</v>
      </c>
      <c r="Q4" s="214">
        <v>2020</v>
      </c>
      <c r="R4" s="214">
        <v>2021</v>
      </c>
      <c r="S4" s="241"/>
    </row>
    <row r="5" spans="1:20">
      <c r="A5" s="209" t="s">
        <v>17</v>
      </c>
      <c r="B5" s="212" t="s">
        <v>18</v>
      </c>
      <c r="C5" s="209" t="s">
        <v>19</v>
      </c>
      <c r="D5" s="209" t="s">
        <v>20</v>
      </c>
      <c r="E5" s="209" t="s">
        <v>21</v>
      </c>
      <c r="F5" s="209" t="s">
        <v>22</v>
      </c>
      <c r="G5" s="213" t="s">
        <v>23</v>
      </c>
      <c r="H5" s="209" t="s">
        <v>24</v>
      </c>
      <c r="I5" s="209" t="s">
        <v>25</v>
      </c>
      <c r="J5" s="209" t="s">
        <v>26</v>
      </c>
      <c r="K5" s="85" t="s">
        <v>27</v>
      </c>
      <c r="L5" s="209" t="s">
        <v>28</v>
      </c>
      <c r="M5" s="209" t="s">
        <v>29</v>
      </c>
      <c r="N5" s="209" t="s">
        <v>30</v>
      </c>
      <c r="O5" s="209" t="s">
        <v>31</v>
      </c>
      <c r="P5" s="209" t="s">
        <v>32</v>
      </c>
      <c r="Q5" s="209" t="s">
        <v>33</v>
      </c>
      <c r="R5" s="209" t="s">
        <v>34</v>
      </c>
      <c r="S5" s="210" t="s">
        <v>35</v>
      </c>
    </row>
    <row r="6" spans="1:20" s="17" customFormat="1" ht="336">
      <c r="A6" s="112">
        <v>1</v>
      </c>
      <c r="B6" s="113" t="s">
        <v>60</v>
      </c>
      <c r="C6" s="157" t="s">
        <v>926</v>
      </c>
      <c r="D6" s="113" t="s">
        <v>95</v>
      </c>
      <c r="E6" s="113" t="s">
        <v>927</v>
      </c>
      <c r="F6" s="113" t="s">
        <v>62</v>
      </c>
      <c r="G6" s="27" t="s">
        <v>96</v>
      </c>
      <c r="H6" s="113" t="s">
        <v>97</v>
      </c>
      <c r="I6" s="113" t="s">
        <v>98</v>
      </c>
      <c r="J6" s="113" t="s">
        <v>924</v>
      </c>
      <c r="K6" s="114" t="s">
        <v>925</v>
      </c>
      <c r="L6" s="113" t="s">
        <v>99</v>
      </c>
      <c r="M6" s="113" t="s">
        <v>73</v>
      </c>
      <c r="N6" s="113"/>
      <c r="O6" s="115">
        <v>90000</v>
      </c>
      <c r="P6" s="115">
        <v>0</v>
      </c>
      <c r="Q6" s="115">
        <v>90000</v>
      </c>
      <c r="R6" s="115">
        <v>0</v>
      </c>
      <c r="S6" s="157" t="s">
        <v>493</v>
      </c>
    </row>
    <row r="7" spans="1:20" s="17" customFormat="1" ht="336">
      <c r="A7" s="112">
        <v>2</v>
      </c>
      <c r="B7" s="113" t="s">
        <v>60</v>
      </c>
      <c r="C7" s="157" t="s">
        <v>801</v>
      </c>
      <c r="D7" s="113" t="s">
        <v>101</v>
      </c>
      <c r="E7" s="113" t="s">
        <v>800</v>
      </c>
      <c r="F7" s="113" t="s">
        <v>102</v>
      </c>
      <c r="G7" s="27" t="s">
        <v>103</v>
      </c>
      <c r="H7" s="113" t="s">
        <v>104</v>
      </c>
      <c r="I7" s="113" t="s">
        <v>105</v>
      </c>
      <c r="J7" s="113" t="s">
        <v>106</v>
      </c>
      <c r="K7" s="114" t="s">
        <v>107</v>
      </c>
      <c r="L7" s="113" t="s">
        <v>108</v>
      </c>
      <c r="M7" s="113" t="s">
        <v>73</v>
      </c>
      <c r="N7" s="113"/>
      <c r="O7" s="115">
        <v>50000</v>
      </c>
      <c r="P7" s="115">
        <v>0</v>
      </c>
      <c r="Q7" s="115">
        <v>50000</v>
      </c>
      <c r="R7" s="115">
        <v>0</v>
      </c>
      <c r="S7" s="157" t="s">
        <v>100</v>
      </c>
    </row>
    <row r="8" spans="1:20" s="17" customFormat="1" ht="276">
      <c r="A8" s="112">
        <v>3</v>
      </c>
      <c r="B8" s="113" t="s">
        <v>60</v>
      </c>
      <c r="C8" s="157" t="s">
        <v>928</v>
      </c>
      <c r="D8" s="113" t="s">
        <v>109</v>
      </c>
      <c r="E8" s="113" t="s">
        <v>929</v>
      </c>
      <c r="F8" s="113" t="s">
        <v>102</v>
      </c>
      <c r="G8" s="27" t="s">
        <v>110</v>
      </c>
      <c r="H8" s="113" t="s">
        <v>111</v>
      </c>
      <c r="I8" s="113" t="s">
        <v>575</v>
      </c>
      <c r="J8" s="113" t="s">
        <v>576</v>
      </c>
      <c r="K8" s="114" t="s">
        <v>577</v>
      </c>
      <c r="L8" s="113" t="s">
        <v>108</v>
      </c>
      <c r="M8" s="113" t="s">
        <v>73</v>
      </c>
      <c r="N8" s="113"/>
      <c r="O8" s="115">
        <v>10000</v>
      </c>
      <c r="P8" s="115">
        <v>0</v>
      </c>
      <c r="Q8" s="115">
        <v>10000</v>
      </c>
      <c r="R8" s="115">
        <v>0</v>
      </c>
      <c r="S8" s="157" t="s">
        <v>100</v>
      </c>
    </row>
    <row r="9" spans="1:20" s="17" customFormat="1" ht="312">
      <c r="A9" s="112">
        <v>4</v>
      </c>
      <c r="B9" s="113" t="s">
        <v>60</v>
      </c>
      <c r="C9" s="157" t="s">
        <v>930</v>
      </c>
      <c r="D9" s="113" t="s">
        <v>101</v>
      </c>
      <c r="E9" s="113" t="s">
        <v>931</v>
      </c>
      <c r="F9" s="113" t="s">
        <v>62</v>
      </c>
      <c r="G9" s="27" t="s">
        <v>113</v>
      </c>
      <c r="H9" s="113" t="s">
        <v>114</v>
      </c>
      <c r="I9" s="113" t="s">
        <v>574</v>
      </c>
      <c r="J9" s="113" t="s">
        <v>934</v>
      </c>
      <c r="K9" s="114" t="s">
        <v>935</v>
      </c>
      <c r="L9" s="113" t="s">
        <v>108</v>
      </c>
      <c r="M9" s="113" t="s">
        <v>73</v>
      </c>
      <c r="N9" s="113"/>
      <c r="O9" s="115">
        <v>200000</v>
      </c>
      <c r="P9" s="115">
        <v>0</v>
      </c>
      <c r="Q9" s="115">
        <v>200000</v>
      </c>
      <c r="R9" s="115">
        <v>0</v>
      </c>
      <c r="S9" s="157" t="s">
        <v>100</v>
      </c>
    </row>
    <row r="10" spans="1:20" s="17" customFormat="1" ht="336">
      <c r="A10" s="112">
        <v>5</v>
      </c>
      <c r="B10" s="113" t="s">
        <v>60</v>
      </c>
      <c r="C10" s="157" t="s">
        <v>932</v>
      </c>
      <c r="D10" s="113" t="s">
        <v>101</v>
      </c>
      <c r="E10" s="113" t="s">
        <v>927</v>
      </c>
      <c r="F10" s="113" t="s">
        <v>62</v>
      </c>
      <c r="G10" s="27" t="s">
        <v>115</v>
      </c>
      <c r="H10" s="113" t="s">
        <v>97</v>
      </c>
      <c r="I10" s="113" t="s">
        <v>116</v>
      </c>
      <c r="J10" s="113" t="s">
        <v>933</v>
      </c>
      <c r="K10" s="114" t="s">
        <v>936</v>
      </c>
      <c r="L10" s="113" t="s">
        <v>117</v>
      </c>
      <c r="M10" s="113" t="s">
        <v>73</v>
      </c>
      <c r="N10" s="113"/>
      <c r="O10" s="115">
        <v>8000</v>
      </c>
      <c r="P10" s="115">
        <v>0</v>
      </c>
      <c r="Q10" s="115">
        <v>0</v>
      </c>
      <c r="R10" s="115">
        <v>0</v>
      </c>
      <c r="S10" s="157" t="s">
        <v>100</v>
      </c>
    </row>
    <row r="11" spans="1:20" ht="336">
      <c r="A11" s="112"/>
      <c r="B11" s="113" t="s">
        <v>60</v>
      </c>
      <c r="C11" s="157" t="s">
        <v>979</v>
      </c>
      <c r="D11" s="113" t="s">
        <v>95</v>
      </c>
      <c r="E11" s="113" t="s">
        <v>914</v>
      </c>
      <c r="F11" s="113" t="s">
        <v>62</v>
      </c>
      <c r="G11" s="27" t="s">
        <v>1172</v>
      </c>
      <c r="H11" s="113" t="s">
        <v>97</v>
      </c>
      <c r="I11" s="113" t="s">
        <v>1259</v>
      </c>
      <c r="J11" s="113" t="s">
        <v>1260</v>
      </c>
      <c r="K11" s="114" t="s">
        <v>1263</v>
      </c>
      <c r="L11" s="113" t="s">
        <v>99</v>
      </c>
      <c r="M11" s="113"/>
      <c r="N11" s="113" t="s">
        <v>127</v>
      </c>
      <c r="O11" s="115"/>
      <c r="P11" s="115">
        <v>114000</v>
      </c>
      <c r="Q11" s="115"/>
      <c r="R11" s="115">
        <v>114000</v>
      </c>
      <c r="S11" s="157" t="s">
        <v>493</v>
      </c>
    </row>
    <row r="12" spans="1:20" ht="336">
      <c r="A12" s="112">
        <v>7</v>
      </c>
      <c r="B12" s="113" t="s">
        <v>60</v>
      </c>
      <c r="C12" s="157" t="s">
        <v>980</v>
      </c>
      <c r="D12" s="113" t="s">
        <v>101</v>
      </c>
      <c r="E12" s="113" t="s">
        <v>915</v>
      </c>
      <c r="F12" s="113" t="s">
        <v>102</v>
      </c>
      <c r="G12" s="27" t="s">
        <v>910</v>
      </c>
      <c r="H12" s="113" t="s">
        <v>674</v>
      </c>
      <c r="I12" s="113" t="s">
        <v>675</v>
      </c>
      <c r="J12" s="113" t="s">
        <v>106</v>
      </c>
      <c r="K12" s="114" t="s">
        <v>1208</v>
      </c>
      <c r="L12" s="113" t="s">
        <v>108</v>
      </c>
      <c r="M12" s="113"/>
      <c r="N12" s="113" t="s">
        <v>73</v>
      </c>
      <c r="O12" s="115"/>
      <c r="P12" s="115">
        <v>106000</v>
      </c>
      <c r="Q12" s="115"/>
      <c r="R12" s="115">
        <v>106000</v>
      </c>
      <c r="S12" s="157" t="s">
        <v>100</v>
      </c>
    </row>
    <row r="13" spans="1:20" ht="324">
      <c r="A13" s="112">
        <v>8</v>
      </c>
      <c r="B13" s="113" t="s">
        <v>60</v>
      </c>
      <c r="C13" s="157" t="s">
        <v>981</v>
      </c>
      <c r="D13" s="113" t="s">
        <v>101</v>
      </c>
      <c r="E13" s="113" t="s">
        <v>916</v>
      </c>
      <c r="F13" s="113" t="s">
        <v>62</v>
      </c>
      <c r="G13" s="27" t="s">
        <v>676</v>
      </c>
      <c r="H13" s="113" t="s">
        <v>677</v>
      </c>
      <c r="I13" s="113" t="s">
        <v>1209</v>
      </c>
      <c r="J13" s="113" t="s">
        <v>1210</v>
      </c>
      <c r="K13" s="114" t="s">
        <v>1211</v>
      </c>
      <c r="L13" s="113" t="s">
        <v>678</v>
      </c>
      <c r="M13" s="113"/>
      <c r="N13" s="113" t="s">
        <v>127</v>
      </c>
      <c r="O13" s="115"/>
      <c r="P13" s="115">
        <v>50000</v>
      </c>
      <c r="Q13" s="115"/>
      <c r="R13" s="115">
        <v>50000</v>
      </c>
      <c r="S13" s="157" t="s">
        <v>100</v>
      </c>
    </row>
    <row r="14" spans="1:20" ht="336">
      <c r="A14" s="112">
        <v>9</v>
      </c>
      <c r="B14" s="113" t="s">
        <v>679</v>
      </c>
      <c r="C14" s="157" t="s">
        <v>917</v>
      </c>
      <c r="D14" s="113" t="s">
        <v>101</v>
      </c>
      <c r="E14" s="113" t="s">
        <v>1261</v>
      </c>
      <c r="F14" s="113" t="s">
        <v>102</v>
      </c>
      <c r="G14" s="27" t="s">
        <v>680</v>
      </c>
      <c r="H14" s="113" t="s">
        <v>681</v>
      </c>
      <c r="I14" s="113" t="s">
        <v>682</v>
      </c>
      <c r="J14" s="113" t="s">
        <v>918</v>
      </c>
      <c r="K14" s="114" t="s">
        <v>919</v>
      </c>
      <c r="L14" s="113" t="s">
        <v>683</v>
      </c>
      <c r="M14" s="113"/>
      <c r="N14" s="113" t="s">
        <v>127</v>
      </c>
      <c r="O14" s="115"/>
      <c r="P14" s="115">
        <v>30000</v>
      </c>
      <c r="Q14" s="115"/>
      <c r="R14" s="115">
        <v>30000</v>
      </c>
      <c r="S14" s="157" t="s">
        <v>100</v>
      </c>
    </row>
    <row r="15" spans="1:20" ht="325.5" customHeight="1">
      <c r="A15" s="112">
        <v>10</v>
      </c>
      <c r="B15" s="113" t="s">
        <v>60</v>
      </c>
      <c r="C15" s="157" t="s">
        <v>982</v>
      </c>
      <c r="D15" s="113" t="s">
        <v>101</v>
      </c>
      <c r="E15" s="113" t="s">
        <v>912</v>
      </c>
      <c r="F15" s="113" t="s">
        <v>62</v>
      </c>
      <c r="G15" s="27" t="s">
        <v>911</v>
      </c>
      <c r="H15" s="113" t="s">
        <v>1212</v>
      </c>
      <c r="I15" s="113" t="s">
        <v>1213</v>
      </c>
      <c r="J15" s="113" t="s">
        <v>920</v>
      </c>
      <c r="K15" s="114" t="s">
        <v>921</v>
      </c>
      <c r="L15" s="113" t="s">
        <v>108</v>
      </c>
      <c r="M15" s="113"/>
      <c r="N15" s="113" t="s">
        <v>73</v>
      </c>
      <c r="O15" s="115"/>
      <c r="P15" s="115">
        <v>200000</v>
      </c>
      <c r="Q15" s="115"/>
      <c r="R15" s="115">
        <v>200000</v>
      </c>
      <c r="S15" s="157" t="s">
        <v>100</v>
      </c>
    </row>
    <row r="16" spans="1:20" ht="336">
      <c r="A16" s="112">
        <v>11</v>
      </c>
      <c r="B16" s="113" t="s">
        <v>60</v>
      </c>
      <c r="C16" s="157" t="s">
        <v>983</v>
      </c>
      <c r="D16" s="113" t="s">
        <v>101</v>
      </c>
      <c r="E16" s="113" t="s">
        <v>913</v>
      </c>
      <c r="F16" s="113" t="s">
        <v>62</v>
      </c>
      <c r="G16" s="27" t="s">
        <v>1262</v>
      </c>
      <c r="H16" s="113" t="s">
        <v>97</v>
      </c>
      <c r="I16" s="113" t="s">
        <v>116</v>
      </c>
      <c r="J16" s="113" t="s">
        <v>922</v>
      </c>
      <c r="K16" s="114" t="s">
        <v>923</v>
      </c>
      <c r="L16" s="113" t="s">
        <v>117</v>
      </c>
      <c r="M16" s="113"/>
      <c r="N16" s="113" t="s">
        <v>73</v>
      </c>
      <c r="O16" s="115"/>
      <c r="P16" s="115">
        <v>8000</v>
      </c>
      <c r="Q16" s="115"/>
      <c r="R16" s="115">
        <v>0</v>
      </c>
      <c r="S16" s="157" t="s">
        <v>100</v>
      </c>
    </row>
    <row r="21" spans="17:20">
      <c r="Q21" s="229"/>
      <c r="R21" s="230" t="s">
        <v>1102</v>
      </c>
      <c r="S21" s="227" t="s">
        <v>1103</v>
      </c>
      <c r="T21" s="228"/>
    </row>
    <row r="22" spans="17:20">
      <c r="Q22" s="229"/>
      <c r="R22" s="230"/>
      <c r="S22" s="211">
        <v>2020</v>
      </c>
      <c r="T22" s="211">
        <v>2021</v>
      </c>
    </row>
    <row r="23" spans="17:20">
      <c r="Q23" s="211" t="s">
        <v>58</v>
      </c>
      <c r="R23" s="198">
        <v>11</v>
      </c>
      <c r="S23" s="130">
        <f>Q16+Q9+Q8+Q7+Q6</f>
        <v>350000</v>
      </c>
      <c r="T23" s="199">
        <f>R16+R15+R14+R13+R12+R11+R10</f>
        <v>500000</v>
      </c>
    </row>
  </sheetData>
  <mergeCells count="19">
    <mergeCell ref="Q21:Q22"/>
    <mergeCell ref="R21:R22"/>
    <mergeCell ref="S21:T21"/>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5"/>
  <sheetViews>
    <sheetView topLeftCell="D10" zoomScale="70" zoomScaleNormal="70" workbookViewId="0">
      <selection activeCell="J23" sqref="J23"/>
    </sheetView>
  </sheetViews>
  <sheetFormatPr defaultColWidth="9.140625" defaultRowHeight="15"/>
  <cols>
    <col min="1" max="1" width="7.28515625" style="62" customWidth="1"/>
    <col min="2" max="2" width="13.5703125" style="62" customWidth="1"/>
    <col min="3" max="3" width="62.5703125" style="62" customWidth="1"/>
    <col min="4" max="4" width="20" style="62" customWidth="1"/>
    <col min="5" max="5" width="52" style="62" customWidth="1"/>
    <col min="6" max="6" width="19.42578125" style="62" customWidth="1"/>
    <col min="7" max="7" width="14.28515625" style="62" customWidth="1"/>
    <col min="8" max="8" width="75.28515625" style="62" customWidth="1"/>
    <col min="9" max="9" width="17.28515625" style="62" customWidth="1"/>
    <col min="10" max="10" width="13.28515625" style="62" customWidth="1"/>
    <col min="11" max="11" width="13.28515625" style="64" customWidth="1"/>
    <col min="12" max="12" width="16.42578125" style="62" customWidth="1"/>
    <col min="13" max="14" width="12.140625" style="64" customWidth="1"/>
    <col min="15" max="15" width="14.85546875" style="64" bestFit="1" customWidth="1"/>
    <col min="16" max="16" width="12.140625" style="64" customWidth="1"/>
    <col min="17" max="17" width="12.140625" style="62" customWidth="1"/>
    <col min="18" max="18" width="14.5703125" style="62" customWidth="1"/>
    <col min="19" max="19" width="12.85546875" style="62" bestFit="1" customWidth="1"/>
    <col min="20" max="16384" width="9.140625" style="62"/>
  </cols>
  <sheetData>
    <row r="1" spans="1:21" ht="15.75">
      <c r="A1" s="250" t="s">
        <v>1248</v>
      </c>
      <c r="B1" s="250"/>
      <c r="C1" s="250"/>
      <c r="D1" s="250"/>
      <c r="E1" s="250"/>
      <c r="F1" s="250"/>
      <c r="G1" s="250"/>
      <c r="H1" s="250"/>
      <c r="I1" s="250"/>
      <c r="J1" s="250"/>
      <c r="K1" s="251"/>
      <c r="L1" s="251"/>
      <c r="M1" s="251"/>
      <c r="N1" s="251"/>
      <c r="O1" s="251"/>
      <c r="P1" s="251"/>
      <c r="Q1" s="251"/>
      <c r="R1" s="251"/>
      <c r="S1" s="251"/>
      <c r="T1" s="251"/>
    </row>
    <row r="3" spans="1:21" ht="42.75" customHeight="1">
      <c r="A3" s="244" t="s">
        <v>0</v>
      </c>
      <c r="B3" s="244" t="s">
        <v>1</v>
      </c>
      <c r="C3" s="244" t="s">
        <v>2</v>
      </c>
      <c r="D3" s="244" t="s">
        <v>3</v>
      </c>
      <c r="E3" s="244" t="s">
        <v>4</v>
      </c>
      <c r="F3" s="244" t="s">
        <v>5</v>
      </c>
      <c r="G3" s="244" t="s">
        <v>6</v>
      </c>
      <c r="H3" s="244" t="s">
        <v>7</v>
      </c>
      <c r="I3" s="244" t="s">
        <v>8</v>
      </c>
      <c r="J3" s="237" t="s">
        <v>9</v>
      </c>
      <c r="K3" s="238"/>
      <c r="L3" s="244" t="s">
        <v>10</v>
      </c>
      <c r="M3" s="246" t="s">
        <v>11</v>
      </c>
      <c r="N3" s="247"/>
      <c r="O3" s="237" t="s">
        <v>12</v>
      </c>
      <c r="P3" s="238"/>
      <c r="Q3" s="239" t="s">
        <v>13</v>
      </c>
      <c r="R3" s="239"/>
      <c r="S3" s="240" t="s">
        <v>14</v>
      </c>
    </row>
    <row r="4" spans="1:21">
      <c r="A4" s="245"/>
      <c r="B4" s="245"/>
      <c r="C4" s="245"/>
      <c r="D4" s="245"/>
      <c r="E4" s="245"/>
      <c r="F4" s="245"/>
      <c r="G4" s="245"/>
      <c r="H4" s="245"/>
      <c r="I4" s="245"/>
      <c r="J4" s="53" t="s">
        <v>15</v>
      </c>
      <c r="K4" s="45" t="s">
        <v>16</v>
      </c>
      <c r="L4" s="245"/>
      <c r="M4" s="53">
        <v>2020</v>
      </c>
      <c r="N4" s="53">
        <v>2021</v>
      </c>
      <c r="O4" s="53">
        <v>2020</v>
      </c>
      <c r="P4" s="53">
        <v>2021</v>
      </c>
      <c r="Q4" s="53">
        <v>2020</v>
      </c>
      <c r="R4" s="53">
        <v>2021</v>
      </c>
      <c r="S4" s="241"/>
    </row>
    <row r="5" spans="1:21">
      <c r="A5" s="51" t="s">
        <v>17</v>
      </c>
      <c r="B5" s="46" t="s">
        <v>18</v>
      </c>
      <c r="C5" s="51" t="s">
        <v>19</v>
      </c>
      <c r="D5" s="51" t="s">
        <v>20</v>
      </c>
      <c r="E5" s="51" t="s">
        <v>21</v>
      </c>
      <c r="F5" s="51" t="s">
        <v>22</v>
      </c>
      <c r="G5" s="54" t="s">
        <v>23</v>
      </c>
      <c r="H5" s="51" t="s">
        <v>24</v>
      </c>
      <c r="I5" s="51" t="s">
        <v>25</v>
      </c>
      <c r="J5" s="51" t="s">
        <v>26</v>
      </c>
      <c r="K5" s="43" t="s">
        <v>27</v>
      </c>
      <c r="L5" s="51" t="s">
        <v>28</v>
      </c>
      <c r="M5" s="51" t="s">
        <v>29</v>
      </c>
      <c r="N5" s="51" t="s">
        <v>30</v>
      </c>
      <c r="O5" s="51" t="s">
        <v>31</v>
      </c>
      <c r="P5" s="51" t="s">
        <v>32</v>
      </c>
      <c r="Q5" s="51" t="s">
        <v>33</v>
      </c>
      <c r="R5" s="51" t="s">
        <v>34</v>
      </c>
      <c r="S5" s="52" t="s">
        <v>35</v>
      </c>
    </row>
    <row r="6" spans="1:21" s="126" customFormat="1" ht="240">
      <c r="A6" s="112">
        <v>1</v>
      </c>
      <c r="B6" s="122" t="s">
        <v>118</v>
      </c>
      <c r="C6" s="122" t="s">
        <v>119</v>
      </c>
      <c r="D6" s="122" t="s">
        <v>120</v>
      </c>
      <c r="E6" s="122" t="s">
        <v>1078</v>
      </c>
      <c r="F6" s="113" t="s">
        <v>1079</v>
      </c>
      <c r="G6" s="122" t="s">
        <v>984</v>
      </c>
      <c r="H6" s="122" t="s">
        <v>122</v>
      </c>
      <c r="I6" s="122" t="s">
        <v>123</v>
      </c>
      <c r="J6" s="113" t="s">
        <v>1080</v>
      </c>
      <c r="K6" s="114" t="s">
        <v>1081</v>
      </c>
      <c r="L6" s="122" t="s">
        <v>1082</v>
      </c>
      <c r="M6" s="122" t="s">
        <v>73</v>
      </c>
      <c r="N6" s="149" t="s">
        <v>73</v>
      </c>
      <c r="O6" s="149">
        <v>50300</v>
      </c>
      <c r="P6" s="149">
        <v>43500</v>
      </c>
      <c r="Q6" s="149">
        <v>50300</v>
      </c>
      <c r="R6" s="149">
        <v>43500</v>
      </c>
      <c r="S6" s="113" t="s">
        <v>47</v>
      </c>
    </row>
    <row r="7" spans="1:21" s="17" customFormat="1" ht="396">
      <c r="A7" s="112">
        <v>2</v>
      </c>
      <c r="B7" s="113" t="s">
        <v>60</v>
      </c>
      <c r="C7" s="122" t="s">
        <v>562</v>
      </c>
      <c r="D7" s="113" t="s">
        <v>124</v>
      </c>
      <c r="E7" s="113" t="s">
        <v>1113</v>
      </c>
      <c r="F7" s="113" t="s">
        <v>1084</v>
      </c>
      <c r="G7" s="113" t="s">
        <v>125</v>
      </c>
      <c r="H7" s="113" t="s">
        <v>1085</v>
      </c>
      <c r="I7" s="113" t="s">
        <v>1086</v>
      </c>
      <c r="J7" s="113" t="s">
        <v>126</v>
      </c>
      <c r="K7" s="114" t="s">
        <v>230</v>
      </c>
      <c r="L7" s="113" t="s">
        <v>691</v>
      </c>
      <c r="M7" s="113" t="s">
        <v>73</v>
      </c>
      <c r="N7" s="113" t="s">
        <v>127</v>
      </c>
      <c r="O7" s="115">
        <v>19700</v>
      </c>
      <c r="P7" s="115">
        <v>5000</v>
      </c>
      <c r="Q7" s="115">
        <v>19700</v>
      </c>
      <c r="R7" s="115">
        <v>5000</v>
      </c>
      <c r="S7" s="113" t="s">
        <v>1083</v>
      </c>
      <c r="T7" s="8"/>
      <c r="U7" s="8"/>
    </row>
    <row r="8" spans="1:21" s="17" customFormat="1" ht="264">
      <c r="A8" s="112">
        <v>3</v>
      </c>
      <c r="B8" s="113" t="s">
        <v>60</v>
      </c>
      <c r="C8" s="122" t="s">
        <v>1114</v>
      </c>
      <c r="D8" s="113" t="s">
        <v>1087</v>
      </c>
      <c r="E8" s="113" t="s">
        <v>564</v>
      </c>
      <c r="F8" s="113" t="s">
        <v>1079</v>
      </c>
      <c r="G8" s="113" t="s">
        <v>1088</v>
      </c>
      <c r="H8" s="113" t="s">
        <v>1089</v>
      </c>
      <c r="I8" s="113" t="s">
        <v>1090</v>
      </c>
      <c r="J8" s="113" t="s">
        <v>129</v>
      </c>
      <c r="K8" s="114" t="s">
        <v>1091</v>
      </c>
      <c r="L8" s="113" t="s">
        <v>688</v>
      </c>
      <c r="M8" s="113" t="s">
        <v>73</v>
      </c>
      <c r="N8" s="113" t="s">
        <v>1092</v>
      </c>
      <c r="O8" s="115">
        <v>0</v>
      </c>
      <c r="P8" s="115">
        <v>0</v>
      </c>
      <c r="Q8" s="115">
        <v>0</v>
      </c>
      <c r="R8" s="115">
        <v>0</v>
      </c>
      <c r="S8" s="113" t="s">
        <v>1083</v>
      </c>
      <c r="T8" s="8"/>
      <c r="U8" s="8"/>
    </row>
    <row r="9" spans="1:21" s="126" customFormat="1" ht="396">
      <c r="A9" s="112">
        <v>4</v>
      </c>
      <c r="B9" s="113" t="s">
        <v>60</v>
      </c>
      <c r="C9" s="113" t="s">
        <v>563</v>
      </c>
      <c r="D9" s="113" t="s">
        <v>859</v>
      </c>
      <c r="E9" s="113" t="s">
        <v>1115</v>
      </c>
      <c r="F9" s="113" t="s">
        <v>1079</v>
      </c>
      <c r="G9" s="113" t="s">
        <v>130</v>
      </c>
      <c r="H9" s="113" t="s">
        <v>131</v>
      </c>
      <c r="I9" s="113" t="s">
        <v>1093</v>
      </c>
      <c r="J9" s="113" t="s">
        <v>1094</v>
      </c>
      <c r="K9" s="114" t="s">
        <v>1095</v>
      </c>
      <c r="L9" s="113" t="s">
        <v>1096</v>
      </c>
      <c r="M9" s="113" t="s">
        <v>73</v>
      </c>
      <c r="N9" s="113" t="s">
        <v>73</v>
      </c>
      <c r="O9" s="115">
        <v>0</v>
      </c>
      <c r="P9" s="115">
        <v>8700</v>
      </c>
      <c r="Q9" s="115">
        <v>0</v>
      </c>
      <c r="R9" s="115">
        <v>8700</v>
      </c>
      <c r="S9" s="113" t="s">
        <v>1083</v>
      </c>
    </row>
    <row r="10" spans="1:21" ht="240">
      <c r="A10" s="159">
        <v>5</v>
      </c>
      <c r="B10" s="122" t="s">
        <v>118</v>
      </c>
      <c r="C10" s="122" t="s">
        <v>985</v>
      </c>
      <c r="D10" s="122" t="s">
        <v>120</v>
      </c>
      <c r="E10" s="122" t="s">
        <v>1097</v>
      </c>
      <c r="F10" s="122" t="s">
        <v>121</v>
      </c>
      <c r="G10" s="162" t="s">
        <v>312</v>
      </c>
      <c r="H10" s="122" t="s">
        <v>686</v>
      </c>
      <c r="I10" s="122" t="s">
        <v>685</v>
      </c>
      <c r="J10" s="122" t="s">
        <v>459</v>
      </c>
      <c r="K10" s="163" t="s">
        <v>687</v>
      </c>
      <c r="L10" s="122" t="s">
        <v>684</v>
      </c>
      <c r="M10" s="122"/>
      <c r="N10" s="149" t="s">
        <v>659</v>
      </c>
      <c r="O10" s="164">
        <v>0</v>
      </c>
      <c r="P10" s="164">
        <v>41800</v>
      </c>
      <c r="Q10" s="164">
        <v>0</v>
      </c>
      <c r="R10" s="164">
        <v>41800</v>
      </c>
      <c r="S10" s="113" t="s">
        <v>47</v>
      </c>
    </row>
    <row r="11" spans="1:21" ht="248.25" customHeight="1">
      <c r="A11" s="112">
        <v>6</v>
      </c>
      <c r="B11" s="113" t="s">
        <v>60</v>
      </c>
      <c r="C11" s="113" t="s">
        <v>988</v>
      </c>
      <c r="D11" s="113" t="s">
        <v>986</v>
      </c>
      <c r="E11" s="113" t="s">
        <v>987</v>
      </c>
      <c r="F11" s="113" t="s">
        <v>121</v>
      </c>
      <c r="G11" s="27" t="s">
        <v>689</v>
      </c>
      <c r="H11" s="113" t="s">
        <v>692</v>
      </c>
      <c r="I11" s="113" t="s">
        <v>690</v>
      </c>
      <c r="J11" s="113" t="s">
        <v>693</v>
      </c>
      <c r="K11" s="165">
        <v>3</v>
      </c>
      <c r="L11" s="113" t="s">
        <v>691</v>
      </c>
      <c r="M11" s="113"/>
      <c r="N11" s="113" t="s">
        <v>659</v>
      </c>
      <c r="O11" s="166">
        <v>0</v>
      </c>
      <c r="P11" s="166">
        <v>21000</v>
      </c>
      <c r="Q11" s="166">
        <v>0</v>
      </c>
      <c r="R11" s="166">
        <v>21000</v>
      </c>
      <c r="S11" s="113" t="s">
        <v>47</v>
      </c>
    </row>
    <row r="13" spans="1:21">
      <c r="P13" s="229"/>
      <c r="Q13" s="230" t="s">
        <v>1102</v>
      </c>
      <c r="R13" s="227" t="s">
        <v>1103</v>
      </c>
      <c r="S13" s="228"/>
    </row>
    <row r="14" spans="1:21">
      <c r="P14" s="229"/>
      <c r="Q14" s="230"/>
      <c r="R14" s="128">
        <v>2020</v>
      </c>
      <c r="S14" s="128">
        <v>2021</v>
      </c>
    </row>
    <row r="15" spans="1:21">
      <c r="P15" s="128" t="s">
        <v>58</v>
      </c>
      <c r="Q15" s="129">
        <v>6</v>
      </c>
      <c r="R15" s="130">
        <f>Q6+Q7+Q8+Q9</f>
        <v>70000</v>
      </c>
      <c r="S15" s="130">
        <f>R11+R9+R7+R6+R10</f>
        <v>120000</v>
      </c>
    </row>
  </sheetData>
  <mergeCells count="19">
    <mergeCell ref="O3:P3"/>
    <mergeCell ref="Q3:R3"/>
    <mergeCell ref="S3:S4"/>
    <mergeCell ref="P13:P14"/>
    <mergeCell ref="Q13:Q14"/>
    <mergeCell ref="R13:S13"/>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Radzikowska</cp:lastModifiedBy>
  <cp:lastPrinted>2021-04-08T09:35:40Z</cp:lastPrinted>
  <dcterms:created xsi:type="dcterms:W3CDTF">2020-01-15T10:40:14Z</dcterms:created>
  <dcterms:modified xsi:type="dcterms:W3CDTF">2021-07-22T11:46:59Z</dcterms:modified>
</cp:coreProperties>
</file>